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UserS-Z\smeadca\"/>
    </mc:Choice>
  </mc:AlternateContent>
  <bookViews>
    <workbookView xWindow="360" yWindow="456" windowWidth="13392" windowHeight="7320" activeTab="1"/>
  </bookViews>
  <sheets>
    <sheet name="Budget Summary - all orgs" sheetId="25" r:id="rId1"/>
    <sheet name="Expenditures - all orgs" sheetId="18" r:id="rId2"/>
    <sheet name="Budget Detail - AAAAAA" sheetId="1" r:id="rId3"/>
    <sheet name="Budget Detail - BBBBBB" sheetId="27" r:id="rId4"/>
    <sheet name="Budget Detail - CCCCCC" sheetId="28" r:id="rId5"/>
    <sheet name="Budget Detail - DDDDDD" sheetId="30" r:id="rId6"/>
    <sheet name="Budget Detail - EEEEEE" sheetId="31" r:id="rId7"/>
    <sheet name="Budget Detail - FFFFFF" sheetId="34" r:id="rId8"/>
    <sheet name="Payroll" sheetId="17" r:id="rId9"/>
    <sheet name="Travel" sheetId="4" r:id="rId10"/>
    <sheet name="Budget Forecasting" sheetId="26" r:id="rId11"/>
    <sheet name="Sheet1" sheetId="33" r:id="rId12"/>
  </sheets>
  <definedNames>
    <definedName name="_xlnm._FilterDatabase" localSheetId="1" hidden="1">'Expenditures - all orgs'!$A$11:$K$11</definedName>
    <definedName name="MethodofPayment">'Expenditures - all orgs'!$M$1178:$M$1178</definedName>
    <definedName name="Methodsofpayment">'Expenditures - all orgs'!$FA$5:$FA$10</definedName>
    <definedName name="Paymentmethod">'Expenditures - all orgs'!$FA$5:$FA$10</definedName>
    <definedName name="PaymentMethods">'Expenditures - all orgs'!#REF!</definedName>
  </definedNames>
  <calcPr calcId="152511"/>
</workbook>
</file>

<file path=xl/calcChain.xml><?xml version="1.0" encoding="utf-8"?>
<calcChain xmlns="http://schemas.openxmlformats.org/spreadsheetml/2006/main">
  <c r="E219" i="27" l="1"/>
  <c r="D219" i="27"/>
  <c r="C219" i="27"/>
  <c r="E218" i="27"/>
  <c r="D218" i="27"/>
  <c r="C218" i="27"/>
  <c r="E217" i="27"/>
  <c r="D217" i="27"/>
  <c r="C217" i="27"/>
  <c r="E216" i="27"/>
  <c r="D216" i="27"/>
  <c r="C216" i="27"/>
  <c r="E215" i="27"/>
  <c r="D215" i="27"/>
  <c r="C215" i="27"/>
  <c r="E214" i="27"/>
  <c r="D214" i="27"/>
  <c r="C214" i="27"/>
  <c r="E213" i="27"/>
  <c r="D213" i="27"/>
  <c r="C213" i="27"/>
  <c r="E138" i="27"/>
  <c r="D138" i="27"/>
  <c r="C138" i="27"/>
  <c r="E137" i="27"/>
  <c r="D137" i="27"/>
  <c r="C137" i="27"/>
  <c r="E97" i="27"/>
  <c r="D97" i="27"/>
  <c r="C97" i="27"/>
  <c r="E96" i="27"/>
  <c r="D96" i="27"/>
  <c r="C96" i="27"/>
  <c r="E94" i="27"/>
  <c r="D94" i="27"/>
  <c r="C94" i="27"/>
  <c r="E15" i="27"/>
  <c r="D15" i="27"/>
  <c r="C15" i="27"/>
  <c r="E219" i="28"/>
  <c r="D219" i="28"/>
  <c r="C219" i="28"/>
  <c r="E218" i="28"/>
  <c r="D218" i="28"/>
  <c r="C218" i="28"/>
  <c r="E217" i="28"/>
  <c r="D217" i="28"/>
  <c r="C217" i="28"/>
  <c r="E216" i="28"/>
  <c r="D216" i="28"/>
  <c r="C216" i="28"/>
  <c r="E215" i="28"/>
  <c r="D215" i="28"/>
  <c r="C215" i="28"/>
  <c r="E214" i="28"/>
  <c r="D214" i="28"/>
  <c r="C214" i="28"/>
  <c r="E213" i="28"/>
  <c r="D213" i="28"/>
  <c r="C213" i="28"/>
  <c r="E138" i="28"/>
  <c r="D138" i="28"/>
  <c r="C138" i="28"/>
  <c r="E137" i="28"/>
  <c r="D137" i="28"/>
  <c r="C137" i="28"/>
  <c r="E97" i="28"/>
  <c r="D97" i="28"/>
  <c r="C97" i="28"/>
  <c r="E96" i="28"/>
  <c r="D96" i="28"/>
  <c r="C96" i="28"/>
  <c r="E94" i="28"/>
  <c r="D94" i="28"/>
  <c r="C94" i="28"/>
  <c r="E15" i="28"/>
  <c r="D15" i="28"/>
  <c r="C15" i="28"/>
  <c r="E219" i="30"/>
  <c r="D219" i="30"/>
  <c r="C219" i="30"/>
  <c r="E218" i="30"/>
  <c r="D218" i="30"/>
  <c r="C218" i="30"/>
  <c r="E217" i="30"/>
  <c r="D217" i="30"/>
  <c r="C217" i="30"/>
  <c r="E216" i="30"/>
  <c r="D216" i="30"/>
  <c r="C216" i="30"/>
  <c r="E215" i="30"/>
  <c r="D215" i="30"/>
  <c r="C215" i="30"/>
  <c r="E214" i="30"/>
  <c r="D214" i="30"/>
  <c r="C214" i="30"/>
  <c r="E213" i="30"/>
  <c r="D213" i="30"/>
  <c r="C213" i="30"/>
  <c r="E138" i="30"/>
  <c r="D138" i="30"/>
  <c r="C138" i="30"/>
  <c r="E137" i="30"/>
  <c r="D137" i="30"/>
  <c r="C137" i="30"/>
  <c r="E97" i="30"/>
  <c r="D97" i="30"/>
  <c r="C97" i="30"/>
  <c r="E96" i="30"/>
  <c r="D96" i="30"/>
  <c r="C96" i="30"/>
  <c r="E94" i="30"/>
  <c r="D94" i="30"/>
  <c r="C94" i="30"/>
  <c r="E15" i="30"/>
  <c r="D15" i="30"/>
  <c r="C15" i="30"/>
  <c r="E219" i="31"/>
  <c r="D219" i="31"/>
  <c r="C219" i="31"/>
  <c r="E218" i="31"/>
  <c r="D218" i="31"/>
  <c r="C218" i="31"/>
  <c r="E217" i="31"/>
  <c r="D217" i="31"/>
  <c r="C217" i="31"/>
  <c r="E216" i="31"/>
  <c r="D216" i="31"/>
  <c r="C216" i="31"/>
  <c r="E215" i="31"/>
  <c r="D215" i="31"/>
  <c r="C215" i="31"/>
  <c r="E214" i="31"/>
  <c r="D214" i="31"/>
  <c r="C214" i="31"/>
  <c r="E213" i="31"/>
  <c r="D213" i="31"/>
  <c r="C213" i="31"/>
  <c r="E138" i="31"/>
  <c r="D138" i="31"/>
  <c r="C138" i="31"/>
  <c r="E137" i="31"/>
  <c r="D137" i="31"/>
  <c r="C137" i="31"/>
  <c r="E97" i="31"/>
  <c r="D97" i="31"/>
  <c r="C97" i="31"/>
  <c r="E96" i="31"/>
  <c r="D96" i="31"/>
  <c r="C96" i="31"/>
  <c r="E94" i="31"/>
  <c r="D94" i="31"/>
  <c r="C94" i="31"/>
  <c r="E15" i="31"/>
  <c r="D15" i="31"/>
  <c r="C15" i="31"/>
  <c r="E219" i="34"/>
  <c r="D219" i="34"/>
  <c r="C219" i="34"/>
  <c r="E218" i="34"/>
  <c r="D218" i="34"/>
  <c r="C218" i="34"/>
  <c r="E217" i="34"/>
  <c r="D217" i="34"/>
  <c r="C217" i="34"/>
  <c r="E216" i="34"/>
  <c r="D216" i="34"/>
  <c r="C216" i="34"/>
  <c r="E215" i="34"/>
  <c r="D215" i="34"/>
  <c r="C215" i="34"/>
  <c r="E214" i="34"/>
  <c r="D214" i="34"/>
  <c r="C214" i="34"/>
  <c r="E213" i="34"/>
  <c r="D213" i="34"/>
  <c r="C213" i="34"/>
  <c r="E138" i="34"/>
  <c r="D138" i="34"/>
  <c r="C138" i="34"/>
  <c r="E137" i="34"/>
  <c r="D137" i="34"/>
  <c r="C137" i="34"/>
  <c r="E97" i="34"/>
  <c r="D97" i="34"/>
  <c r="C97" i="34"/>
  <c r="E96" i="34"/>
  <c r="D96" i="34"/>
  <c r="C96" i="34"/>
  <c r="E94" i="34"/>
  <c r="D94" i="34"/>
  <c r="C94" i="34"/>
  <c r="E15" i="34"/>
  <c r="D15" i="34"/>
  <c r="C15" i="34"/>
  <c r="C114" i="26" l="1"/>
  <c r="C380" i="26" l="1"/>
  <c r="C426" i="26" l="1"/>
  <c r="C427" i="26"/>
  <c r="C428" i="26"/>
  <c r="C429" i="26"/>
  <c r="C345" i="26"/>
  <c r="C346" i="26"/>
  <c r="C347" i="26"/>
  <c r="C348" i="26"/>
  <c r="C285" i="26"/>
  <c r="C286" i="26"/>
  <c r="C287" i="26"/>
  <c r="C288" i="26"/>
  <c r="C289" i="26"/>
  <c r="C290" i="26"/>
  <c r="C291" i="26"/>
  <c r="C292" i="26"/>
  <c r="C264" i="26"/>
  <c r="C254" i="26"/>
  <c r="C255" i="26"/>
  <c r="C256" i="26"/>
  <c r="C257" i="26"/>
  <c r="C258" i="26"/>
  <c r="C241" i="26"/>
  <c r="C242" i="26"/>
  <c r="C227" i="26"/>
  <c r="C217" i="26" l="1"/>
  <c r="C210" i="26"/>
  <c r="C200" i="26" l="1"/>
  <c r="C201" i="26"/>
  <c r="C202" i="26"/>
  <c r="C203" i="26"/>
  <c r="C204" i="26"/>
  <c r="C205" i="26"/>
  <c r="C206" i="26"/>
  <c r="C141" i="26"/>
  <c r="C142" i="26"/>
  <c r="C143" i="26"/>
  <c r="C144" i="26"/>
  <c r="C145" i="26"/>
  <c r="C146" i="26"/>
  <c r="C147" i="26"/>
  <c r="C128" i="26"/>
  <c r="C129" i="26"/>
  <c r="C90" i="26"/>
  <c r="C91" i="26"/>
  <c r="C88" i="26" l="1"/>
  <c r="C10" i="26"/>
  <c r="B2" i="34" l="1"/>
  <c r="B2" i="31"/>
  <c r="B3" i="30"/>
  <c r="B2" i="30"/>
  <c r="B3" i="28"/>
  <c r="B2" i="28"/>
  <c r="B3" i="27"/>
  <c r="B2" i="27"/>
  <c r="B3" i="1"/>
  <c r="B2" i="1"/>
  <c r="C121" i="1" l="1"/>
  <c r="D121" i="1"/>
  <c r="E121" i="1"/>
  <c r="C413" i="28"/>
  <c r="E413" i="28"/>
  <c r="E414" i="28" s="1"/>
  <c r="D413" i="28"/>
  <c r="D414" i="28" s="1"/>
  <c r="C244" i="1"/>
  <c r="D244" i="1"/>
  <c r="E244" i="1"/>
  <c r="E413" i="27"/>
  <c r="E414" i="27" s="1"/>
  <c r="D413" i="27"/>
  <c r="D414" i="27" s="1"/>
  <c r="C413" i="27"/>
  <c r="C413" i="30"/>
  <c r="E413" i="30"/>
  <c r="E414" i="30" s="1"/>
  <c r="D413" i="30"/>
  <c r="D414" i="30" s="1"/>
  <c r="C462" i="30"/>
  <c r="D465" i="30"/>
  <c r="D462" i="30"/>
  <c r="C465" i="30"/>
  <c r="C463" i="30"/>
  <c r="D464" i="30"/>
  <c r="E465" i="30"/>
  <c r="D463" i="30"/>
  <c r="E464" i="30"/>
  <c r="E463" i="30"/>
  <c r="E462" i="30"/>
  <c r="C464" i="30"/>
  <c r="C462" i="28"/>
  <c r="D462" i="28"/>
  <c r="E462" i="28"/>
  <c r="C464" i="28"/>
  <c r="D465" i="28"/>
  <c r="C463" i="28"/>
  <c r="D464" i="28"/>
  <c r="E465" i="28"/>
  <c r="D463" i="28"/>
  <c r="E464" i="28"/>
  <c r="E463" i="28"/>
  <c r="C465" i="28"/>
  <c r="D462" i="27"/>
  <c r="E463" i="27"/>
  <c r="C465" i="27"/>
  <c r="E462" i="27"/>
  <c r="C464" i="27"/>
  <c r="D465" i="27"/>
  <c r="C463" i="27"/>
  <c r="D464" i="27"/>
  <c r="E465" i="27"/>
  <c r="C462" i="27"/>
  <c r="D463" i="27"/>
  <c r="E464" i="27"/>
  <c r="C461" i="1"/>
  <c r="D462" i="1"/>
  <c r="E463" i="1"/>
  <c r="C460" i="1"/>
  <c r="D461" i="1"/>
  <c r="E462" i="1"/>
  <c r="D460" i="1"/>
  <c r="E461" i="1"/>
  <c r="C463" i="1"/>
  <c r="E460" i="1"/>
  <c r="C462" i="1"/>
  <c r="D463" i="1"/>
  <c r="D376" i="27"/>
  <c r="D375" i="27"/>
  <c r="D374" i="27"/>
  <c r="E374" i="27"/>
  <c r="C376" i="27"/>
  <c r="D377" i="27"/>
  <c r="C375" i="27"/>
  <c r="E377" i="27"/>
  <c r="C374" i="27"/>
  <c r="E376" i="27"/>
  <c r="E375" i="27"/>
  <c r="C377" i="27"/>
  <c r="C375" i="28"/>
  <c r="E376" i="28"/>
  <c r="C374" i="28"/>
  <c r="D374" i="28"/>
  <c r="E375" i="28"/>
  <c r="C377" i="28"/>
  <c r="E374" i="28"/>
  <c r="C376" i="28"/>
  <c r="D377" i="28"/>
  <c r="D376" i="28"/>
  <c r="E377" i="28"/>
  <c r="D375" i="28"/>
  <c r="C375" i="30"/>
  <c r="C377" i="30"/>
  <c r="C374" i="30"/>
  <c r="D374" i="30"/>
  <c r="E375" i="30"/>
  <c r="E374" i="30"/>
  <c r="C376" i="30"/>
  <c r="D377" i="30"/>
  <c r="D376" i="30"/>
  <c r="E377" i="30"/>
  <c r="D375" i="30"/>
  <c r="E376" i="30"/>
  <c r="C307" i="30"/>
  <c r="D308" i="30"/>
  <c r="E309" i="30"/>
  <c r="C311" i="30"/>
  <c r="D312" i="30"/>
  <c r="E313" i="30"/>
  <c r="D307" i="30"/>
  <c r="E308" i="30"/>
  <c r="C310" i="30"/>
  <c r="D311" i="30"/>
  <c r="E312" i="30"/>
  <c r="C314" i="30"/>
  <c r="E307" i="30"/>
  <c r="C309" i="30"/>
  <c r="D310" i="30"/>
  <c r="E311" i="30"/>
  <c r="C313" i="30"/>
  <c r="C308" i="30"/>
  <c r="D309" i="30"/>
  <c r="E310" i="30"/>
  <c r="C312" i="30"/>
  <c r="D313" i="30"/>
  <c r="E314" i="30"/>
  <c r="D314" i="30"/>
  <c r="C308" i="28"/>
  <c r="D312" i="28"/>
  <c r="C307" i="28"/>
  <c r="E309" i="28"/>
  <c r="D307" i="28"/>
  <c r="E308" i="28"/>
  <c r="C310" i="28"/>
  <c r="D311" i="28"/>
  <c r="E312" i="28"/>
  <c r="C314" i="28"/>
  <c r="E307" i="28"/>
  <c r="C309" i="28"/>
  <c r="D310" i="28"/>
  <c r="E311" i="28"/>
  <c r="C313" i="28"/>
  <c r="D314" i="28"/>
  <c r="D309" i="28"/>
  <c r="E310" i="28"/>
  <c r="C312" i="28"/>
  <c r="D313" i="28"/>
  <c r="E314" i="28"/>
  <c r="D308" i="28"/>
  <c r="C311" i="28"/>
  <c r="E313" i="28"/>
  <c r="C308" i="27"/>
  <c r="C312" i="27"/>
  <c r="C307" i="27"/>
  <c r="D312" i="27"/>
  <c r="E309" i="27"/>
  <c r="D307" i="27"/>
  <c r="E308" i="27"/>
  <c r="C310" i="27"/>
  <c r="D311" i="27"/>
  <c r="E312" i="27"/>
  <c r="C314" i="27"/>
  <c r="E307" i="27"/>
  <c r="C309" i="27"/>
  <c r="D310" i="27"/>
  <c r="E311" i="27"/>
  <c r="C313" i="27"/>
  <c r="D314" i="27"/>
  <c r="D309" i="27"/>
  <c r="E310" i="27"/>
  <c r="D313" i="27"/>
  <c r="E314" i="27"/>
  <c r="D308" i="27"/>
  <c r="C311" i="27"/>
  <c r="E313" i="27"/>
  <c r="C284" i="30"/>
  <c r="E284" i="30"/>
  <c r="D284" i="30"/>
  <c r="E284" i="28"/>
  <c r="C284" i="28"/>
  <c r="D284" i="28"/>
  <c r="E284" i="27"/>
  <c r="D284" i="27"/>
  <c r="C284" i="27"/>
  <c r="D273" i="30"/>
  <c r="D275" i="30"/>
  <c r="E273" i="30"/>
  <c r="C273" i="30"/>
  <c r="D274" i="30"/>
  <c r="E275" i="30"/>
  <c r="C277" i="30"/>
  <c r="E274" i="30"/>
  <c r="C276" i="30"/>
  <c r="D277" i="30"/>
  <c r="C275" i="30"/>
  <c r="D276" i="30"/>
  <c r="E277" i="30"/>
  <c r="C274" i="30"/>
  <c r="E276" i="30"/>
  <c r="E274" i="28"/>
  <c r="E276" i="28"/>
  <c r="C275" i="28"/>
  <c r="C274" i="28"/>
  <c r="C273" i="28"/>
  <c r="D274" i="28"/>
  <c r="E275" i="28"/>
  <c r="C277" i="28"/>
  <c r="D273" i="28"/>
  <c r="C276" i="28"/>
  <c r="D277" i="28"/>
  <c r="E273" i="28"/>
  <c r="D276" i="28"/>
  <c r="E277" i="28"/>
  <c r="D275" i="28"/>
  <c r="D276" i="27"/>
  <c r="E277" i="27"/>
  <c r="E276" i="27"/>
  <c r="D277" i="27"/>
  <c r="C277" i="27"/>
  <c r="C276" i="27"/>
  <c r="D259" i="30"/>
  <c r="E259" i="30"/>
  <c r="C260" i="30"/>
  <c r="C259" i="30"/>
  <c r="D260" i="30"/>
  <c r="E260" i="30"/>
  <c r="C260" i="28"/>
  <c r="C259" i="28"/>
  <c r="D260" i="28"/>
  <c r="D259" i="28"/>
  <c r="E260" i="28"/>
  <c r="E259" i="28"/>
  <c r="E273" i="27"/>
  <c r="E274" i="27"/>
  <c r="C273" i="27"/>
  <c r="C274" i="27"/>
  <c r="D273" i="27"/>
  <c r="D274" i="27"/>
  <c r="C260" i="27"/>
  <c r="C259" i="27"/>
  <c r="E260" i="27"/>
  <c r="D260" i="27"/>
  <c r="D259" i="27"/>
  <c r="E259" i="27"/>
  <c r="E243" i="30"/>
  <c r="C243" i="30"/>
  <c r="D243" i="30"/>
  <c r="E243" i="28"/>
  <c r="C243" i="28"/>
  <c r="D243" i="28"/>
  <c r="D243" i="27"/>
  <c r="C243" i="27"/>
  <c r="E243" i="27"/>
  <c r="C224" i="30"/>
  <c r="D232" i="30"/>
  <c r="D224" i="30"/>
  <c r="E232" i="30"/>
  <c r="E224" i="30"/>
  <c r="C232" i="30"/>
  <c r="C232" i="28"/>
  <c r="D232" i="28"/>
  <c r="E232" i="28"/>
  <c r="C232" i="27"/>
  <c r="E232" i="27"/>
  <c r="D232" i="27"/>
  <c r="E259" i="1"/>
  <c r="C15" i="1"/>
  <c r="D224" i="1"/>
  <c r="C259" i="1"/>
  <c r="E260" i="1"/>
  <c r="C260" i="1"/>
  <c r="D15" i="1"/>
  <c r="E224" i="1"/>
  <c r="E15" i="1"/>
  <c r="C224" i="1"/>
  <c r="D260" i="1"/>
  <c r="D259" i="1"/>
  <c r="E224" i="28"/>
  <c r="C224" i="28"/>
  <c r="D224" i="28"/>
  <c r="C224" i="27"/>
  <c r="D224" i="27"/>
  <c r="E224" i="27"/>
  <c r="C152" i="30"/>
  <c r="D153" i="30"/>
  <c r="E154" i="30"/>
  <c r="C156" i="30"/>
  <c r="D157" i="30"/>
  <c r="D151" i="30"/>
  <c r="E152" i="30"/>
  <c r="C154" i="30"/>
  <c r="D155" i="30"/>
  <c r="E156" i="30"/>
  <c r="C151" i="30"/>
  <c r="D152" i="30"/>
  <c r="E153" i="30"/>
  <c r="C155" i="30"/>
  <c r="D156" i="30"/>
  <c r="E157" i="30"/>
  <c r="E151" i="30"/>
  <c r="C153" i="30"/>
  <c r="D154" i="30"/>
  <c r="E155" i="30"/>
  <c r="C157" i="30"/>
  <c r="C152" i="28"/>
  <c r="D153" i="28"/>
  <c r="E154" i="28"/>
  <c r="C156" i="28"/>
  <c r="D157" i="28"/>
  <c r="C151" i="28"/>
  <c r="D152" i="28"/>
  <c r="E153" i="28"/>
  <c r="C155" i="28"/>
  <c r="D156" i="28"/>
  <c r="E157" i="28"/>
  <c r="C154" i="28"/>
  <c r="D151" i="28"/>
  <c r="E152" i="28"/>
  <c r="D155" i="28"/>
  <c r="E156" i="28"/>
  <c r="E151" i="28"/>
  <c r="C153" i="28"/>
  <c r="D154" i="28"/>
  <c r="E155" i="28"/>
  <c r="C157" i="28"/>
  <c r="C152" i="27"/>
  <c r="D153" i="27"/>
  <c r="E154" i="27"/>
  <c r="C156" i="27"/>
  <c r="D157" i="27"/>
  <c r="C151" i="27"/>
  <c r="D152" i="27"/>
  <c r="E153" i="27"/>
  <c r="C155" i="27"/>
  <c r="D156" i="27"/>
  <c r="E157" i="27"/>
  <c r="E156" i="27"/>
  <c r="D151" i="27"/>
  <c r="E152" i="27"/>
  <c r="C154" i="27"/>
  <c r="D155" i="27"/>
  <c r="E151" i="27"/>
  <c r="C153" i="27"/>
  <c r="D154" i="27"/>
  <c r="E155" i="27"/>
  <c r="C157" i="27"/>
  <c r="C122" i="30"/>
  <c r="D122" i="30"/>
  <c r="E122" i="30"/>
  <c r="C122" i="28"/>
  <c r="D122" i="28"/>
  <c r="E122" i="28"/>
  <c r="E122" i="27"/>
  <c r="C122" i="27"/>
  <c r="D122" i="27"/>
  <c r="C374" i="1"/>
  <c r="D375" i="1"/>
  <c r="E376" i="1"/>
  <c r="D374" i="1"/>
  <c r="C377" i="1"/>
  <c r="E374" i="1"/>
  <c r="C376" i="1"/>
  <c r="D377" i="1"/>
  <c r="C413" i="1"/>
  <c r="C375" i="1"/>
  <c r="D376" i="1"/>
  <c r="E377" i="1"/>
  <c r="C378" i="1"/>
  <c r="E413" i="1"/>
  <c r="E375" i="1"/>
  <c r="D378" i="1"/>
  <c r="D413" i="1"/>
  <c r="E378" i="1"/>
  <c r="D284" i="1"/>
  <c r="E284" i="1"/>
  <c r="C284" i="1"/>
  <c r="C276" i="1"/>
  <c r="D277" i="1"/>
  <c r="D276" i="1"/>
  <c r="E277" i="1"/>
  <c r="E276" i="1"/>
  <c r="C277" i="1"/>
  <c r="C273" i="1"/>
  <c r="D274" i="1"/>
  <c r="D273" i="1"/>
  <c r="E274" i="1"/>
  <c r="E273" i="1"/>
  <c r="C274" i="1"/>
  <c r="D153" i="1"/>
  <c r="E154" i="1"/>
  <c r="E153" i="1"/>
  <c r="C154" i="1"/>
  <c r="C153" i="1"/>
  <c r="D154" i="1"/>
  <c r="C151" i="1"/>
  <c r="D152" i="1"/>
  <c r="E155" i="1"/>
  <c r="C157" i="1"/>
  <c r="D151" i="1"/>
  <c r="E152" i="1"/>
  <c r="C156" i="1"/>
  <c r="D157" i="1"/>
  <c r="E151" i="1"/>
  <c r="C155" i="1"/>
  <c r="D156" i="1"/>
  <c r="E157" i="1"/>
  <c r="C152" i="1"/>
  <c r="D155" i="1"/>
  <c r="E156" i="1"/>
  <c r="C137" i="1"/>
  <c r="E138" i="1"/>
  <c r="D137" i="1"/>
  <c r="E137" i="1"/>
  <c r="C138" i="1"/>
  <c r="D138" i="1"/>
  <c r="D129" i="26" s="1"/>
  <c r="C122" i="1"/>
  <c r="D97" i="1"/>
  <c r="D122" i="1"/>
  <c r="E97" i="1"/>
  <c r="E122" i="1"/>
  <c r="C97" i="1"/>
  <c r="C94" i="1"/>
  <c r="D95" i="1"/>
  <c r="E96" i="1"/>
  <c r="C95" i="1"/>
  <c r="D94" i="1"/>
  <c r="E95" i="1"/>
  <c r="E94" i="1"/>
  <c r="C96" i="1"/>
  <c r="D96" i="1"/>
  <c r="C218" i="1"/>
  <c r="D218" i="1"/>
  <c r="D205" i="26" s="1"/>
  <c r="E218" i="1"/>
  <c r="C232" i="1"/>
  <c r="E219" i="1"/>
  <c r="E217" i="1"/>
  <c r="E216" i="1"/>
  <c r="E215" i="1"/>
  <c r="E214" i="1"/>
  <c r="E213" i="1"/>
  <c r="D232" i="1"/>
  <c r="D217" i="1"/>
  <c r="C219" i="1"/>
  <c r="C217" i="1"/>
  <c r="C216" i="1"/>
  <c r="C215" i="1"/>
  <c r="C214" i="1"/>
  <c r="C213" i="1"/>
  <c r="D219" i="1"/>
  <c r="D216" i="1"/>
  <c r="D215" i="1"/>
  <c r="D214" i="1"/>
  <c r="D213" i="1"/>
  <c r="E232" i="1"/>
  <c r="D307" i="1"/>
  <c r="E308" i="1"/>
  <c r="C310" i="1"/>
  <c r="D311" i="1"/>
  <c r="E312" i="1"/>
  <c r="C314" i="1"/>
  <c r="D309" i="1"/>
  <c r="D313" i="1"/>
  <c r="E307" i="1"/>
  <c r="C309" i="1"/>
  <c r="D310" i="1"/>
  <c r="E311" i="1"/>
  <c r="C313" i="1"/>
  <c r="D314" i="1"/>
  <c r="C308" i="1"/>
  <c r="C312" i="1"/>
  <c r="C307" i="1"/>
  <c r="D308" i="1"/>
  <c r="E309" i="1"/>
  <c r="C311" i="1"/>
  <c r="D312" i="1"/>
  <c r="E313" i="1"/>
  <c r="E310" i="1"/>
  <c r="E314" i="1"/>
  <c r="B3" i="34"/>
  <c r="B3" i="31"/>
  <c r="D206" i="26" l="1"/>
  <c r="D91" i="26"/>
  <c r="D10" i="26"/>
  <c r="F10" i="26" s="1"/>
  <c r="H10" i="26" s="1"/>
  <c r="K10" i="26" s="1"/>
  <c r="D200" i="26"/>
  <c r="D346" i="26"/>
  <c r="D292" i="26"/>
  <c r="D201" i="26"/>
  <c r="F201" i="26" s="1"/>
  <c r="H201" i="26" s="1"/>
  <c r="K201" i="26" s="1"/>
  <c r="D128" i="26"/>
  <c r="F128" i="26" s="1"/>
  <c r="H128" i="26" s="1"/>
  <c r="K128" i="26" s="1"/>
  <c r="D242" i="26"/>
  <c r="D345" i="26"/>
  <c r="D90" i="26"/>
  <c r="D202" i="26"/>
  <c r="F202" i="26" s="1"/>
  <c r="H202" i="26" s="1"/>
  <c r="K202" i="26" s="1"/>
  <c r="D203" i="26"/>
  <c r="F203" i="26" s="1"/>
  <c r="H203" i="26" s="1"/>
  <c r="K203" i="26" s="1"/>
  <c r="D204" i="26"/>
  <c r="F204" i="26" s="1"/>
  <c r="H204" i="26" s="1"/>
  <c r="K204" i="26" s="1"/>
  <c r="D88" i="26"/>
  <c r="F88" i="26" s="1"/>
  <c r="H88" i="26" s="1"/>
  <c r="K88" i="26" s="1"/>
  <c r="D147" i="26"/>
  <c r="D144" i="26"/>
  <c r="F138" i="34"/>
  <c r="F121" i="1"/>
  <c r="D414" i="1"/>
  <c r="E413" i="31"/>
  <c r="E414" i="31" s="1"/>
  <c r="D413" i="31"/>
  <c r="D414" i="31" s="1"/>
  <c r="C413" i="31"/>
  <c r="F244" i="1"/>
  <c r="D413" i="34"/>
  <c r="D414" i="34" s="1"/>
  <c r="C413" i="34"/>
  <c r="E413" i="34"/>
  <c r="E414" i="34" s="1"/>
  <c r="F413" i="30"/>
  <c r="F414" i="30" s="1"/>
  <c r="C414" i="30"/>
  <c r="F413" i="27"/>
  <c r="F414" i="27" s="1"/>
  <c r="C414" i="27"/>
  <c r="F413" i="28"/>
  <c r="F414" i="28" s="1"/>
  <c r="C414" i="28"/>
  <c r="F215" i="34"/>
  <c r="F214" i="31"/>
  <c r="F462" i="27"/>
  <c r="F153" i="30"/>
  <c r="F157" i="27"/>
  <c r="F96" i="31"/>
  <c r="F463" i="1"/>
  <c r="F377" i="27"/>
  <c r="F465" i="28"/>
  <c r="F311" i="27"/>
  <c r="F312" i="28"/>
  <c r="F462" i="1"/>
  <c r="F311" i="1"/>
  <c r="F274" i="1"/>
  <c r="F284" i="1"/>
  <c r="E464" i="34"/>
  <c r="D463" i="34"/>
  <c r="C462" i="34"/>
  <c r="E465" i="34"/>
  <c r="D464" i="34"/>
  <c r="C463" i="34"/>
  <c r="D465" i="34"/>
  <c r="C464" i="34"/>
  <c r="E462" i="34"/>
  <c r="C465" i="34"/>
  <c r="E463" i="34"/>
  <c r="D462" i="34"/>
  <c r="F219" i="34"/>
  <c r="C463" i="31"/>
  <c r="D464" i="31"/>
  <c r="E465" i="31"/>
  <c r="C462" i="31"/>
  <c r="D463" i="31"/>
  <c r="D427" i="26" s="1"/>
  <c r="E464" i="31"/>
  <c r="D462" i="31"/>
  <c r="D426" i="26" s="1"/>
  <c r="E463" i="31"/>
  <c r="C465" i="31"/>
  <c r="E462" i="31"/>
  <c r="C464" i="31"/>
  <c r="D465" i="31"/>
  <c r="F217" i="30"/>
  <c r="F312" i="30"/>
  <c r="F464" i="30"/>
  <c r="F465" i="30"/>
  <c r="F463" i="30"/>
  <c r="F462" i="30"/>
  <c r="F376" i="28"/>
  <c r="F464" i="28"/>
  <c r="F463" i="28"/>
  <c r="F462" i="28"/>
  <c r="F465" i="27"/>
  <c r="F463" i="27"/>
  <c r="F374" i="27"/>
  <c r="F464" i="27"/>
  <c r="F460" i="1"/>
  <c r="F461" i="1"/>
  <c r="F218" i="27"/>
  <c r="F375" i="27"/>
  <c r="F376" i="27"/>
  <c r="F311" i="28"/>
  <c r="F374" i="28"/>
  <c r="F377" i="28"/>
  <c r="F375" i="28"/>
  <c r="F274" i="30"/>
  <c r="F376" i="30"/>
  <c r="F374" i="30"/>
  <c r="F377" i="30"/>
  <c r="F375" i="30"/>
  <c r="C375" i="31"/>
  <c r="D376" i="31"/>
  <c r="D347" i="26" s="1"/>
  <c r="C374" i="31"/>
  <c r="D375" i="31"/>
  <c r="E376" i="31"/>
  <c r="D374" i="31"/>
  <c r="E375" i="31"/>
  <c r="C377" i="31"/>
  <c r="E374" i="31"/>
  <c r="D377" i="31"/>
  <c r="D348" i="26" s="1"/>
  <c r="E377" i="31"/>
  <c r="C376" i="31"/>
  <c r="C375" i="34"/>
  <c r="C374" i="34"/>
  <c r="D374" i="34"/>
  <c r="C377" i="34"/>
  <c r="E374" i="34"/>
  <c r="C376" i="34"/>
  <c r="D377" i="34"/>
  <c r="D376" i="34"/>
  <c r="E377" i="34"/>
  <c r="D375" i="34"/>
  <c r="E376" i="34"/>
  <c r="E375" i="34"/>
  <c r="C308" i="34"/>
  <c r="D309" i="34"/>
  <c r="E310" i="34"/>
  <c r="C312" i="34"/>
  <c r="E314" i="34"/>
  <c r="C311" i="34"/>
  <c r="E313" i="34"/>
  <c r="C307" i="34"/>
  <c r="D307" i="34"/>
  <c r="D285" i="26" s="1"/>
  <c r="E308" i="34"/>
  <c r="C310" i="34"/>
  <c r="D311" i="34"/>
  <c r="E312" i="34"/>
  <c r="C314" i="34"/>
  <c r="E307" i="34"/>
  <c r="C309" i="34"/>
  <c r="D310" i="34"/>
  <c r="E311" i="34"/>
  <c r="C313" i="34"/>
  <c r="D314" i="34"/>
  <c r="D313" i="34"/>
  <c r="D308" i="34"/>
  <c r="E309" i="34"/>
  <c r="D312" i="34"/>
  <c r="C308" i="31"/>
  <c r="E313" i="31"/>
  <c r="E312" i="31"/>
  <c r="D290" i="26" s="1"/>
  <c r="C314" i="31"/>
  <c r="C307" i="31"/>
  <c r="D307" i="31"/>
  <c r="C310" i="31"/>
  <c r="E307" i="31"/>
  <c r="C309" i="31"/>
  <c r="D310" i="31"/>
  <c r="D288" i="26" s="1"/>
  <c r="E311" i="31"/>
  <c r="C313" i="31"/>
  <c r="D314" i="31"/>
  <c r="D309" i="31"/>
  <c r="D287" i="26" s="1"/>
  <c r="E310" i="31"/>
  <c r="C312" i="31"/>
  <c r="D313" i="31"/>
  <c r="D291" i="26" s="1"/>
  <c r="E314" i="31"/>
  <c r="D308" i="31"/>
  <c r="D286" i="26" s="1"/>
  <c r="E309" i="31"/>
  <c r="C311" i="31"/>
  <c r="D312" i="31"/>
  <c r="E308" i="31"/>
  <c r="D311" i="31"/>
  <c r="D289" i="26" s="1"/>
  <c r="F314" i="30"/>
  <c r="F311" i="30"/>
  <c r="F308" i="30"/>
  <c r="F309" i="30"/>
  <c r="F284" i="30"/>
  <c r="F313" i="30"/>
  <c r="F310" i="30"/>
  <c r="F307" i="30"/>
  <c r="F309" i="28"/>
  <c r="F313" i="28"/>
  <c r="F310" i="28"/>
  <c r="F307" i="28"/>
  <c r="F314" i="28"/>
  <c r="F284" i="28"/>
  <c r="F308" i="28"/>
  <c r="F310" i="27"/>
  <c r="F313" i="27"/>
  <c r="F314" i="27"/>
  <c r="F307" i="27"/>
  <c r="F312" i="27"/>
  <c r="F309" i="27"/>
  <c r="F308" i="27"/>
  <c r="F15" i="34"/>
  <c r="F97" i="34"/>
  <c r="F218" i="34"/>
  <c r="C284" i="34"/>
  <c r="D284" i="34"/>
  <c r="E284" i="34"/>
  <c r="E284" i="31"/>
  <c r="C284" i="31"/>
  <c r="D284" i="31"/>
  <c r="D264" i="26" s="1"/>
  <c r="F275" i="30"/>
  <c r="F216" i="30"/>
  <c r="F138" i="27"/>
  <c r="F276" i="27"/>
  <c r="F284" i="27"/>
  <c r="D273" i="34"/>
  <c r="E274" i="34"/>
  <c r="C276" i="34"/>
  <c r="D277" i="34"/>
  <c r="E277" i="34"/>
  <c r="E273" i="34"/>
  <c r="D254" i="26" s="1"/>
  <c r="C274" i="34"/>
  <c r="D275" i="34"/>
  <c r="E276" i="34"/>
  <c r="C273" i="34"/>
  <c r="D274" i="34"/>
  <c r="E275" i="34"/>
  <c r="C277" i="34"/>
  <c r="C275" i="34"/>
  <c r="D276" i="34"/>
  <c r="F217" i="31"/>
  <c r="E274" i="31"/>
  <c r="C275" i="31"/>
  <c r="C274" i="31"/>
  <c r="C273" i="31"/>
  <c r="D274" i="31"/>
  <c r="D255" i="26" s="1"/>
  <c r="E275" i="31"/>
  <c r="C277" i="31"/>
  <c r="D273" i="31"/>
  <c r="C276" i="31"/>
  <c r="D277" i="31"/>
  <c r="D258" i="26" s="1"/>
  <c r="E273" i="31"/>
  <c r="D276" i="31"/>
  <c r="E277" i="31"/>
  <c r="D275" i="31"/>
  <c r="E276" i="31"/>
  <c r="D257" i="26" s="1"/>
  <c r="F273" i="30"/>
  <c r="F277" i="30"/>
  <c r="F276" i="30"/>
  <c r="F153" i="28"/>
  <c r="F216" i="28"/>
  <c r="F277" i="28"/>
  <c r="F274" i="28"/>
  <c r="F275" i="28"/>
  <c r="F276" i="28"/>
  <c r="F273" i="28"/>
  <c r="F277" i="27"/>
  <c r="F94" i="34"/>
  <c r="C260" i="34"/>
  <c r="D259" i="34"/>
  <c r="E259" i="34"/>
  <c r="C259" i="34"/>
  <c r="D260" i="34"/>
  <c r="E260" i="34"/>
  <c r="F218" i="31"/>
  <c r="D260" i="31"/>
  <c r="E259" i="31"/>
  <c r="C260" i="31"/>
  <c r="C259" i="31"/>
  <c r="D259" i="31"/>
  <c r="D241" i="26" s="1"/>
  <c r="E260" i="31"/>
  <c r="F259" i="30"/>
  <c r="F232" i="30"/>
  <c r="F243" i="30"/>
  <c r="F260" i="30"/>
  <c r="F259" i="28"/>
  <c r="F260" i="28"/>
  <c r="F97" i="27"/>
  <c r="F274" i="27"/>
  <c r="F273" i="27"/>
  <c r="F94" i="27"/>
  <c r="F243" i="27"/>
  <c r="F259" i="27"/>
  <c r="F260" i="27"/>
  <c r="D243" i="34"/>
  <c r="E243" i="34"/>
  <c r="C243" i="34"/>
  <c r="C243" i="31"/>
  <c r="D243" i="31"/>
  <c r="E243" i="31"/>
  <c r="F157" i="28"/>
  <c r="F219" i="28"/>
  <c r="F243" i="28"/>
  <c r="F232" i="28"/>
  <c r="F232" i="27"/>
  <c r="F153" i="27"/>
  <c r="F206" i="26"/>
  <c r="H206" i="26" s="1"/>
  <c r="K206" i="26" s="1"/>
  <c r="F91" i="26"/>
  <c r="H91" i="26" s="1"/>
  <c r="K91" i="26" s="1"/>
  <c r="F200" i="26"/>
  <c r="H200" i="26" s="1"/>
  <c r="K200" i="26" s="1"/>
  <c r="D232" i="34"/>
  <c r="E232" i="34"/>
  <c r="C232" i="34"/>
  <c r="F214" i="34"/>
  <c r="E232" i="31"/>
  <c r="C224" i="31"/>
  <c r="C232" i="31"/>
  <c r="D224" i="31"/>
  <c r="D210" i="26" s="1"/>
  <c r="D232" i="31"/>
  <c r="D217" i="26" s="1"/>
  <c r="E224" i="31"/>
  <c r="F129" i="26"/>
  <c r="H129" i="26" s="1"/>
  <c r="K129" i="26" s="1"/>
  <c r="F157" i="30"/>
  <c r="F224" i="30"/>
  <c r="F137" i="28"/>
  <c r="F215" i="28"/>
  <c r="E220" i="27"/>
  <c r="F219" i="27"/>
  <c r="F214" i="27"/>
  <c r="F94" i="31"/>
  <c r="D220" i="28"/>
  <c r="E220" i="34"/>
  <c r="F15" i="30"/>
  <c r="F232" i="1"/>
  <c r="F90" i="26"/>
  <c r="H90" i="26" s="1"/>
  <c r="K90" i="26" s="1"/>
  <c r="F15" i="28"/>
  <c r="F224" i="1"/>
  <c r="F137" i="31"/>
  <c r="F205" i="26"/>
  <c r="H205" i="26" s="1"/>
  <c r="K205" i="26" s="1"/>
  <c r="F96" i="28"/>
  <c r="F96" i="27"/>
  <c r="F97" i="31"/>
  <c r="F138" i="31"/>
  <c r="F215" i="27"/>
  <c r="E220" i="28"/>
  <c r="F217" i="27"/>
  <c r="E220" i="30"/>
  <c r="F219" i="30"/>
  <c r="F137" i="30"/>
  <c r="F216" i="27"/>
  <c r="F218" i="30"/>
  <c r="F94" i="30"/>
  <c r="F259" i="1"/>
  <c r="F94" i="28"/>
  <c r="F96" i="34"/>
  <c r="F97" i="28"/>
  <c r="F213" i="30"/>
  <c r="C220" i="30"/>
  <c r="D220" i="30"/>
  <c r="F213" i="27"/>
  <c r="C220" i="27"/>
  <c r="F215" i="30"/>
  <c r="D220" i="31"/>
  <c r="F217" i="34"/>
  <c r="F137" i="27"/>
  <c r="F214" i="30"/>
  <c r="F216" i="34"/>
  <c r="F260" i="1"/>
  <c r="F138" i="28"/>
  <c r="F96" i="30"/>
  <c r="F213" i="31"/>
  <c r="C220" i="31"/>
  <c r="F218" i="28"/>
  <c r="F213" i="34"/>
  <c r="C220" i="34"/>
  <c r="D220" i="27"/>
  <c r="F217" i="28"/>
  <c r="E220" i="31"/>
  <c r="F219" i="31"/>
  <c r="F15" i="27"/>
  <c r="F15" i="1"/>
  <c r="F15" i="31"/>
  <c r="F97" i="30"/>
  <c r="F138" i="30"/>
  <c r="F214" i="28"/>
  <c r="F216" i="31"/>
  <c r="F137" i="34"/>
  <c r="F213" i="28"/>
  <c r="C220" i="28"/>
  <c r="F215" i="31"/>
  <c r="D220" i="34"/>
  <c r="C224" i="34"/>
  <c r="D224" i="34"/>
  <c r="E224" i="34"/>
  <c r="F224" i="28"/>
  <c r="F224" i="27"/>
  <c r="C152" i="34"/>
  <c r="D153" i="34"/>
  <c r="E154" i="34"/>
  <c r="C156" i="34"/>
  <c r="D157" i="34"/>
  <c r="D151" i="34"/>
  <c r="E152" i="34"/>
  <c r="C154" i="34"/>
  <c r="D155" i="34"/>
  <c r="E156" i="34"/>
  <c r="C151" i="34"/>
  <c r="D152" i="34"/>
  <c r="E153" i="34"/>
  <c r="C155" i="34"/>
  <c r="D156" i="34"/>
  <c r="E157" i="34"/>
  <c r="E151" i="34"/>
  <c r="C153" i="34"/>
  <c r="D154" i="34"/>
  <c r="E155" i="34"/>
  <c r="C157" i="34"/>
  <c r="C152" i="31"/>
  <c r="D153" i="31"/>
  <c r="D143" i="26" s="1"/>
  <c r="E154" i="31"/>
  <c r="C156" i="31"/>
  <c r="D157" i="31"/>
  <c r="C151" i="31"/>
  <c r="D152" i="31"/>
  <c r="D142" i="26" s="1"/>
  <c r="E153" i="31"/>
  <c r="C155" i="31"/>
  <c r="D156" i="31"/>
  <c r="D146" i="26" s="1"/>
  <c r="E157" i="31"/>
  <c r="D151" i="31"/>
  <c r="E152" i="31"/>
  <c r="C154" i="31"/>
  <c r="D155" i="31"/>
  <c r="D145" i="26" s="1"/>
  <c r="E156" i="31"/>
  <c r="E151" i="31"/>
  <c r="D141" i="26" s="1"/>
  <c r="C153" i="31"/>
  <c r="D154" i="31"/>
  <c r="E155" i="31"/>
  <c r="C157" i="31"/>
  <c r="F154" i="30"/>
  <c r="F156" i="30"/>
  <c r="F151" i="30"/>
  <c r="F155" i="30"/>
  <c r="F152" i="30"/>
  <c r="F154" i="28"/>
  <c r="F156" i="28"/>
  <c r="F151" i="28"/>
  <c r="F155" i="28"/>
  <c r="F152" i="28"/>
  <c r="F156" i="27"/>
  <c r="F154" i="27"/>
  <c r="F151" i="27"/>
  <c r="F155" i="27"/>
  <c r="F152" i="27"/>
  <c r="F122" i="28"/>
  <c r="F122" i="27"/>
  <c r="E122" i="34"/>
  <c r="C122" i="34"/>
  <c r="D122" i="34"/>
  <c r="D122" i="31"/>
  <c r="D114" i="26" s="1"/>
  <c r="E122" i="31"/>
  <c r="C122" i="31"/>
  <c r="F122" i="30"/>
  <c r="F277" i="1"/>
  <c r="F375" i="1"/>
  <c r="F153" i="1"/>
  <c r="E414" i="1"/>
  <c r="F378" i="1"/>
  <c r="F413" i="1"/>
  <c r="C414" i="1"/>
  <c r="F376" i="1"/>
  <c r="F377" i="1"/>
  <c r="F374" i="1"/>
  <c r="F276" i="1"/>
  <c r="F273" i="1"/>
  <c r="F97" i="1"/>
  <c r="F154" i="1"/>
  <c r="F152" i="1"/>
  <c r="F138" i="1"/>
  <c r="F157" i="1"/>
  <c r="F156" i="1"/>
  <c r="F155" i="1"/>
  <c r="F151" i="1"/>
  <c r="F137" i="1"/>
  <c r="F96" i="1"/>
  <c r="F95" i="1"/>
  <c r="F122" i="1"/>
  <c r="F218" i="1"/>
  <c r="F94" i="1"/>
  <c r="F217" i="1"/>
  <c r="E220" i="1"/>
  <c r="F214" i="1"/>
  <c r="D220" i="1"/>
  <c r="F219" i="1"/>
  <c r="F215" i="1"/>
  <c r="F213" i="1"/>
  <c r="C220" i="1"/>
  <c r="F216" i="1"/>
  <c r="F307" i="1"/>
  <c r="F309" i="1"/>
  <c r="F310" i="1"/>
  <c r="F313" i="1"/>
  <c r="F314" i="1"/>
  <c r="F312" i="1"/>
  <c r="F308" i="1"/>
  <c r="E428" i="1"/>
  <c r="D428" i="1"/>
  <c r="C428" i="1"/>
  <c r="E427" i="1"/>
  <c r="D427" i="1"/>
  <c r="C427" i="1"/>
  <c r="E426" i="1"/>
  <c r="D426" i="1"/>
  <c r="C426" i="1"/>
  <c r="E425" i="1"/>
  <c r="D425" i="1"/>
  <c r="C425" i="1"/>
  <c r="E424" i="1"/>
  <c r="D424" i="1"/>
  <c r="C424" i="1"/>
  <c r="E423" i="1"/>
  <c r="D423" i="1"/>
  <c r="C423" i="1"/>
  <c r="E422" i="1"/>
  <c r="D422" i="1"/>
  <c r="C422" i="1"/>
  <c r="E421" i="1"/>
  <c r="D421" i="1"/>
  <c r="C421" i="1"/>
  <c r="E420" i="1"/>
  <c r="D420" i="1"/>
  <c r="C420" i="1"/>
  <c r="E419" i="1"/>
  <c r="D419" i="1"/>
  <c r="C419" i="1"/>
  <c r="E418" i="1"/>
  <c r="D418" i="1"/>
  <c r="C418" i="1"/>
  <c r="E417" i="1"/>
  <c r="D417" i="1"/>
  <c r="C417" i="1"/>
  <c r="AO220" i="4"/>
  <c r="AH220" i="4"/>
  <c r="AA220" i="4"/>
  <c r="T220" i="4"/>
  <c r="M220" i="4"/>
  <c r="F220" i="4"/>
  <c r="AO198" i="4"/>
  <c r="AH198" i="4"/>
  <c r="AA198" i="4"/>
  <c r="T198" i="4"/>
  <c r="M198" i="4"/>
  <c r="F198" i="4"/>
  <c r="AO176" i="4"/>
  <c r="AH176" i="4"/>
  <c r="AA176" i="4"/>
  <c r="T176" i="4"/>
  <c r="M176" i="4"/>
  <c r="F176" i="4"/>
  <c r="AO154" i="4"/>
  <c r="AH154" i="4"/>
  <c r="AA154" i="4"/>
  <c r="T154" i="4"/>
  <c r="M154" i="4"/>
  <c r="F154" i="4"/>
  <c r="AO132" i="4"/>
  <c r="AH132" i="4"/>
  <c r="AA132" i="4"/>
  <c r="T132" i="4"/>
  <c r="M132" i="4"/>
  <c r="F132" i="4"/>
  <c r="AO110" i="4"/>
  <c r="AH110" i="4"/>
  <c r="AA110" i="4"/>
  <c r="T110" i="4"/>
  <c r="M110" i="4"/>
  <c r="F110" i="4"/>
  <c r="AO88" i="4"/>
  <c r="AH88" i="4"/>
  <c r="AA88" i="4"/>
  <c r="T88" i="4"/>
  <c r="M88" i="4"/>
  <c r="F88" i="4"/>
  <c r="AO66" i="4"/>
  <c r="AH66" i="4"/>
  <c r="AA66" i="4"/>
  <c r="T66" i="4"/>
  <c r="M66" i="4"/>
  <c r="F66" i="4"/>
  <c r="AO44" i="4"/>
  <c r="AH44" i="4"/>
  <c r="AA44" i="4"/>
  <c r="T44" i="4"/>
  <c r="M44" i="4"/>
  <c r="F44" i="4"/>
  <c r="AO22" i="4"/>
  <c r="AH22" i="4"/>
  <c r="AA22" i="4"/>
  <c r="T22" i="4"/>
  <c r="M22" i="4"/>
  <c r="F22" i="4"/>
  <c r="C191" i="26"/>
  <c r="D380" i="26" l="1"/>
  <c r="D389" i="26"/>
  <c r="D392" i="26"/>
  <c r="D391" i="26"/>
  <c r="F380" i="26"/>
  <c r="H380" i="26" s="1"/>
  <c r="K380" i="26" s="1"/>
  <c r="F413" i="34"/>
  <c r="F414" i="34" s="1"/>
  <c r="C414" i="34"/>
  <c r="F413" i="31"/>
  <c r="F414" i="31" s="1"/>
  <c r="C414" i="31"/>
  <c r="F273" i="34"/>
  <c r="F464" i="31"/>
  <c r="F465" i="31"/>
  <c r="F376" i="31"/>
  <c r="F157" i="34"/>
  <c r="F347" i="26"/>
  <c r="H347" i="26" s="1"/>
  <c r="K347" i="26" s="1"/>
  <c r="F465" i="34"/>
  <c r="F464" i="34"/>
  <c r="F462" i="34"/>
  <c r="F463" i="34"/>
  <c r="F462" i="31"/>
  <c r="F311" i="31"/>
  <c r="F463" i="31"/>
  <c r="F377" i="31"/>
  <c r="F287" i="26"/>
  <c r="H287" i="26" s="1"/>
  <c r="K287" i="26" s="1"/>
  <c r="F374" i="31"/>
  <c r="F307" i="31"/>
  <c r="F375" i="31"/>
  <c r="F377" i="34"/>
  <c r="F277" i="34"/>
  <c r="F376" i="34"/>
  <c r="F374" i="34"/>
  <c r="F375" i="34"/>
  <c r="F348" i="26"/>
  <c r="H348" i="26" s="1"/>
  <c r="K348" i="26" s="1"/>
  <c r="F345" i="26"/>
  <c r="H345" i="26" s="1"/>
  <c r="K345" i="26" s="1"/>
  <c r="F346" i="26"/>
  <c r="H346" i="26" s="1"/>
  <c r="K346" i="26" s="1"/>
  <c r="F290" i="26"/>
  <c r="H290" i="26" s="1"/>
  <c r="K290" i="26" s="1"/>
  <c r="F288" i="26"/>
  <c r="H288" i="26" s="1"/>
  <c r="K288" i="26" s="1"/>
  <c r="F286" i="26"/>
  <c r="H286" i="26" s="1"/>
  <c r="K286" i="26" s="1"/>
  <c r="F292" i="26"/>
  <c r="H292" i="26" s="1"/>
  <c r="K292" i="26" s="1"/>
  <c r="F291" i="26"/>
  <c r="H291" i="26" s="1"/>
  <c r="K291" i="26" s="1"/>
  <c r="F285" i="26"/>
  <c r="H285" i="26" s="1"/>
  <c r="K285" i="26" s="1"/>
  <c r="F289" i="26"/>
  <c r="H289" i="26" s="1"/>
  <c r="K289" i="26" s="1"/>
  <c r="F309" i="34"/>
  <c r="F307" i="34"/>
  <c r="F312" i="34"/>
  <c r="F313" i="34"/>
  <c r="F310" i="34"/>
  <c r="F314" i="34"/>
  <c r="F311" i="34"/>
  <c r="F308" i="34"/>
  <c r="F312" i="31"/>
  <c r="F313" i="31"/>
  <c r="F314" i="31"/>
  <c r="F310" i="31"/>
  <c r="F309" i="31"/>
  <c r="F308" i="31"/>
  <c r="F255" i="26"/>
  <c r="H255" i="26" s="1"/>
  <c r="K255" i="26" s="1"/>
  <c r="F264" i="26"/>
  <c r="H264" i="26" s="1"/>
  <c r="K264" i="26" s="1"/>
  <c r="F153" i="34"/>
  <c r="F275" i="34"/>
  <c r="F284" i="34"/>
  <c r="F284" i="31"/>
  <c r="F258" i="26"/>
  <c r="H258" i="26" s="1"/>
  <c r="K258" i="26" s="1"/>
  <c r="F257" i="26"/>
  <c r="H257" i="26" s="1"/>
  <c r="K257" i="26" s="1"/>
  <c r="F254" i="26"/>
  <c r="H254" i="26" s="1"/>
  <c r="K254" i="26" s="1"/>
  <c r="F274" i="34"/>
  <c r="F276" i="34"/>
  <c r="F157" i="31"/>
  <c r="F277" i="31"/>
  <c r="F274" i="31"/>
  <c r="F275" i="31"/>
  <c r="F276" i="31"/>
  <c r="F273" i="31"/>
  <c r="F241" i="26"/>
  <c r="H241" i="26" s="1"/>
  <c r="K241" i="26" s="1"/>
  <c r="F259" i="34"/>
  <c r="F260" i="34"/>
  <c r="F242" i="26"/>
  <c r="H242" i="26" s="1"/>
  <c r="K242" i="26" s="1"/>
  <c r="F259" i="31"/>
  <c r="F153" i="31"/>
  <c r="F260" i="31"/>
  <c r="F220" i="30"/>
  <c r="F220" i="34"/>
  <c r="F232" i="34"/>
  <c r="F243" i="34"/>
  <c r="F243" i="31"/>
  <c r="F210" i="26"/>
  <c r="H210" i="26" s="1"/>
  <c r="K210" i="26" s="1"/>
  <c r="F217" i="26"/>
  <c r="H217" i="26" s="1"/>
  <c r="K217" i="26" s="1"/>
  <c r="F143" i="26"/>
  <c r="H143" i="26" s="1"/>
  <c r="K143" i="26" s="1"/>
  <c r="F232" i="31"/>
  <c r="F224" i="31"/>
  <c r="F220" i="27"/>
  <c r="F220" i="28"/>
  <c r="F220" i="31"/>
  <c r="F224" i="34"/>
  <c r="F146" i="26"/>
  <c r="H146" i="26" s="1"/>
  <c r="K146" i="26" s="1"/>
  <c r="F144" i="26"/>
  <c r="H144" i="26" s="1"/>
  <c r="K144" i="26" s="1"/>
  <c r="F142" i="26"/>
  <c r="H142" i="26" s="1"/>
  <c r="K142" i="26" s="1"/>
  <c r="F141" i="26"/>
  <c r="H141" i="26" s="1"/>
  <c r="K141" i="26" s="1"/>
  <c r="F145" i="26"/>
  <c r="H145" i="26" s="1"/>
  <c r="K145" i="26" s="1"/>
  <c r="F147" i="26"/>
  <c r="H147" i="26" s="1"/>
  <c r="K147" i="26" s="1"/>
  <c r="F154" i="34"/>
  <c r="F156" i="34"/>
  <c r="F151" i="34"/>
  <c r="F155" i="34"/>
  <c r="F152" i="34"/>
  <c r="F156" i="31"/>
  <c r="F154" i="31"/>
  <c r="F151" i="31"/>
  <c r="F155" i="31"/>
  <c r="F152" i="31"/>
  <c r="F122" i="31"/>
  <c r="F114" i="26"/>
  <c r="H114" i="26" s="1"/>
  <c r="K114" i="26" s="1"/>
  <c r="F122" i="34"/>
  <c r="F414" i="1"/>
  <c r="F220" i="1"/>
  <c r="F417" i="1"/>
  <c r="F421" i="1"/>
  <c r="F423" i="1"/>
  <c r="F427" i="1"/>
  <c r="F420" i="1"/>
  <c r="F424" i="1"/>
  <c r="F428" i="1"/>
  <c r="F419" i="1"/>
  <c r="F425" i="1"/>
  <c r="F418" i="1"/>
  <c r="F422" i="1"/>
  <c r="F426" i="1"/>
  <c r="E470" i="34"/>
  <c r="D470" i="34"/>
  <c r="C470" i="34"/>
  <c r="E469" i="34"/>
  <c r="D469" i="34"/>
  <c r="C469" i="34"/>
  <c r="E468" i="34"/>
  <c r="D468" i="34"/>
  <c r="C468" i="34"/>
  <c r="E467" i="34"/>
  <c r="D467" i="34"/>
  <c r="C467" i="34"/>
  <c r="E466" i="34"/>
  <c r="D466" i="34"/>
  <c r="C466" i="34"/>
  <c r="E461" i="34"/>
  <c r="D461" i="34"/>
  <c r="C461" i="34"/>
  <c r="E460" i="34"/>
  <c r="D460" i="34"/>
  <c r="C460" i="34"/>
  <c r="E459" i="34"/>
  <c r="D459" i="34"/>
  <c r="C459" i="34"/>
  <c r="E458" i="34"/>
  <c r="D458" i="34"/>
  <c r="C458" i="34"/>
  <c r="E457" i="34"/>
  <c r="D457" i="34"/>
  <c r="C457" i="34"/>
  <c r="E451" i="34"/>
  <c r="D451" i="34"/>
  <c r="C451" i="34"/>
  <c r="E450" i="34"/>
  <c r="D450" i="34"/>
  <c r="C450" i="34"/>
  <c r="E449" i="34"/>
  <c r="D449" i="34"/>
  <c r="C449" i="34"/>
  <c r="E448" i="34"/>
  <c r="D448" i="34"/>
  <c r="C448" i="34"/>
  <c r="E447" i="34"/>
  <c r="D447" i="34"/>
  <c r="C447" i="34"/>
  <c r="E446" i="34"/>
  <c r="D446" i="34"/>
  <c r="C446" i="34"/>
  <c r="E445" i="34"/>
  <c r="D445" i="34"/>
  <c r="C445" i="34"/>
  <c r="E444" i="34"/>
  <c r="D444" i="34"/>
  <c r="C444" i="34"/>
  <c r="E443" i="34"/>
  <c r="D443" i="34"/>
  <c r="C443" i="34"/>
  <c r="E442" i="34"/>
  <c r="D442" i="34"/>
  <c r="C442" i="34"/>
  <c r="E441" i="34"/>
  <c r="D441" i="34"/>
  <c r="C441" i="34"/>
  <c r="E440" i="34"/>
  <c r="D440" i="34"/>
  <c r="C440" i="34"/>
  <c r="E439" i="34"/>
  <c r="D439" i="34"/>
  <c r="C439" i="34"/>
  <c r="E438" i="34"/>
  <c r="D438" i="34"/>
  <c r="C438" i="34"/>
  <c r="E437" i="34"/>
  <c r="D437" i="34"/>
  <c r="C437" i="34"/>
  <c r="E436" i="34"/>
  <c r="D436" i="34"/>
  <c r="C436" i="34"/>
  <c r="E435" i="34"/>
  <c r="D435" i="34"/>
  <c r="C435" i="34"/>
  <c r="E434" i="34"/>
  <c r="D434" i="34"/>
  <c r="C434" i="34"/>
  <c r="E433" i="34"/>
  <c r="D433" i="34"/>
  <c r="C433" i="34"/>
  <c r="E432" i="34"/>
  <c r="D432" i="34"/>
  <c r="C432" i="34"/>
  <c r="E428" i="34"/>
  <c r="D428" i="34"/>
  <c r="D394" i="26" s="1"/>
  <c r="C428" i="34"/>
  <c r="E427" i="34"/>
  <c r="D427" i="34"/>
  <c r="D393" i="26" s="1"/>
  <c r="C427" i="34"/>
  <c r="E426" i="34"/>
  <c r="D426" i="34"/>
  <c r="C426" i="34"/>
  <c r="E425" i="34"/>
  <c r="D425" i="34"/>
  <c r="C425" i="34"/>
  <c r="E424" i="34"/>
  <c r="D424" i="34"/>
  <c r="D390" i="26" s="1"/>
  <c r="C424" i="34"/>
  <c r="E423" i="34"/>
  <c r="D423" i="34"/>
  <c r="C423" i="34"/>
  <c r="E422" i="34"/>
  <c r="D422" i="34"/>
  <c r="D388" i="26" s="1"/>
  <c r="C422" i="34"/>
  <c r="E421" i="34"/>
  <c r="D421" i="34"/>
  <c r="D387" i="26" s="1"/>
  <c r="C421" i="34"/>
  <c r="E420" i="34"/>
  <c r="D420" i="34"/>
  <c r="D386" i="26" s="1"/>
  <c r="C420" i="34"/>
  <c r="E419" i="34"/>
  <c r="D419" i="34"/>
  <c r="D385" i="26" s="1"/>
  <c r="C419" i="34"/>
  <c r="E418" i="34"/>
  <c r="D418" i="34"/>
  <c r="D384" i="26" s="1"/>
  <c r="C418" i="34"/>
  <c r="E417" i="34"/>
  <c r="D417" i="34"/>
  <c r="D383" i="26" s="1"/>
  <c r="C417" i="34"/>
  <c r="E409" i="34"/>
  <c r="D409" i="34"/>
  <c r="C409" i="34"/>
  <c r="E408" i="34"/>
  <c r="D408" i="34"/>
  <c r="C408" i="34"/>
  <c r="E407" i="34"/>
  <c r="D407" i="34"/>
  <c r="C407" i="34"/>
  <c r="E406" i="34"/>
  <c r="D406" i="34"/>
  <c r="C406" i="34"/>
  <c r="E405" i="34"/>
  <c r="D405" i="34"/>
  <c r="C405" i="34"/>
  <c r="E401" i="34"/>
  <c r="D401" i="34"/>
  <c r="C401" i="34"/>
  <c r="E400" i="34"/>
  <c r="D400" i="34"/>
  <c r="C400" i="34"/>
  <c r="E399" i="34"/>
  <c r="D399" i="34"/>
  <c r="C399" i="34"/>
  <c r="E398" i="34"/>
  <c r="D398" i="34"/>
  <c r="C398" i="34"/>
  <c r="E397" i="34"/>
  <c r="D397" i="34"/>
  <c r="C397" i="34"/>
  <c r="E396" i="34"/>
  <c r="D396" i="34"/>
  <c r="C396" i="34"/>
  <c r="E395" i="34"/>
  <c r="D395" i="34"/>
  <c r="C395" i="34"/>
  <c r="E394" i="34"/>
  <c r="D394" i="34"/>
  <c r="C394" i="34"/>
  <c r="E393" i="34"/>
  <c r="D393" i="34"/>
  <c r="C393" i="34"/>
  <c r="E392" i="34"/>
  <c r="D392" i="34"/>
  <c r="C392" i="34"/>
  <c r="E388" i="34"/>
  <c r="D388" i="34"/>
  <c r="C388" i="34"/>
  <c r="E387" i="34"/>
  <c r="D387" i="34"/>
  <c r="C387" i="34"/>
  <c r="E386" i="34"/>
  <c r="D386" i="34"/>
  <c r="C386" i="34"/>
  <c r="E385" i="34"/>
  <c r="D385" i="34"/>
  <c r="C385" i="34"/>
  <c r="E384" i="34"/>
  <c r="D384" i="34"/>
  <c r="C384" i="34"/>
  <c r="E383" i="34"/>
  <c r="D383" i="34"/>
  <c r="C383" i="34"/>
  <c r="E379" i="34"/>
  <c r="D379" i="34"/>
  <c r="C379" i="34"/>
  <c r="E378" i="34"/>
  <c r="D378" i="34"/>
  <c r="C378" i="34"/>
  <c r="E373" i="34"/>
  <c r="D373" i="34"/>
  <c r="C373" i="34"/>
  <c r="E369" i="34"/>
  <c r="D369" i="34"/>
  <c r="C369" i="34"/>
  <c r="E368" i="34"/>
  <c r="D368" i="34"/>
  <c r="C368" i="34"/>
  <c r="E367" i="34"/>
  <c r="D367" i="34"/>
  <c r="C367" i="34"/>
  <c r="E366" i="34"/>
  <c r="D366" i="34"/>
  <c r="C366" i="34"/>
  <c r="E365" i="34"/>
  <c r="D365" i="34"/>
  <c r="C365" i="34"/>
  <c r="E361" i="34"/>
  <c r="D361" i="34"/>
  <c r="C361" i="34"/>
  <c r="E360" i="34"/>
  <c r="D360" i="34"/>
  <c r="C360" i="34"/>
  <c r="E359" i="34"/>
  <c r="D359" i="34"/>
  <c r="C359" i="34"/>
  <c r="E358" i="34"/>
  <c r="D358" i="34"/>
  <c r="C358" i="34"/>
  <c r="E357" i="34"/>
  <c r="D357" i="34"/>
  <c r="C357" i="34"/>
  <c r="E353" i="34"/>
  <c r="D353" i="34"/>
  <c r="C353" i="34"/>
  <c r="E352" i="34"/>
  <c r="D352" i="34"/>
  <c r="C352" i="34"/>
  <c r="E351" i="34"/>
  <c r="D351" i="34"/>
  <c r="C351" i="34"/>
  <c r="E350" i="34"/>
  <c r="D350" i="34"/>
  <c r="C350" i="34"/>
  <c r="E349" i="34"/>
  <c r="D349" i="34"/>
  <c r="C349" i="34"/>
  <c r="E348" i="34"/>
  <c r="D348" i="34"/>
  <c r="C348" i="34"/>
  <c r="E344" i="34"/>
  <c r="D344" i="34"/>
  <c r="C344" i="34"/>
  <c r="E343" i="34"/>
  <c r="D343" i="34"/>
  <c r="C343" i="34"/>
  <c r="E342" i="34"/>
  <c r="D342" i="34"/>
  <c r="C342" i="34"/>
  <c r="E341" i="34"/>
  <c r="D341" i="34"/>
  <c r="C341" i="34"/>
  <c r="E340" i="34"/>
  <c r="D340" i="34"/>
  <c r="C340" i="34"/>
  <c r="E339" i="34"/>
  <c r="D339" i="34"/>
  <c r="C339" i="34"/>
  <c r="E338" i="34"/>
  <c r="D338" i="34"/>
  <c r="C338" i="34"/>
  <c r="E337" i="34"/>
  <c r="D337" i="34"/>
  <c r="C337" i="34"/>
  <c r="E336" i="34"/>
  <c r="D336" i="34"/>
  <c r="C336" i="34"/>
  <c r="E335" i="34"/>
  <c r="D335" i="34"/>
  <c r="C335" i="34"/>
  <c r="E334" i="34"/>
  <c r="D334" i="34"/>
  <c r="C334" i="34"/>
  <c r="E330" i="34"/>
  <c r="D330" i="34"/>
  <c r="C330" i="34"/>
  <c r="E329" i="34"/>
  <c r="D329" i="34"/>
  <c r="C329" i="34"/>
  <c r="E328" i="34"/>
  <c r="D328" i="34"/>
  <c r="C328" i="34"/>
  <c r="E327" i="34"/>
  <c r="D327" i="34"/>
  <c r="C327" i="34"/>
  <c r="E326" i="34"/>
  <c r="D326" i="34"/>
  <c r="C326" i="34"/>
  <c r="E322" i="34"/>
  <c r="D322" i="34"/>
  <c r="C322" i="34"/>
  <c r="E321" i="34"/>
  <c r="D321" i="34"/>
  <c r="C321" i="34"/>
  <c r="E320" i="34"/>
  <c r="D320" i="34"/>
  <c r="C320" i="34"/>
  <c r="E319" i="34"/>
  <c r="D319" i="34"/>
  <c r="C319" i="34"/>
  <c r="E315" i="34"/>
  <c r="D315" i="34"/>
  <c r="C315" i="34"/>
  <c r="E306" i="34"/>
  <c r="D306" i="34"/>
  <c r="C306" i="34"/>
  <c r="E302" i="34"/>
  <c r="D302" i="34"/>
  <c r="C302" i="34"/>
  <c r="E301" i="34"/>
  <c r="D301" i="34"/>
  <c r="C301" i="34"/>
  <c r="E300" i="34"/>
  <c r="D300" i="34"/>
  <c r="C300" i="34"/>
  <c r="E299" i="34"/>
  <c r="D299" i="34"/>
  <c r="C299" i="34"/>
  <c r="E298" i="34"/>
  <c r="D298" i="34"/>
  <c r="C298" i="34"/>
  <c r="E297" i="34"/>
  <c r="D297" i="34"/>
  <c r="C297" i="34"/>
  <c r="E296" i="34"/>
  <c r="D296" i="34"/>
  <c r="C296" i="34"/>
  <c r="E295" i="34"/>
  <c r="D295" i="34"/>
  <c r="C295" i="34"/>
  <c r="E294" i="34"/>
  <c r="D294" i="34"/>
  <c r="C294" i="34"/>
  <c r="E293" i="34"/>
  <c r="D293" i="34"/>
  <c r="C293" i="34"/>
  <c r="E292" i="34"/>
  <c r="D292" i="34"/>
  <c r="C292" i="34"/>
  <c r="E291" i="34"/>
  <c r="D291" i="34"/>
  <c r="C291" i="34"/>
  <c r="E287" i="34"/>
  <c r="D287" i="34"/>
  <c r="C287" i="34"/>
  <c r="E286" i="34"/>
  <c r="D286" i="34"/>
  <c r="C286" i="34"/>
  <c r="E285" i="34"/>
  <c r="D285" i="34"/>
  <c r="C285" i="34"/>
  <c r="E283" i="34"/>
  <c r="D283" i="34"/>
  <c r="C283" i="34"/>
  <c r="E279" i="34"/>
  <c r="D279" i="34"/>
  <c r="C279" i="34"/>
  <c r="E278" i="34"/>
  <c r="D278" i="34"/>
  <c r="C278" i="34"/>
  <c r="E272" i="34"/>
  <c r="D272" i="34"/>
  <c r="C272" i="34"/>
  <c r="E268" i="34"/>
  <c r="D268" i="34"/>
  <c r="C268" i="34"/>
  <c r="E267" i="34"/>
  <c r="D267" i="34"/>
  <c r="C267" i="34"/>
  <c r="E266" i="34"/>
  <c r="D266" i="34"/>
  <c r="C266" i="34"/>
  <c r="E265" i="34"/>
  <c r="D265" i="34"/>
  <c r="C265" i="34"/>
  <c r="E264" i="34"/>
  <c r="D264" i="34"/>
  <c r="C264" i="34"/>
  <c r="E263" i="34"/>
  <c r="D263" i="34"/>
  <c r="C263" i="34"/>
  <c r="E262" i="34"/>
  <c r="D262" i="34"/>
  <c r="C262" i="34"/>
  <c r="E261" i="34"/>
  <c r="D261" i="34"/>
  <c r="C261" i="34"/>
  <c r="E258" i="34"/>
  <c r="D258" i="34"/>
  <c r="C258" i="34"/>
  <c r="E254" i="34"/>
  <c r="D254" i="34"/>
  <c r="C254" i="34"/>
  <c r="E253" i="34"/>
  <c r="D253" i="34"/>
  <c r="C253" i="34"/>
  <c r="E252" i="34"/>
  <c r="D252" i="34"/>
  <c r="C252" i="34"/>
  <c r="E251" i="34"/>
  <c r="D251" i="34"/>
  <c r="C251" i="34"/>
  <c r="E250" i="34"/>
  <c r="D250" i="34"/>
  <c r="C250" i="34"/>
  <c r="E249" i="34"/>
  <c r="D249" i="34"/>
  <c r="C249" i="34"/>
  <c r="E245" i="34"/>
  <c r="D245" i="34"/>
  <c r="C245" i="34"/>
  <c r="E244" i="34"/>
  <c r="D244" i="34"/>
  <c r="C244" i="34"/>
  <c r="E242" i="34"/>
  <c r="D242" i="34"/>
  <c r="C242" i="34"/>
  <c r="E241" i="34"/>
  <c r="D241" i="34"/>
  <c r="C241" i="34"/>
  <c r="E240" i="34"/>
  <c r="D240" i="34"/>
  <c r="C240" i="34"/>
  <c r="E239" i="34"/>
  <c r="D239" i="34"/>
  <c r="C239" i="34"/>
  <c r="E238" i="34"/>
  <c r="D238" i="34"/>
  <c r="C238" i="34"/>
  <c r="E234" i="34"/>
  <c r="D234" i="34"/>
  <c r="C234" i="34"/>
  <c r="E233" i="34"/>
  <c r="D233" i="34"/>
  <c r="C233" i="34"/>
  <c r="E231" i="34"/>
  <c r="D231" i="34"/>
  <c r="C231" i="34"/>
  <c r="E227" i="34"/>
  <c r="D227" i="34"/>
  <c r="C227" i="34"/>
  <c r="E226" i="34"/>
  <c r="D226" i="34"/>
  <c r="C226" i="34"/>
  <c r="E225" i="34"/>
  <c r="D225" i="34"/>
  <c r="C225" i="34"/>
  <c r="E223" i="34"/>
  <c r="D223" i="34"/>
  <c r="C223" i="34"/>
  <c r="E209" i="34"/>
  <c r="D209" i="34"/>
  <c r="C209" i="34"/>
  <c r="E208" i="34"/>
  <c r="D208" i="34"/>
  <c r="C208" i="34"/>
  <c r="E207" i="34"/>
  <c r="D207" i="34"/>
  <c r="C207" i="34"/>
  <c r="E206" i="34"/>
  <c r="D206" i="34"/>
  <c r="C206" i="34"/>
  <c r="E205" i="34"/>
  <c r="D205" i="34"/>
  <c r="C205" i="34"/>
  <c r="E204" i="34"/>
  <c r="D204" i="34"/>
  <c r="C204" i="34"/>
  <c r="E203" i="34"/>
  <c r="D203" i="34"/>
  <c r="C203" i="34"/>
  <c r="E199" i="34"/>
  <c r="D199" i="34"/>
  <c r="C199" i="34"/>
  <c r="E198" i="34"/>
  <c r="D198" i="34"/>
  <c r="C198" i="34"/>
  <c r="E197" i="34"/>
  <c r="D197" i="34"/>
  <c r="C197" i="34"/>
  <c r="E196" i="34"/>
  <c r="D196" i="34"/>
  <c r="C196" i="34"/>
  <c r="E195" i="34"/>
  <c r="D195" i="34"/>
  <c r="C195" i="34"/>
  <c r="E194" i="34"/>
  <c r="D194" i="34"/>
  <c r="C194" i="34"/>
  <c r="E193" i="34"/>
  <c r="D193" i="34"/>
  <c r="C193" i="34"/>
  <c r="E192" i="34"/>
  <c r="D192" i="34"/>
  <c r="C192" i="34"/>
  <c r="E191" i="34"/>
  <c r="D191" i="34"/>
  <c r="C191" i="34"/>
  <c r="E190" i="34"/>
  <c r="D190" i="34"/>
  <c r="C190" i="34"/>
  <c r="E189" i="34"/>
  <c r="D189" i="34"/>
  <c r="C189" i="34"/>
  <c r="E188" i="34"/>
  <c r="D188" i="34"/>
  <c r="C188" i="34"/>
  <c r="E187" i="34"/>
  <c r="D187" i="34"/>
  <c r="C187" i="34"/>
  <c r="E186" i="34"/>
  <c r="D186" i="34"/>
  <c r="C186" i="34"/>
  <c r="E185" i="34"/>
  <c r="D185" i="34"/>
  <c r="C185" i="34"/>
  <c r="E184" i="34"/>
  <c r="D184" i="34"/>
  <c r="C184" i="34"/>
  <c r="E183" i="34"/>
  <c r="D183" i="34"/>
  <c r="C183" i="34"/>
  <c r="E182" i="34"/>
  <c r="D182" i="34"/>
  <c r="C182" i="34"/>
  <c r="E181" i="34"/>
  <c r="D181" i="34"/>
  <c r="C181" i="34"/>
  <c r="E180" i="34"/>
  <c r="D180" i="34"/>
  <c r="C180" i="34"/>
  <c r="E179" i="34"/>
  <c r="D179" i="34"/>
  <c r="C179" i="34"/>
  <c r="E178" i="34"/>
  <c r="D178" i="34"/>
  <c r="C178" i="34"/>
  <c r="E177" i="34"/>
  <c r="D177" i="34"/>
  <c r="C177" i="34"/>
  <c r="E176" i="34"/>
  <c r="D176" i="34"/>
  <c r="C176" i="34"/>
  <c r="E175" i="34"/>
  <c r="D175" i="34"/>
  <c r="C175" i="34"/>
  <c r="E174" i="34"/>
  <c r="D174" i="34"/>
  <c r="C174" i="34"/>
  <c r="E173" i="34"/>
  <c r="D173" i="34"/>
  <c r="C173" i="34"/>
  <c r="E172" i="34"/>
  <c r="D172" i="34"/>
  <c r="C172" i="34"/>
  <c r="E171" i="34"/>
  <c r="D171" i="34"/>
  <c r="C171" i="34"/>
  <c r="E170" i="34"/>
  <c r="D170" i="34"/>
  <c r="C170" i="34"/>
  <c r="E169" i="34"/>
  <c r="D169" i="34"/>
  <c r="C169" i="34"/>
  <c r="E165" i="34"/>
  <c r="D165" i="34"/>
  <c r="C165" i="34"/>
  <c r="E164" i="34"/>
  <c r="D164" i="34"/>
  <c r="C164" i="34"/>
  <c r="E163" i="34"/>
  <c r="D163" i="34"/>
  <c r="C163" i="34"/>
  <c r="E162" i="34"/>
  <c r="D162" i="34"/>
  <c r="C162" i="34"/>
  <c r="E161" i="34"/>
  <c r="D161" i="34"/>
  <c r="C161" i="34"/>
  <c r="E160" i="34"/>
  <c r="D160" i="34"/>
  <c r="C160" i="34"/>
  <c r="E159" i="34"/>
  <c r="D159" i="34"/>
  <c r="C159" i="34"/>
  <c r="E158" i="34"/>
  <c r="D158" i="34"/>
  <c r="C158" i="34"/>
  <c r="E150" i="34"/>
  <c r="D150" i="34"/>
  <c r="C150" i="34"/>
  <c r="E146" i="34"/>
  <c r="D146" i="34"/>
  <c r="C146" i="34"/>
  <c r="E145" i="34"/>
  <c r="D145" i="34"/>
  <c r="C145" i="34"/>
  <c r="E144" i="34"/>
  <c r="D144" i="34"/>
  <c r="C144" i="34"/>
  <c r="E143" i="34"/>
  <c r="D143" i="34"/>
  <c r="C143" i="34"/>
  <c r="E142" i="34"/>
  <c r="D142" i="34"/>
  <c r="C142" i="34"/>
  <c r="E141" i="34"/>
  <c r="D141" i="34"/>
  <c r="C141" i="34"/>
  <c r="E140" i="34"/>
  <c r="D140" i="34"/>
  <c r="C140" i="34"/>
  <c r="E139" i="34"/>
  <c r="D139" i="34"/>
  <c r="C139" i="34"/>
  <c r="E136" i="34"/>
  <c r="D136" i="34"/>
  <c r="C136" i="34"/>
  <c r="E135" i="34"/>
  <c r="D135" i="34"/>
  <c r="C135" i="34"/>
  <c r="E134" i="34"/>
  <c r="D134" i="34"/>
  <c r="C134" i="34"/>
  <c r="E133" i="34"/>
  <c r="D133" i="34"/>
  <c r="C133" i="34"/>
  <c r="E132" i="34"/>
  <c r="D132" i="34"/>
  <c r="C132" i="34"/>
  <c r="E128" i="34"/>
  <c r="D128" i="34"/>
  <c r="C128" i="34"/>
  <c r="E127" i="34"/>
  <c r="D127" i="34"/>
  <c r="C127" i="34"/>
  <c r="E126" i="34"/>
  <c r="D126" i="34"/>
  <c r="C126" i="34"/>
  <c r="E125" i="34"/>
  <c r="D125" i="34"/>
  <c r="C125" i="34"/>
  <c r="E124" i="34"/>
  <c r="D124" i="34"/>
  <c r="C124" i="34"/>
  <c r="E123" i="34"/>
  <c r="D123" i="34"/>
  <c r="C123" i="34"/>
  <c r="E121" i="34"/>
  <c r="D121" i="34"/>
  <c r="C121" i="34"/>
  <c r="E117" i="34"/>
  <c r="D117" i="34"/>
  <c r="C117" i="34"/>
  <c r="E116" i="34"/>
  <c r="D116" i="34"/>
  <c r="C116" i="34"/>
  <c r="E115" i="34"/>
  <c r="D115" i="34"/>
  <c r="C115" i="34"/>
  <c r="E114" i="34"/>
  <c r="D114" i="34"/>
  <c r="C114" i="34"/>
  <c r="E113" i="34"/>
  <c r="D113" i="34"/>
  <c r="C113" i="34"/>
  <c r="E112" i="34"/>
  <c r="D112" i="34"/>
  <c r="C112" i="34"/>
  <c r="E111" i="34"/>
  <c r="D111" i="34"/>
  <c r="C111" i="34"/>
  <c r="E110" i="34"/>
  <c r="D110" i="34"/>
  <c r="C110" i="34"/>
  <c r="E109" i="34"/>
  <c r="D109" i="34"/>
  <c r="C109" i="34"/>
  <c r="E108" i="34"/>
  <c r="D108" i="34"/>
  <c r="C108" i="34"/>
  <c r="E107" i="34"/>
  <c r="D107" i="34"/>
  <c r="C107" i="34"/>
  <c r="E103" i="34"/>
  <c r="D103" i="34"/>
  <c r="C103" i="34"/>
  <c r="E102" i="34"/>
  <c r="D102" i="34"/>
  <c r="C102" i="34"/>
  <c r="E101" i="34"/>
  <c r="D101" i="34"/>
  <c r="C101" i="34"/>
  <c r="E100" i="34"/>
  <c r="D100" i="34"/>
  <c r="C100" i="34"/>
  <c r="E99" i="34"/>
  <c r="D99" i="34"/>
  <c r="C99" i="34"/>
  <c r="E98" i="34"/>
  <c r="D98" i="34"/>
  <c r="C98" i="34"/>
  <c r="E95" i="34"/>
  <c r="D95" i="34"/>
  <c r="C95" i="34"/>
  <c r="E93" i="34"/>
  <c r="D93" i="34"/>
  <c r="C93" i="34"/>
  <c r="E92" i="34"/>
  <c r="D92" i="34"/>
  <c r="C92" i="34"/>
  <c r="E91" i="34"/>
  <c r="D91" i="34"/>
  <c r="C91" i="34"/>
  <c r="E87" i="34"/>
  <c r="E88" i="34" s="1"/>
  <c r="D87" i="34"/>
  <c r="D88" i="34" s="1"/>
  <c r="C87" i="34"/>
  <c r="C88" i="34" s="1"/>
  <c r="C75" i="34"/>
  <c r="D75" i="34"/>
  <c r="E75" i="34"/>
  <c r="C76" i="34"/>
  <c r="D76" i="34"/>
  <c r="E76" i="34"/>
  <c r="C77" i="34"/>
  <c r="D77" i="34"/>
  <c r="E77" i="34"/>
  <c r="C78" i="34"/>
  <c r="D78" i="34"/>
  <c r="E78" i="34"/>
  <c r="C79" i="34"/>
  <c r="D79" i="34"/>
  <c r="E79" i="34"/>
  <c r="C80" i="34"/>
  <c r="D80" i="34"/>
  <c r="E80" i="34"/>
  <c r="E74" i="34"/>
  <c r="D74" i="34"/>
  <c r="C74" i="34"/>
  <c r="C11" i="34"/>
  <c r="D11" i="34"/>
  <c r="E11" i="34"/>
  <c r="C12" i="34"/>
  <c r="D12" i="34"/>
  <c r="E12" i="34"/>
  <c r="C13" i="34"/>
  <c r="D13" i="34"/>
  <c r="E13" i="34"/>
  <c r="C14" i="34"/>
  <c r="D14" i="34"/>
  <c r="E14" i="34"/>
  <c r="C16" i="34"/>
  <c r="D16" i="34"/>
  <c r="E16" i="34"/>
  <c r="C17" i="34"/>
  <c r="D17" i="34"/>
  <c r="E17" i="34"/>
  <c r="C18" i="34"/>
  <c r="D18" i="34"/>
  <c r="E18" i="34"/>
  <c r="C19" i="34"/>
  <c r="D19" i="34"/>
  <c r="E19" i="34"/>
  <c r="C20" i="34"/>
  <c r="D20" i="34"/>
  <c r="E20" i="34"/>
  <c r="C21" i="34"/>
  <c r="D21" i="34"/>
  <c r="E21" i="34"/>
  <c r="C22" i="34"/>
  <c r="D22" i="34"/>
  <c r="E22" i="34"/>
  <c r="C23" i="34"/>
  <c r="D23" i="34"/>
  <c r="E23" i="34"/>
  <c r="C24" i="34"/>
  <c r="D24" i="34"/>
  <c r="E24" i="34"/>
  <c r="C25" i="34"/>
  <c r="D25" i="34"/>
  <c r="E25" i="34"/>
  <c r="C26" i="34"/>
  <c r="D26" i="34"/>
  <c r="E26" i="34"/>
  <c r="C27" i="34"/>
  <c r="D27" i="34"/>
  <c r="E27" i="34"/>
  <c r="C28" i="34"/>
  <c r="D28" i="34"/>
  <c r="E28" i="34"/>
  <c r="C29" i="34"/>
  <c r="D29" i="34"/>
  <c r="E29" i="34"/>
  <c r="C30" i="34"/>
  <c r="D30" i="34"/>
  <c r="E30" i="34"/>
  <c r="C31" i="34"/>
  <c r="D31" i="34"/>
  <c r="E31" i="34"/>
  <c r="C32" i="34"/>
  <c r="D32" i="34"/>
  <c r="E32" i="34"/>
  <c r="C33" i="34"/>
  <c r="D33" i="34"/>
  <c r="E33" i="34"/>
  <c r="C34" i="34"/>
  <c r="D34" i="34"/>
  <c r="E34" i="34"/>
  <c r="C35" i="34"/>
  <c r="D35" i="34"/>
  <c r="E35" i="34"/>
  <c r="C36" i="34"/>
  <c r="D36" i="34"/>
  <c r="E36" i="34"/>
  <c r="C37" i="34"/>
  <c r="D37" i="34"/>
  <c r="E37" i="34"/>
  <c r="C38" i="34"/>
  <c r="D38" i="34"/>
  <c r="E38" i="34"/>
  <c r="C39" i="34"/>
  <c r="D39" i="34"/>
  <c r="E39" i="34"/>
  <c r="C40" i="34"/>
  <c r="D40" i="34"/>
  <c r="E40" i="34"/>
  <c r="C41" i="34"/>
  <c r="D41" i="34"/>
  <c r="E41" i="34"/>
  <c r="C42" i="34"/>
  <c r="D42" i="34"/>
  <c r="E42" i="34"/>
  <c r="C43" i="34"/>
  <c r="D43" i="34"/>
  <c r="E43" i="34"/>
  <c r="C44" i="34"/>
  <c r="D44" i="34"/>
  <c r="E44" i="34"/>
  <c r="C45" i="34"/>
  <c r="D45" i="34"/>
  <c r="E45" i="34"/>
  <c r="C46" i="34"/>
  <c r="D46" i="34"/>
  <c r="E46" i="34"/>
  <c r="C47" i="34"/>
  <c r="D47" i="34"/>
  <c r="E47" i="34"/>
  <c r="C48" i="34"/>
  <c r="D48" i="34"/>
  <c r="E48" i="34"/>
  <c r="C49" i="34"/>
  <c r="D49" i="34"/>
  <c r="E49" i="34"/>
  <c r="C50" i="34"/>
  <c r="D50" i="34"/>
  <c r="E50" i="34"/>
  <c r="C51" i="34"/>
  <c r="D51" i="34"/>
  <c r="E51" i="34"/>
  <c r="C52" i="34"/>
  <c r="D52" i="34"/>
  <c r="E52" i="34"/>
  <c r="C53" i="34"/>
  <c r="D53" i="34"/>
  <c r="E53" i="34"/>
  <c r="C54" i="34"/>
  <c r="D54" i="34"/>
  <c r="E54" i="34"/>
  <c r="C55" i="34"/>
  <c r="D55" i="34"/>
  <c r="E55" i="34"/>
  <c r="C56" i="34"/>
  <c r="D56" i="34"/>
  <c r="E56" i="34"/>
  <c r="C57" i="34"/>
  <c r="D57" i="34"/>
  <c r="E57" i="34"/>
  <c r="C58" i="34"/>
  <c r="D58" i="34"/>
  <c r="E58" i="34"/>
  <c r="C59" i="34"/>
  <c r="D59" i="34"/>
  <c r="E59" i="34"/>
  <c r="C60" i="34"/>
  <c r="D60" i="34"/>
  <c r="E60" i="34"/>
  <c r="C61" i="34"/>
  <c r="D61" i="34"/>
  <c r="E61" i="34"/>
  <c r="C62" i="34"/>
  <c r="D62" i="34"/>
  <c r="E62" i="34"/>
  <c r="C63" i="34"/>
  <c r="D63" i="34"/>
  <c r="E63" i="34"/>
  <c r="C64" i="34"/>
  <c r="D64" i="34"/>
  <c r="E64" i="34"/>
  <c r="C65" i="34"/>
  <c r="D65" i="34"/>
  <c r="E65" i="34"/>
  <c r="C66" i="34"/>
  <c r="D66" i="34"/>
  <c r="E66" i="34"/>
  <c r="C67" i="34"/>
  <c r="D67" i="34"/>
  <c r="E67" i="34"/>
  <c r="C68" i="34"/>
  <c r="D68" i="34"/>
  <c r="E68" i="34"/>
  <c r="C69" i="34"/>
  <c r="D69" i="34"/>
  <c r="E69" i="34"/>
  <c r="C70" i="34"/>
  <c r="D70" i="34"/>
  <c r="E70" i="34"/>
  <c r="E10" i="34"/>
  <c r="D10" i="34"/>
  <c r="C10" i="34"/>
  <c r="F420" i="34" l="1"/>
  <c r="F390" i="26"/>
  <c r="H390" i="26" s="1"/>
  <c r="K390" i="26" s="1"/>
  <c r="F388" i="26"/>
  <c r="H388" i="26" s="1"/>
  <c r="K388" i="26" s="1"/>
  <c r="F423" i="34"/>
  <c r="F76" i="34"/>
  <c r="F172" i="34"/>
  <c r="F188" i="34"/>
  <c r="F207" i="34"/>
  <c r="F291" i="34"/>
  <c r="F321" i="34"/>
  <c r="F406" i="34"/>
  <c r="F387" i="26"/>
  <c r="H387" i="26" s="1"/>
  <c r="K387" i="26" s="1"/>
  <c r="F448" i="34"/>
  <c r="F434" i="34"/>
  <c r="F74" i="34"/>
  <c r="F102" i="34"/>
  <c r="F113" i="34"/>
  <c r="F125" i="34"/>
  <c r="F164" i="34"/>
  <c r="F241" i="34"/>
  <c r="F264" i="34"/>
  <c r="F279" i="34"/>
  <c r="F302" i="34"/>
  <c r="F349" i="34"/>
  <c r="F360" i="34"/>
  <c r="F424" i="34"/>
  <c r="F48" i="34"/>
  <c r="F108" i="34"/>
  <c r="F116" i="34"/>
  <c r="F205" i="34"/>
  <c r="D228" i="34"/>
  <c r="F319" i="34"/>
  <c r="F330" i="34"/>
  <c r="F341" i="34"/>
  <c r="F352" i="34"/>
  <c r="F379" i="34"/>
  <c r="F401" i="34"/>
  <c r="F419" i="34"/>
  <c r="F427" i="34"/>
  <c r="F446" i="34"/>
  <c r="F459" i="34"/>
  <c r="F369" i="34"/>
  <c r="F385" i="26"/>
  <c r="H385" i="26" s="1"/>
  <c r="K385" i="26" s="1"/>
  <c r="F393" i="26"/>
  <c r="H393" i="26" s="1"/>
  <c r="K393" i="26" s="1"/>
  <c r="F47" i="34"/>
  <c r="F14" i="34"/>
  <c r="F56" i="34"/>
  <c r="F160" i="34"/>
  <c r="F52" i="34"/>
  <c r="F28" i="34"/>
  <c r="F278" i="34"/>
  <c r="F35" i="34"/>
  <c r="F24" i="34"/>
  <c r="F329" i="34"/>
  <c r="F161" i="34"/>
  <c r="F69" i="34"/>
  <c r="F66" i="34"/>
  <c r="F55" i="34"/>
  <c r="F53" i="34"/>
  <c r="F45" i="34"/>
  <c r="F39" i="34"/>
  <c r="F37" i="34"/>
  <c r="F31" i="34"/>
  <c r="F29" i="34"/>
  <c r="F23" i="34"/>
  <c r="F21" i="34"/>
  <c r="F12" i="34"/>
  <c r="F75" i="34"/>
  <c r="D104" i="34"/>
  <c r="F123" i="34"/>
  <c r="D129" i="34"/>
  <c r="E147" i="34"/>
  <c r="F142" i="34"/>
  <c r="F179" i="34"/>
  <c r="F187" i="34"/>
  <c r="F195" i="34"/>
  <c r="F203" i="34"/>
  <c r="F206" i="34"/>
  <c r="F208" i="34"/>
  <c r="F244" i="34"/>
  <c r="F252" i="34"/>
  <c r="F258" i="34"/>
  <c r="F262" i="34"/>
  <c r="E280" i="34"/>
  <c r="F287" i="34"/>
  <c r="E303" i="34"/>
  <c r="D316" i="34"/>
  <c r="F320" i="34"/>
  <c r="F339" i="34"/>
  <c r="F353" i="34"/>
  <c r="F361" i="34"/>
  <c r="E389" i="34"/>
  <c r="F394" i="34"/>
  <c r="F60" i="34"/>
  <c r="F124" i="34"/>
  <c r="F135" i="34"/>
  <c r="F145" i="34"/>
  <c r="F174" i="34"/>
  <c r="F182" i="34"/>
  <c r="F198" i="34"/>
  <c r="F209" i="34"/>
  <c r="F293" i="34"/>
  <c r="C331" i="34"/>
  <c r="E331" i="34"/>
  <c r="F337" i="34"/>
  <c r="E380" i="34"/>
  <c r="F397" i="34"/>
  <c r="E429" i="34"/>
  <c r="F386" i="26"/>
  <c r="H386" i="26" s="1"/>
  <c r="K386" i="26" s="1"/>
  <c r="F394" i="26"/>
  <c r="H394" i="26" s="1"/>
  <c r="K394" i="26" s="1"/>
  <c r="F442" i="34"/>
  <c r="F450" i="34"/>
  <c r="F467" i="34"/>
  <c r="F68" i="34"/>
  <c r="F44" i="34"/>
  <c r="F36" i="34"/>
  <c r="F20" i="34"/>
  <c r="F11" i="34"/>
  <c r="F93" i="34"/>
  <c r="F158" i="34"/>
  <c r="C210" i="34"/>
  <c r="F253" i="34"/>
  <c r="C316" i="34"/>
  <c r="F400" i="34"/>
  <c r="F389" i="26"/>
  <c r="H389" i="26" s="1"/>
  <c r="K389" i="26" s="1"/>
  <c r="F384" i="26"/>
  <c r="H384" i="26" s="1"/>
  <c r="K384" i="26" s="1"/>
  <c r="F392" i="26"/>
  <c r="H392" i="26" s="1"/>
  <c r="K392" i="26" s="1"/>
  <c r="F396" i="34"/>
  <c r="F399" i="34"/>
  <c r="E410" i="34"/>
  <c r="D429" i="34"/>
  <c r="F383" i="26"/>
  <c r="H383" i="26" s="1"/>
  <c r="K383" i="26" s="1"/>
  <c r="F425" i="34"/>
  <c r="F391" i="26"/>
  <c r="H391" i="26" s="1"/>
  <c r="K391" i="26" s="1"/>
  <c r="F428" i="34"/>
  <c r="F433" i="34"/>
  <c r="F439" i="34"/>
  <c r="F457" i="34"/>
  <c r="F268" i="34"/>
  <c r="F334" i="34"/>
  <c r="F342" i="34"/>
  <c r="D402" i="34"/>
  <c r="D331" i="34"/>
  <c r="E345" i="34"/>
  <c r="F359" i="34"/>
  <c r="C370" i="34"/>
  <c r="F383" i="34"/>
  <c r="D389" i="34"/>
  <c r="F92" i="34"/>
  <c r="F79" i="34"/>
  <c r="F99" i="34"/>
  <c r="C118" i="34"/>
  <c r="F112" i="34"/>
  <c r="F133" i="34"/>
  <c r="F143" i="34"/>
  <c r="F266" i="34"/>
  <c r="D288" i="34"/>
  <c r="F299" i="34"/>
  <c r="F335" i="34"/>
  <c r="F343" i="34"/>
  <c r="F357" i="34"/>
  <c r="E362" i="34"/>
  <c r="F384" i="34"/>
  <c r="F418" i="34"/>
  <c r="F421" i="34"/>
  <c r="F426" i="34"/>
  <c r="F437" i="34"/>
  <c r="F440" i="34"/>
  <c r="D269" i="34"/>
  <c r="E81" i="34"/>
  <c r="F98" i="34"/>
  <c r="F134" i="34"/>
  <c r="F59" i="34"/>
  <c r="F27" i="34"/>
  <c r="F19" i="34"/>
  <c r="F338" i="34"/>
  <c r="F461" i="34"/>
  <c r="F231" i="34"/>
  <c r="C81" i="34"/>
  <c r="E235" i="34"/>
  <c r="C228" i="34"/>
  <c r="E288" i="34"/>
  <c r="D362" i="34"/>
  <c r="D452" i="34"/>
  <c r="F61" i="34"/>
  <c r="F51" i="34"/>
  <c r="F43" i="34"/>
  <c r="F40" i="34"/>
  <c r="F32" i="34"/>
  <c r="F16" i="34"/>
  <c r="E71" i="34"/>
  <c r="F100" i="34"/>
  <c r="F234" i="34"/>
  <c r="F239" i="34"/>
  <c r="F242" i="34"/>
  <c r="F385" i="34"/>
  <c r="D147" i="34"/>
  <c r="F101" i="34"/>
  <c r="D246" i="34"/>
  <c r="F65" i="34"/>
  <c r="F57" i="34"/>
  <c r="F49" i="34"/>
  <c r="F41" i="34"/>
  <c r="F33" i="34"/>
  <c r="F25" i="34"/>
  <c r="F17" i="34"/>
  <c r="E166" i="34"/>
  <c r="F185" i="34"/>
  <c r="F417" i="34"/>
  <c r="F114" i="34"/>
  <c r="F139" i="34"/>
  <c r="F141" i="34"/>
  <c r="F144" i="34"/>
  <c r="F170" i="34"/>
  <c r="F176" i="34"/>
  <c r="F178" i="34"/>
  <c r="F184" i="34"/>
  <c r="F186" i="34"/>
  <c r="F192" i="34"/>
  <c r="F194" i="34"/>
  <c r="F197" i="34"/>
  <c r="D280" i="34"/>
  <c r="C288" i="34"/>
  <c r="D303" i="34"/>
  <c r="F295" i="34"/>
  <c r="F300" i="34"/>
  <c r="C429" i="34"/>
  <c r="F422" i="34"/>
  <c r="F436" i="34"/>
  <c r="F438" i="34"/>
  <c r="F449" i="34"/>
  <c r="F469" i="34"/>
  <c r="E471" i="34"/>
  <c r="F283" i="34"/>
  <c r="D235" i="34"/>
  <c r="F223" i="34"/>
  <c r="C129" i="34"/>
  <c r="F110" i="34"/>
  <c r="F77" i="34"/>
  <c r="C452" i="34"/>
  <c r="F432" i="34"/>
  <c r="F169" i="34"/>
  <c r="C200" i="34"/>
  <c r="D210" i="34"/>
  <c r="F405" i="34"/>
  <c r="C410" i="34"/>
  <c r="E104" i="34"/>
  <c r="C402" i="34"/>
  <c r="F393" i="34"/>
  <c r="F13" i="34"/>
  <c r="F22" i="34"/>
  <c r="F30" i="34"/>
  <c r="F38" i="34"/>
  <c r="F46" i="34"/>
  <c r="F54" i="34"/>
  <c r="F67" i="34"/>
  <c r="D81" i="34"/>
  <c r="D118" i="34"/>
  <c r="F117" i="34"/>
  <c r="F140" i="34"/>
  <c r="C166" i="34"/>
  <c r="E200" i="34"/>
  <c r="F190" i="34"/>
  <c r="C280" i="34"/>
  <c r="F285" i="34"/>
  <c r="D354" i="34"/>
  <c r="D255" i="34"/>
  <c r="D200" i="34"/>
  <c r="E255" i="34"/>
  <c r="D71" i="34"/>
  <c r="E118" i="34"/>
  <c r="D166" i="34"/>
  <c r="F162" i="34"/>
  <c r="F180" i="34"/>
  <c r="E210" i="34"/>
  <c r="E246" i="34"/>
  <c r="C104" i="34"/>
  <c r="F91" i="34"/>
  <c r="E452" i="34"/>
  <c r="E129" i="34"/>
  <c r="F10" i="34"/>
  <c r="C71" i="34"/>
  <c r="F458" i="34"/>
  <c r="C471" i="34"/>
  <c r="F63" i="34"/>
  <c r="F87" i="34"/>
  <c r="F88" i="34" s="1"/>
  <c r="F103" i="34"/>
  <c r="F127" i="34"/>
  <c r="D323" i="34"/>
  <c r="D471" i="34"/>
  <c r="C380" i="34"/>
  <c r="C147" i="34"/>
  <c r="F18" i="34"/>
  <c r="F26" i="34"/>
  <c r="F34" i="34"/>
  <c r="F42" i="34"/>
  <c r="F50" i="34"/>
  <c r="F58" i="34"/>
  <c r="F78" i="34"/>
  <c r="F121" i="34"/>
  <c r="F171" i="34"/>
  <c r="F196" i="34"/>
  <c r="E316" i="34"/>
  <c r="F315" i="34"/>
  <c r="F165" i="34"/>
  <c r="F183" i="34"/>
  <c r="F226" i="34"/>
  <c r="F250" i="34"/>
  <c r="C255" i="34"/>
  <c r="E269" i="34"/>
  <c r="C345" i="34"/>
  <c r="C362" i="34"/>
  <c r="F386" i="34"/>
  <c r="D410" i="34"/>
  <c r="F70" i="34"/>
  <c r="F95" i="34"/>
  <c r="F115" i="34"/>
  <c r="F136" i="34"/>
  <c r="F163" i="34"/>
  <c r="F181" i="34"/>
  <c r="F199" i="34"/>
  <c r="F245" i="34"/>
  <c r="C269" i="34"/>
  <c r="F267" i="34"/>
  <c r="F272" i="34"/>
  <c r="C303" i="34"/>
  <c r="F301" i="34"/>
  <c r="F340" i="34"/>
  <c r="F367" i="34"/>
  <c r="C389" i="34"/>
  <c r="C354" i="34"/>
  <c r="F111" i="34"/>
  <c r="F132" i="34"/>
  <c r="F159" i="34"/>
  <c r="F177" i="34"/>
  <c r="F193" i="34"/>
  <c r="F265" i="34"/>
  <c r="F294" i="34"/>
  <c r="C323" i="34"/>
  <c r="F358" i="34"/>
  <c r="F365" i="34"/>
  <c r="F373" i="34"/>
  <c r="F387" i="34"/>
  <c r="F409" i="34"/>
  <c r="F64" i="34"/>
  <c r="F109" i="34"/>
  <c r="F128" i="34"/>
  <c r="F150" i="34"/>
  <c r="F175" i="34"/>
  <c r="F191" i="34"/>
  <c r="E228" i="34"/>
  <c r="F233" i="34"/>
  <c r="F240" i="34"/>
  <c r="F263" i="34"/>
  <c r="F297" i="34"/>
  <c r="F327" i="34"/>
  <c r="E354" i="34"/>
  <c r="F351" i="34"/>
  <c r="D370" i="34"/>
  <c r="D380" i="34"/>
  <c r="F441" i="34"/>
  <c r="F62" i="34"/>
  <c r="F80" i="34"/>
  <c r="F107" i="34"/>
  <c r="F126" i="34"/>
  <c r="F146" i="34"/>
  <c r="F173" i="34"/>
  <c r="F189" i="34"/>
  <c r="F204" i="34"/>
  <c r="F254" i="34"/>
  <c r="F292" i="34"/>
  <c r="E323" i="34"/>
  <c r="F322" i="34"/>
  <c r="D345" i="34"/>
  <c r="E370" i="34"/>
  <c r="E402" i="34"/>
  <c r="F395" i="34"/>
  <c r="F407" i="34"/>
  <c r="F444" i="34"/>
  <c r="F460" i="34"/>
  <c r="F238" i="34"/>
  <c r="C246" i="34"/>
  <c r="F261" i="34"/>
  <c r="F286" i="34"/>
  <c r="F306" i="34"/>
  <c r="F336" i="34"/>
  <c r="F378" i="34"/>
  <c r="F398" i="34"/>
  <c r="F435" i="34"/>
  <c r="F451" i="34"/>
  <c r="F350" i="34"/>
  <c r="F447" i="34"/>
  <c r="F470" i="34"/>
  <c r="F227" i="34"/>
  <c r="F251" i="34"/>
  <c r="F298" i="34"/>
  <c r="F328" i="34"/>
  <c r="F348" i="34"/>
  <c r="F368" i="34"/>
  <c r="F392" i="34"/>
  <c r="F445" i="34"/>
  <c r="F468" i="34"/>
  <c r="F225" i="34"/>
  <c r="C235" i="34"/>
  <c r="F249" i="34"/>
  <c r="F296" i="34"/>
  <c r="F326" i="34"/>
  <c r="F344" i="34"/>
  <c r="F366" i="34"/>
  <c r="F388" i="34"/>
  <c r="F408" i="34"/>
  <c r="F443" i="34"/>
  <c r="F466" i="34"/>
  <c r="C394" i="26"/>
  <c r="C384" i="26"/>
  <c r="C385" i="26"/>
  <c r="C386" i="26"/>
  <c r="C387" i="26"/>
  <c r="C388" i="26"/>
  <c r="C389" i="26"/>
  <c r="C390" i="26"/>
  <c r="C391" i="26"/>
  <c r="C392" i="26"/>
  <c r="C393" i="26"/>
  <c r="C383" i="26"/>
  <c r="C454" i="34" l="1"/>
  <c r="C473" i="34" s="1"/>
  <c r="D454" i="34"/>
  <c r="D473" i="34" s="1"/>
  <c r="E454" i="34"/>
  <c r="E473" i="34" s="1"/>
  <c r="E83" i="34"/>
  <c r="F323" i="34"/>
  <c r="C83" i="34"/>
  <c r="F210" i="34"/>
  <c r="F354" i="34"/>
  <c r="F380" i="34"/>
  <c r="F280" i="34"/>
  <c r="F429" i="34"/>
  <c r="F362" i="34"/>
  <c r="F331" i="34"/>
  <c r="F235" i="34"/>
  <c r="F345" i="34"/>
  <c r="F471" i="34"/>
  <c r="F410" i="34"/>
  <c r="F402" i="34"/>
  <c r="F389" i="34"/>
  <c r="F316" i="34"/>
  <c r="F303" i="34"/>
  <c r="F288" i="34"/>
  <c r="F269" i="34"/>
  <c r="F81" i="34"/>
  <c r="F129" i="34"/>
  <c r="F104" i="34"/>
  <c r="F255" i="34"/>
  <c r="F228" i="34"/>
  <c r="F118" i="34"/>
  <c r="F370" i="34"/>
  <c r="F147" i="34"/>
  <c r="D83" i="34"/>
  <c r="D475" i="34" s="1"/>
  <c r="F452" i="34"/>
  <c r="F246" i="34"/>
  <c r="F166" i="34"/>
  <c r="F200" i="34"/>
  <c r="F71" i="34"/>
  <c r="C475" i="34" l="1"/>
  <c r="E475" i="34"/>
  <c r="F454" i="34"/>
  <c r="F473" i="34" s="1"/>
  <c r="F2" i="34"/>
  <c r="F83" i="34"/>
  <c r="F475" i="34" l="1"/>
  <c r="F477" i="34" s="1"/>
  <c r="C470" i="1"/>
  <c r="D470" i="1"/>
  <c r="E203" i="31"/>
  <c r="D203" i="31"/>
  <c r="C203" i="31"/>
  <c r="E203" i="28"/>
  <c r="D203" i="28"/>
  <c r="C203" i="28"/>
  <c r="E203" i="27"/>
  <c r="D203" i="27"/>
  <c r="C203" i="27"/>
  <c r="E203" i="1"/>
  <c r="D203" i="1"/>
  <c r="C203" i="1"/>
  <c r="C204" i="28"/>
  <c r="D204" i="28"/>
  <c r="E204" i="28"/>
  <c r="E429" i="31"/>
  <c r="D429" i="31"/>
  <c r="C429" i="31"/>
  <c r="F428" i="31"/>
  <c r="F427" i="31"/>
  <c r="F426" i="31"/>
  <c r="F425" i="31"/>
  <c r="F424" i="31"/>
  <c r="F423" i="31"/>
  <c r="F422" i="31"/>
  <c r="F421" i="31"/>
  <c r="F420" i="31"/>
  <c r="F419" i="31"/>
  <c r="F418" i="31"/>
  <c r="F417" i="31"/>
  <c r="E429" i="30"/>
  <c r="D429" i="30"/>
  <c r="C429" i="30"/>
  <c r="F428" i="30"/>
  <c r="F427" i="30"/>
  <c r="F426" i="30"/>
  <c r="F425" i="30"/>
  <c r="F424" i="30"/>
  <c r="F423" i="30"/>
  <c r="F422" i="30"/>
  <c r="F421" i="30"/>
  <c r="F420" i="30"/>
  <c r="F419" i="30"/>
  <c r="F418" i="30"/>
  <c r="F417" i="30"/>
  <c r="E429" i="28"/>
  <c r="D429" i="28"/>
  <c r="C429" i="28"/>
  <c r="F428" i="28"/>
  <c r="F427" i="28"/>
  <c r="F426" i="28"/>
  <c r="F425" i="28"/>
  <c r="F424" i="28"/>
  <c r="F423" i="28"/>
  <c r="F422" i="28"/>
  <c r="F421" i="28"/>
  <c r="F420" i="28"/>
  <c r="F419" i="28"/>
  <c r="F418" i="28"/>
  <c r="F417" i="28"/>
  <c r="E429" i="27"/>
  <c r="D429" i="27"/>
  <c r="C429" i="27"/>
  <c r="F428" i="27"/>
  <c r="F427" i="27"/>
  <c r="F426" i="27"/>
  <c r="F425" i="27"/>
  <c r="F424" i="27"/>
  <c r="F423" i="27"/>
  <c r="F422" i="27"/>
  <c r="F421" i="27"/>
  <c r="F420" i="27"/>
  <c r="F419" i="27"/>
  <c r="F418" i="27"/>
  <c r="F417" i="27"/>
  <c r="D429" i="1"/>
  <c r="E429" i="1"/>
  <c r="C429" i="1"/>
  <c r="F203" i="31" l="1"/>
  <c r="F203" i="28"/>
  <c r="F203" i="27"/>
  <c r="F203" i="1"/>
  <c r="F204" i="28"/>
  <c r="F429" i="27"/>
  <c r="F429" i="28"/>
  <c r="F429" i="31"/>
  <c r="F429" i="30"/>
  <c r="F429" i="1"/>
  <c r="E203" i="30"/>
  <c r="D203" i="30"/>
  <c r="D191" i="26" s="1"/>
  <c r="C203" i="30"/>
  <c r="F191" i="26" l="1"/>
  <c r="H191" i="26" s="1"/>
  <c r="K191" i="26" s="1"/>
  <c r="F203" i="30"/>
  <c r="C213" i="26"/>
  <c r="C212" i="26"/>
  <c r="C211" i="26"/>
  <c r="C209" i="26"/>
  <c r="E227" i="31"/>
  <c r="D227" i="31"/>
  <c r="C227" i="31"/>
  <c r="E226" i="31"/>
  <c r="D226" i="31"/>
  <c r="C226" i="31"/>
  <c r="E225" i="31"/>
  <c r="D225" i="31"/>
  <c r="C225" i="31"/>
  <c r="E223" i="31"/>
  <c r="D223" i="31"/>
  <c r="C223" i="31"/>
  <c r="C225" i="30"/>
  <c r="D225" i="30"/>
  <c r="E225" i="30"/>
  <c r="C226" i="30"/>
  <c r="D226" i="30"/>
  <c r="E226" i="30"/>
  <c r="C227" i="30"/>
  <c r="D227" i="30"/>
  <c r="E227" i="30"/>
  <c r="E223" i="30"/>
  <c r="D223" i="30"/>
  <c r="C223" i="30"/>
  <c r="E227" i="28"/>
  <c r="D227" i="28"/>
  <c r="C227" i="28"/>
  <c r="E226" i="28"/>
  <c r="D226" i="28"/>
  <c r="C226" i="28"/>
  <c r="E225" i="28"/>
  <c r="D225" i="28"/>
  <c r="C225" i="28"/>
  <c r="E223" i="28"/>
  <c r="D223" i="28"/>
  <c r="C223" i="28"/>
  <c r="E227" i="27"/>
  <c r="D227" i="27"/>
  <c r="C227" i="27"/>
  <c r="E226" i="27"/>
  <c r="D226" i="27"/>
  <c r="C226" i="27"/>
  <c r="E225" i="27"/>
  <c r="D225" i="27"/>
  <c r="C225" i="27"/>
  <c r="E223" i="27"/>
  <c r="D223" i="27"/>
  <c r="C223" i="27"/>
  <c r="E234" i="1"/>
  <c r="D234" i="1"/>
  <c r="C234" i="1"/>
  <c r="C223" i="1"/>
  <c r="D223" i="1"/>
  <c r="E223" i="1"/>
  <c r="C225" i="1"/>
  <c r="D225" i="1"/>
  <c r="D211" i="26" s="1"/>
  <c r="E225" i="1"/>
  <c r="C226" i="1"/>
  <c r="D226" i="1"/>
  <c r="E226" i="1"/>
  <c r="C227" i="1"/>
  <c r="D227" i="1"/>
  <c r="E227" i="1"/>
  <c r="C170" i="30"/>
  <c r="D170" i="30"/>
  <c r="E170" i="30"/>
  <c r="C171" i="30"/>
  <c r="D171" i="30"/>
  <c r="E171" i="30"/>
  <c r="C172" i="30"/>
  <c r="D172" i="30"/>
  <c r="E172" i="30"/>
  <c r="C173" i="30"/>
  <c r="D173" i="30"/>
  <c r="E173" i="30"/>
  <c r="C174" i="30"/>
  <c r="D174" i="30"/>
  <c r="E174" i="30"/>
  <c r="C175" i="30"/>
  <c r="D175" i="30"/>
  <c r="E175" i="30"/>
  <c r="C176" i="30"/>
  <c r="D176" i="30"/>
  <c r="E176" i="30"/>
  <c r="C177" i="30"/>
  <c r="D177" i="30"/>
  <c r="E177" i="30"/>
  <c r="C178" i="30"/>
  <c r="D178" i="30"/>
  <c r="E178" i="30"/>
  <c r="C179" i="30"/>
  <c r="D179" i="30"/>
  <c r="E179" i="30"/>
  <c r="C180" i="30"/>
  <c r="D180" i="30"/>
  <c r="E180" i="30"/>
  <c r="C181" i="30"/>
  <c r="D181" i="30"/>
  <c r="E181" i="30"/>
  <c r="C182" i="30"/>
  <c r="D182" i="30"/>
  <c r="E182" i="30"/>
  <c r="C183" i="30"/>
  <c r="D183" i="30"/>
  <c r="E183" i="30"/>
  <c r="C184" i="30"/>
  <c r="D184" i="30"/>
  <c r="E184" i="30"/>
  <c r="C185" i="30"/>
  <c r="D185" i="30"/>
  <c r="E185" i="30"/>
  <c r="C186" i="30"/>
  <c r="D186" i="30"/>
  <c r="E186" i="30"/>
  <c r="C187" i="30"/>
  <c r="D187" i="30"/>
  <c r="E187" i="30"/>
  <c r="C188" i="30"/>
  <c r="D188" i="30"/>
  <c r="E188" i="30"/>
  <c r="C189" i="30"/>
  <c r="D189" i="30"/>
  <c r="E189" i="30"/>
  <c r="C190" i="30"/>
  <c r="D190" i="30"/>
  <c r="E190" i="30"/>
  <c r="C191" i="30"/>
  <c r="D191" i="30"/>
  <c r="E191" i="30"/>
  <c r="C192" i="30"/>
  <c r="D192" i="30"/>
  <c r="E192" i="30"/>
  <c r="C193" i="30"/>
  <c r="D193" i="30"/>
  <c r="E193" i="30"/>
  <c r="C194" i="30"/>
  <c r="D194" i="30"/>
  <c r="E194" i="30"/>
  <c r="C195" i="30"/>
  <c r="D195" i="30"/>
  <c r="E195" i="30"/>
  <c r="C196" i="30"/>
  <c r="D196" i="30"/>
  <c r="E196" i="30"/>
  <c r="C197" i="30"/>
  <c r="D197" i="30"/>
  <c r="E197" i="30"/>
  <c r="C198" i="30"/>
  <c r="D198" i="30"/>
  <c r="E198" i="30"/>
  <c r="C199" i="30"/>
  <c r="D199" i="30"/>
  <c r="E199" i="30"/>
  <c r="C170" i="28"/>
  <c r="D170" i="28"/>
  <c r="E170" i="28"/>
  <c r="C171" i="28"/>
  <c r="D171" i="28"/>
  <c r="E171" i="28"/>
  <c r="C172" i="28"/>
  <c r="D172" i="28"/>
  <c r="E172" i="28"/>
  <c r="C173" i="28"/>
  <c r="D173" i="28"/>
  <c r="E173" i="28"/>
  <c r="C174" i="28"/>
  <c r="D174" i="28"/>
  <c r="E174" i="28"/>
  <c r="C175" i="28"/>
  <c r="D175" i="28"/>
  <c r="E175" i="28"/>
  <c r="C176" i="28"/>
  <c r="D176" i="28"/>
  <c r="E176" i="28"/>
  <c r="C177" i="28"/>
  <c r="D177" i="28"/>
  <c r="E177" i="28"/>
  <c r="C178" i="28"/>
  <c r="D178" i="28"/>
  <c r="E178" i="28"/>
  <c r="C179" i="28"/>
  <c r="D179" i="28"/>
  <c r="E179" i="28"/>
  <c r="C180" i="28"/>
  <c r="D180" i="28"/>
  <c r="E180" i="28"/>
  <c r="C181" i="28"/>
  <c r="D181" i="28"/>
  <c r="E181" i="28"/>
  <c r="C182" i="28"/>
  <c r="D182" i="28"/>
  <c r="E182" i="28"/>
  <c r="C183" i="28"/>
  <c r="D183" i="28"/>
  <c r="E183" i="28"/>
  <c r="C184" i="28"/>
  <c r="D184" i="28"/>
  <c r="E184" i="28"/>
  <c r="C185" i="28"/>
  <c r="D185" i="28"/>
  <c r="E185" i="28"/>
  <c r="C186" i="28"/>
  <c r="D186" i="28"/>
  <c r="E186" i="28"/>
  <c r="C187" i="28"/>
  <c r="D187" i="28"/>
  <c r="E187" i="28"/>
  <c r="C188" i="28"/>
  <c r="D188" i="28"/>
  <c r="E188" i="28"/>
  <c r="C189" i="28"/>
  <c r="D189" i="28"/>
  <c r="E189" i="28"/>
  <c r="C190" i="28"/>
  <c r="D190" i="28"/>
  <c r="E190" i="28"/>
  <c r="C191" i="28"/>
  <c r="D191" i="28"/>
  <c r="E191" i="28"/>
  <c r="C192" i="28"/>
  <c r="D192" i="28"/>
  <c r="E192" i="28"/>
  <c r="C193" i="28"/>
  <c r="D193" i="28"/>
  <c r="E193" i="28"/>
  <c r="C194" i="28"/>
  <c r="D194" i="28"/>
  <c r="E194" i="28"/>
  <c r="C195" i="28"/>
  <c r="D195" i="28"/>
  <c r="E195" i="28"/>
  <c r="C196" i="28"/>
  <c r="D196" i="28"/>
  <c r="E196" i="28"/>
  <c r="C197" i="28"/>
  <c r="D197" i="28"/>
  <c r="E197" i="28"/>
  <c r="C198" i="28"/>
  <c r="D198" i="28"/>
  <c r="E198" i="28"/>
  <c r="C199" i="28"/>
  <c r="D199" i="28"/>
  <c r="E199" i="28"/>
  <c r="C170" i="27"/>
  <c r="D170" i="27"/>
  <c r="E170" i="27"/>
  <c r="C171" i="27"/>
  <c r="D171" i="27"/>
  <c r="E171" i="27"/>
  <c r="C172" i="27"/>
  <c r="D172" i="27"/>
  <c r="E172" i="27"/>
  <c r="C173" i="27"/>
  <c r="D173" i="27"/>
  <c r="E173" i="27"/>
  <c r="C174" i="27"/>
  <c r="D174" i="27"/>
  <c r="E174" i="27"/>
  <c r="C175" i="27"/>
  <c r="D175" i="27"/>
  <c r="E175" i="27"/>
  <c r="C176" i="27"/>
  <c r="D176" i="27"/>
  <c r="E176" i="27"/>
  <c r="C177" i="27"/>
  <c r="D177" i="27"/>
  <c r="E177" i="27"/>
  <c r="C178" i="27"/>
  <c r="D178" i="27"/>
  <c r="E178" i="27"/>
  <c r="C179" i="27"/>
  <c r="D179" i="27"/>
  <c r="E179" i="27"/>
  <c r="C180" i="27"/>
  <c r="D180" i="27"/>
  <c r="E180" i="27"/>
  <c r="C181" i="27"/>
  <c r="D181" i="27"/>
  <c r="E181" i="27"/>
  <c r="C182" i="27"/>
  <c r="D182" i="27"/>
  <c r="E182" i="27"/>
  <c r="C183" i="27"/>
  <c r="D183" i="27"/>
  <c r="E183" i="27"/>
  <c r="C184" i="27"/>
  <c r="D184" i="27"/>
  <c r="E184" i="27"/>
  <c r="C185" i="27"/>
  <c r="D185" i="27"/>
  <c r="E185" i="27"/>
  <c r="C186" i="27"/>
  <c r="D186" i="27"/>
  <c r="E186" i="27"/>
  <c r="C187" i="27"/>
  <c r="D187" i="27"/>
  <c r="E187" i="27"/>
  <c r="C188" i="27"/>
  <c r="D188" i="27"/>
  <c r="E188" i="27"/>
  <c r="C189" i="27"/>
  <c r="D189" i="27"/>
  <c r="E189" i="27"/>
  <c r="C190" i="27"/>
  <c r="D190" i="27"/>
  <c r="E190" i="27"/>
  <c r="C191" i="27"/>
  <c r="D191" i="27"/>
  <c r="E191" i="27"/>
  <c r="C192" i="27"/>
  <c r="D192" i="27"/>
  <c r="E192" i="27"/>
  <c r="C193" i="27"/>
  <c r="D193" i="27"/>
  <c r="E193" i="27"/>
  <c r="C194" i="27"/>
  <c r="D194" i="27"/>
  <c r="E194" i="27"/>
  <c r="C195" i="27"/>
  <c r="D195" i="27"/>
  <c r="E195" i="27"/>
  <c r="C196" i="27"/>
  <c r="D196" i="27"/>
  <c r="E196" i="27"/>
  <c r="C197" i="27"/>
  <c r="D197" i="27"/>
  <c r="E197" i="27"/>
  <c r="C198" i="27"/>
  <c r="D198" i="27"/>
  <c r="E198" i="27"/>
  <c r="C199" i="27"/>
  <c r="D199" i="27"/>
  <c r="E199" i="27"/>
  <c r="C170" i="1"/>
  <c r="D170" i="1"/>
  <c r="E170" i="1"/>
  <c r="C171" i="1"/>
  <c r="D171" i="1"/>
  <c r="E171" i="1"/>
  <c r="C172" i="1"/>
  <c r="D172" i="1"/>
  <c r="E172" i="1"/>
  <c r="C173" i="1"/>
  <c r="D173" i="1"/>
  <c r="D162" i="26" s="1"/>
  <c r="E173" i="1"/>
  <c r="C174" i="1"/>
  <c r="D174" i="1"/>
  <c r="E174" i="1"/>
  <c r="C175" i="1"/>
  <c r="D175" i="1"/>
  <c r="E175" i="1"/>
  <c r="C176" i="1"/>
  <c r="D176" i="1"/>
  <c r="E176" i="1"/>
  <c r="C177" i="1"/>
  <c r="D177" i="1"/>
  <c r="E177" i="1"/>
  <c r="C178" i="1"/>
  <c r="D178" i="1"/>
  <c r="E178" i="1"/>
  <c r="C179" i="1"/>
  <c r="D179" i="1"/>
  <c r="E179" i="1"/>
  <c r="C180" i="1"/>
  <c r="D180" i="1"/>
  <c r="E180" i="1"/>
  <c r="C181" i="1"/>
  <c r="D181" i="1"/>
  <c r="D170" i="26" s="1"/>
  <c r="E181" i="1"/>
  <c r="C182" i="1"/>
  <c r="D182" i="1"/>
  <c r="E182" i="1"/>
  <c r="C183" i="1"/>
  <c r="D183" i="1"/>
  <c r="E183" i="1"/>
  <c r="C184" i="1"/>
  <c r="D184" i="1"/>
  <c r="E184" i="1"/>
  <c r="C185" i="1"/>
  <c r="D185" i="1"/>
  <c r="E185" i="1"/>
  <c r="C186" i="1"/>
  <c r="D186" i="1"/>
  <c r="E186" i="1"/>
  <c r="C187" i="1"/>
  <c r="D187" i="1"/>
  <c r="E187" i="1"/>
  <c r="C188" i="1"/>
  <c r="D188" i="1"/>
  <c r="E188" i="1"/>
  <c r="C189" i="1"/>
  <c r="D189" i="1"/>
  <c r="D178" i="26" s="1"/>
  <c r="E189" i="1"/>
  <c r="C190" i="1"/>
  <c r="D190" i="1"/>
  <c r="E190" i="1"/>
  <c r="C191" i="1"/>
  <c r="D191" i="1"/>
  <c r="E191" i="1"/>
  <c r="C192" i="1"/>
  <c r="D192" i="1"/>
  <c r="E192" i="1"/>
  <c r="C193" i="1"/>
  <c r="D193" i="1"/>
  <c r="E193" i="1"/>
  <c r="C194" i="1"/>
  <c r="D194" i="1"/>
  <c r="E194" i="1"/>
  <c r="C195" i="1"/>
  <c r="D195" i="1"/>
  <c r="E195" i="1"/>
  <c r="C196" i="1"/>
  <c r="D196" i="1"/>
  <c r="E196" i="1"/>
  <c r="C197" i="1"/>
  <c r="D197" i="1"/>
  <c r="D186" i="26" s="1"/>
  <c r="E197" i="1"/>
  <c r="C198" i="1"/>
  <c r="D198" i="1"/>
  <c r="E198" i="1"/>
  <c r="C199" i="1"/>
  <c r="D199" i="1"/>
  <c r="E199" i="1"/>
  <c r="C173" i="31"/>
  <c r="D173" i="31"/>
  <c r="E173" i="31"/>
  <c r="C174" i="31"/>
  <c r="D174" i="31"/>
  <c r="E174" i="31"/>
  <c r="C175" i="31"/>
  <c r="D175" i="31"/>
  <c r="E175" i="31"/>
  <c r="C176" i="31"/>
  <c r="D176" i="31"/>
  <c r="E176" i="31"/>
  <c r="C177" i="31"/>
  <c r="D177" i="31"/>
  <c r="E177" i="31"/>
  <c r="C178" i="31"/>
  <c r="D178" i="31"/>
  <c r="E178" i="31"/>
  <c r="C179" i="31"/>
  <c r="D179" i="31"/>
  <c r="E179" i="31"/>
  <c r="C180" i="31"/>
  <c r="D180" i="31"/>
  <c r="E180" i="31"/>
  <c r="C181" i="31"/>
  <c r="D181" i="31"/>
  <c r="E181" i="31"/>
  <c r="C182" i="31"/>
  <c r="D182" i="31"/>
  <c r="E182" i="31"/>
  <c r="C183" i="31"/>
  <c r="D183" i="31"/>
  <c r="E183" i="31"/>
  <c r="C184" i="31"/>
  <c r="D184" i="31"/>
  <c r="E184" i="31"/>
  <c r="C185" i="31"/>
  <c r="D185" i="31"/>
  <c r="E185" i="31"/>
  <c r="C186" i="31"/>
  <c r="D186" i="31"/>
  <c r="E186" i="31"/>
  <c r="C187" i="31"/>
  <c r="D187" i="31"/>
  <c r="E187" i="31"/>
  <c r="C188" i="31"/>
  <c r="D188" i="31"/>
  <c r="E188" i="31"/>
  <c r="C189" i="31"/>
  <c r="D189" i="31"/>
  <c r="E189" i="31"/>
  <c r="C190" i="31"/>
  <c r="D190" i="31"/>
  <c r="E190" i="31"/>
  <c r="C191" i="31"/>
  <c r="D191" i="31"/>
  <c r="E191" i="31"/>
  <c r="C192" i="31"/>
  <c r="D192" i="31"/>
  <c r="E192" i="31"/>
  <c r="C193" i="31"/>
  <c r="D193" i="31"/>
  <c r="E193" i="31"/>
  <c r="C194" i="31"/>
  <c r="D194" i="31"/>
  <c r="E194" i="31"/>
  <c r="C195" i="31"/>
  <c r="D195" i="31"/>
  <c r="E195" i="31"/>
  <c r="C196" i="31"/>
  <c r="D196" i="31"/>
  <c r="E196" i="31"/>
  <c r="C197" i="31"/>
  <c r="D197" i="31"/>
  <c r="E197" i="31"/>
  <c r="C198" i="31"/>
  <c r="D198" i="31"/>
  <c r="E198" i="31"/>
  <c r="C199" i="31"/>
  <c r="D199" i="31"/>
  <c r="E199" i="31"/>
  <c r="C159" i="26"/>
  <c r="C160" i="26"/>
  <c r="C161" i="26"/>
  <c r="C162" i="26"/>
  <c r="C163" i="26"/>
  <c r="C164" i="26"/>
  <c r="C165" i="26"/>
  <c r="C166" i="26"/>
  <c r="C167" i="26"/>
  <c r="C168" i="26"/>
  <c r="C169" i="26"/>
  <c r="C170" i="26"/>
  <c r="C171" i="26"/>
  <c r="C172" i="26"/>
  <c r="C173" i="26"/>
  <c r="C174" i="26"/>
  <c r="C175" i="26"/>
  <c r="C176" i="26"/>
  <c r="C177" i="26"/>
  <c r="C178" i="26"/>
  <c r="C179" i="26"/>
  <c r="C180" i="26"/>
  <c r="C181" i="26"/>
  <c r="C182" i="26"/>
  <c r="C183" i="26"/>
  <c r="C184" i="26"/>
  <c r="C185" i="26"/>
  <c r="C186" i="26"/>
  <c r="C187" i="26"/>
  <c r="C188" i="26"/>
  <c r="C172" i="31"/>
  <c r="D172" i="31"/>
  <c r="E172" i="31"/>
  <c r="C150" i="26"/>
  <c r="E160" i="27"/>
  <c r="D160" i="27"/>
  <c r="C160" i="27"/>
  <c r="E160" i="28"/>
  <c r="D160" i="28"/>
  <c r="C160" i="28"/>
  <c r="E160" i="30"/>
  <c r="D160" i="30"/>
  <c r="C160" i="30"/>
  <c r="C160" i="31"/>
  <c r="D160" i="31"/>
  <c r="E160" i="31"/>
  <c r="C160" i="1"/>
  <c r="D160" i="1"/>
  <c r="D150" i="26" s="1"/>
  <c r="E160" i="1"/>
  <c r="C292" i="1"/>
  <c r="D292" i="1"/>
  <c r="E292" i="1"/>
  <c r="C293" i="1"/>
  <c r="D293" i="1"/>
  <c r="E293" i="1"/>
  <c r="C294" i="1"/>
  <c r="D294" i="1"/>
  <c r="E294" i="1"/>
  <c r="C295" i="1"/>
  <c r="D295" i="1"/>
  <c r="E295" i="1"/>
  <c r="C296" i="1"/>
  <c r="D296" i="1"/>
  <c r="E296" i="1"/>
  <c r="C297" i="1"/>
  <c r="D297" i="1"/>
  <c r="E297" i="1"/>
  <c r="C298" i="1"/>
  <c r="D298" i="1"/>
  <c r="E298" i="1"/>
  <c r="C299" i="1"/>
  <c r="D299" i="1"/>
  <c r="E299" i="1"/>
  <c r="C300" i="1"/>
  <c r="D300" i="1"/>
  <c r="E300" i="1"/>
  <c r="C301" i="1"/>
  <c r="D301" i="1"/>
  <c r="E301" i="1"/>
  <c r="C302" i="1"/>
  <c r="D302" i="1"/>
  <c r="E302" i="1"/>
  <c r="C285" i="1"/>
  <c r="D285" i="1"/>
  <c r="E285" i="1"/>
  <c r="C286" i="1"/>
  <c r="D286" i="1"/>
  <c r="E286" i="1"/>
  <c r="C287" i="1"/>
  <c r="D287" i="1"/>
  <c r="E287" i="1"/>
  <c r="C275" i="1"/>
  <c r="D275" i="1"/>
  <c r="E275" i="1"/>
  <c r="C278" i="1"/>
  <c r="D278" i="1"/>
  <c r="E278" i="1"/>
  <c r="C279" i="1"/>
  <c r="D279" i="1"/>
  <c r="E279" i="1"/>
  <c r="C261" i="1"/>
  <c r="D261" i="1"/>
  <c r="E261" i="1"/>
  <c r="C262" i="1"/>
  <c r="D262" i="1"/>
  <c r="E262" i="1"/>
  <c r="C263" i="1"/>
  <c r="D263" i="1"/>
  <c r="E263" i="1"/>
  <c r="C264" i="1"/>
  <c r="D264" i="1"/>
  <c r="E264" i="1"/>
  <c r="C265" i="1"/>
  <c r="D265" i="1"/>
  <c r="E265" i="1"/>
  <c r="C266" i="1"/>
  <c r="D266" i="1"/>
  <c r="E266" i="1"/>
  <c r="C267" i="1"/>
  <c r="D267" i="1"/>
  <c r="E267" i="1"/>
  <c r="C268" i="1"/>
  <c r="D268" i="1"/>
  <c r="E268" i="1"/>
  <c r="C250" i="1"/>
  <c r="D250" i="1"/>
  <c r="E250" i="1"/>
  <c r="C251" i="1"/>
  <c r="D251" i="1"/>
  <c r="E251" i="1"/>
  <c r="C252" i="1"/>
  <c r="D252" i="1"/>
  <c r="E252" i="1"/>
  <c r="C253" i="1"/>
  <c r="D253" i="1"/>
  <c r="E253" i="1"/>
  <c r="C254" i="1"/>
  <c r="D254" i="1"/>
  <c r="E254" i="1"/>
  <c r="C239" i="1"/>
  <c r="D239" i="1"/>
  <c r="E239" i="1"/>
  <c r="C240" i="1"/>
  <c r="D240" i="1"/>
  <c r="E240" i="1"/>
  <c r="C241" i="1"/>
  <c r="D241" i="1"/>
  <c r="E241" i="1"/>
  <c r="C242" i="1"/>
  <c r="D242" i="1"/>
  <c r="E242" i="1"/>
  <c r="C243" i="1"/>
  <c r="D243" i="1"/>
  <c r="D227" i="26" s="1"/>
  <c r="E243" i="1"/>
  <c r="C245" i="1"/>
  <c r="D245" i="1"/>
  <c r="E245" i="1"/>
  <c r="C233" i="1"/>
  <c r="D233" i="1"/>
  <c r="E233" i="1"/>
  <c r="C205" i="1"/>
  <c r="D205" i="1"/>
  <c r="E205" i="1"/>
  <c r="C206" i="1"/>
  <c r="D206" i="1"/>
  <c r="E206" i="1"/>
  <c r="C207" i="1"/>
  <c r="D207" i="1"/>
  <c r="E207" i="1"/>
  <c r="C208" i="1"/>
  <c r="D208" i="1"/>
  <c r="E208" i="1"/>
  <c r="C209" i="1"/>
  <c r="D209" i="1"/>
  <c r="E209" i="1"/>
  <c r="C158" i="1"/>
  <c r="D158" i="1"/>
  <c r="E158" i="1"/>
  <c r="C159" i="1"/>
  <c r="D159" i="1"/>
  <c r="E159" i="1"/>
  <c r="C161" i="1"/>
  <c r="D161" i="1"/>
  <c r="E161" i="1"/>
  <c r="C162" i="1"/>
  <c r="D162" i="1"/>
  <c r="E162" i="1"/>
  <c r="C163" i="1"/>
  <c r="D163" i="1"/>
  <c r="E163" i="1"/>
  <c r="C164" i="1"/>
  <c r="D164" i="1"/>
  <c r="E164" i="1"/>
  <c r="C165" i="1"/>
  <c r="D165" i="1"/>
  <c r="E165" i="1"/>
  <c r="C133" i="1"/>
  <c r="D133" i="1"/>
  <c r="E133" i="1"/>
  <c r="C134" i="1"/>
  <c r="D134" i="1"/>
  <c r="E134" i="1"/>
  <c r="C135" i="1"/>
  <c r="D135" i="1"/>
  <c r="E135" i="1"/>
  <c r="C136" i="1"/>
  <c r="D136" i="1"/>
  <c r="E136" i="1"/>
  <c r="C139" i="1"/>
  <c r="D139" i="1"/>
  <c r="E139" i="1"/>
  <c r="C140" i="1"/>
  <c r="D140" i="1"/>
  <c r="E140" i="1"/>
  <c r="C141" i="1"/>
  <c r="D141" i="1"/>
  <c r="E141" i="1"/>
  <c r="C142" i="1"/>
  <c r="D142" i="1"/>
  <c r="E142" i="1"/>
  <c r="C143" i="1"/>
  <c r="D143" i="1"/>
  <c r="E143" i="1"/>
  <c r="C144" i="1"/>
  <c r="D144" i="1"/>
  <c r="E144" i="1"/>
  <c r="C145" i="1"/>
  <c r="D145" i="1"/>
  <c r="E145" i="1"/>
  <c r="C146" i="1"/>
  <c r="D146" i="1"/>
  <c r="E146" i="1"/>
  <c r="C123" i="1"/>
  <c r="D123" i="1"/>
  <c r="E123" i="1"/>
  <c r="C124" i="1"/>
  <c r="D124" i="1"/>
  <c r="E124" i="1"/>
  <c r="C125" i="1"/>
  <c r="D125" i="1"/>
  <c r="E125" i="1"/>
  <c r="C126" i="1"/>
  <c r="D126" i="1"/>
  <c r="E126" i="1"/>
  <c r="C127" i="1"/>
  <c r="D127" i="1"/>
  <c r="E127" i="1"/>
  <c r="C128" i="1"/>
  <c r="D128" i="1"/>
  <c r="E128" i="1"/>
  <c r="C108" i="1"/>
  <c r="D108" i="1"/>
  <c r="E108" i="1"/>
  <c r="C109" i="1"/>
  <c r="D109" i="1"/>
  <c r="E109" i="1"/>
  <c r="C110" i="1"/>
  <c r="D110" i="1"/>
  <c r="E110" i="1"/>
  <c r="C111" i="1"/>
  <c r="D111" i="1"/>
  <c r="E111" i="1"/>
  <c r="C112" i="1"/>
  <c r="D112" i="1"/>
  <c r="E112" i="1"/>
  <c r="C113" i="1"/>
  <c r="D113" i="1"/>
  <c r="E113" i="1"/>
  <c r="C114" i="1"/>
  <c r="D114" i="1"/>
  <c r="E114" i="1"/>
  <c r="C115" i="1"/>
  <c r="D115" i="1"/>
  <c r="E115" i="1"/>
  <c r="C116" i="1"/>
  <c r="D116" i="1"/>
  <c r="E116" i="1"/>
  <c r="C117" i="1"/>
  <c r="D117" i="1"/>
  <c r="E117" i="1"/>
  <c r="C92" i="1"/>
  <c r="D92" i="1"/>
  <c r="E92" i="1"/>
  <c r="C93" i="1"/>
  <c r="D93" i="1"/>
  <c r="E93" i="1"/>
  <c r="C98" i="1"/>
  <c r="D98" i="1"/>
  <c r="E98" i="1"/>
  <c r="C99" i="1"/>
  <c r="D99" i="1"/>
  <c r="E99" i="1"/>
  <c r="C100" i="1"/>
  <c r="D100" i="1"/>
  <c r="E100" i="1"/>
  <c r="C101" i="1"/>
  <c r="D101" i="1"/>
  <c r="E101" i="1"/>
  <c r="C102" i="1"/>
  <c r="D102" i="1"/>
  <c r="E102" i="1"/>
  <c r="C103" i="1"/>
  <c r="D103" i="1"/>
  <c r="E103" i="1"/>
  <c r="C75" i="1"/>
  <c r="D75" i="1"/>
  <c r="E75" i="1"/>
  <c r="C76" i="1"/>
  <c r="D76" i="1"/>
  <c r="E76" i="1"/>
  <c r="C77" i="1"/>
  <c r="D77" i="1"/>
  <c r="E77" i="1"/>
  <c r="C78" i="1"/>
  <c r="D78" i="1"/>
  <c r="E78" i="1"/>
  <c r="C79" i="1"/>
  <c r="D79" i="1"/>
  <c r="E79" i="1"/>
  <c r="C80" i="1"/>
  <c r="D80" i="1"/>
  <c r="E80" i="1"/>
  <c r="C11" i="1"/>
  <c r="D11" i="1"/>
  <c r="E11" i="1"/>
  <c r="C12" i="1"/>
  <c r="D12" i="1"/>
  <c r="E12" i="1"/>
  <c r="C13" i="1"/>
  <c r="D13" i="1"/>
  <c r="E13" i="1"/>
  <c r="C14" i="1"/>
  <c r="D14" i="1"/>
  <c r="E14" i="1"/>
  <c r="C16" i="1"/>
  <c r="D16" i="1"/>
  <c r="E16" i="1"/>
  <c r="C17" i="1"/>
  <c r="D17" i="1"/>
  <c r="E17" i="1"/>
  <c r="C18" i="1"/>
  <c r="D18" i="1"/>
  <c r="E18" i="1"/>
  <c r="C19" i="1"/>
  <c r="D19" i="1"/>
  <c r="E19" i="1"/>
  <c r="C20" i="1"/>
  <c r="D20" i="1"/>
  <c r="E20" i="1"/>
  <c r="C21" i="1"/>
  <c r="D21" i="1"/>
  <c r="E21" i="1"/>
  <c r="C22" i="1"/>
  <c r="D22" i="1"/>
  <c r="E22" i="1"/>
  <c r="C23" i="1"/>
  <c r="D23" i="1"/>
  <c r="E23" i="1"/>
  <c r="C24" i="1"/>
  <c r="D24" i="1"/>
  <c r="E24" i="1"/>
  <c r="C25" i="1"/>
  <c r="D25" i="1"/>
  <c r="E25" i="1"/>
  <c r="C26" i="1"/>
  <c r="D26" i="1"/>
  <c r="E26" i="1"/>
  <c r="C27" i="1"/>
  <c r="D27" i="1"/>
  <c r="E27" i="1"/>
  <c r="C28" i="1"/>
  <c r="D28" i="1"/>
  <c r="E28" i="1"/>
  <c r="C29" i="1"/>
  <c r="D29" i="1"/>
  <c r="E29" i="1"/>
  <c r="C30" i="1"/>
  <c r="D30" i="1"/>
  <c r="E30" i="1"/>
  <c r="C31" i="1"/>
  <c r="D31" i="1"/>
  <c r="E31" i="1"/>
  <c r="C32" i="1"/>
  <c r="D32" i="1"/>
  <c r="E32" i="1"/>
  <c r="C33" i="1"/>
  <c r="D33" i="1"/>
  <c r="E33" i="1"/>
  <c r="C34" i="1"/>
  <c r="D34" i="1"/>
  <c r="E34" i="1"/>
  <c r="C35" i="1"/>
  <c r="D35" i="1"/>
  <c r="E35" i="1"/>
  <c r="C36" i="1"/>
  <c r="D36" i="1"/>
  <c r="E36" i="1"/>
  <c r="C37" i="1"/>
  <c r="D37" i="1"/>
  <c r="E37" i="1"/>
  <c r="C38" i="1"/>
  <c r="D38" i="1"/>
  <c r="E38" i="1"/>
  <c r="C39" i="1"/>
  <c r="D39" i="1"/>
  <c r="E39" i="1"/>
  <c r="C40" i="1"/>
  <c r="D40" i="1"/>
  <c r="E40" i="1"/>
  <c r="C41" i="1"/>
  <c r="D41" i="1"/>
  <c r="E41" i="1"/>
  <c r="C42" i="1"/>
  <c r="D42" i="1"/>
  <c r="E42" i="1"/>
  <c r="C43" i="1"/>
  <c r="D43" i="1"/>
  <c r="E43" i="1"/>
  <c r="C44" i="1"/>
  <c r="D44" i="1"/>
  <c r="E44" i="1"/>
  <c r="C45" i="1"/>
  <c r="D45" i="1"/>
  <c r="E45" i="1"/>
  <c r="C46" i="1"/>
  <c r="D46" i="1"/>
  <c r="E46" i="1"/>
  <c r="C47" i="1"/>
  <c r="D47" i="1"/>
  <c r="E47" i="1"/>
  <c r="C48" i="1"/>
  <c r="D48" i="1"/>
  <c r="E48" i="1"/>
  <c r="C49" i="1"/>
  <c r="D49" i="1"/>
  <c r="E49" i="1"/>
  <c r="C50" i="1"/>
  <c r="D50" i="1"/>
  <c r="E50" i="1"/>
  <c r="C51" i="1"/>
  <c r="D51" i="1"/>
  <c r="E51" i="1"/>
  <c r="C52" i="1"/>
  <c r="D52" i="1"/>
  <c r="E52" i="1"/>
  <c r="C53" i="1"/>
  <c r="D53" i="1"/>
  <c r="E53" i="1"/>
  <c r="C54" i="1"/>
  <c r="D54" i="1"/>
  <c r="E54" i="1"/>
  <c r="C55" i="1"/>
  <c r="D55" i="1"/>
  <c r="E55" i="1"/>
  <c r="C56" i="1"/>
  <c r="D56" i="1"/>
  <c r="E56" i="1"/>
  <c r="C57" i="1"/>
  <c r="D57" i="1"/>
  <c r="E57" i="1"/>
  <c r="C58" i="1"/>
  <c r="D58" i="1"/>
  <c r="E58" i="1"/>
  <c r="C59" i="1"/>
  <c r="D59" i="1"/>
  <c r="E59" i="1"/>
  <c r="C60" i="1"/>
  <c r="D60" i="1"/>
  <c r="E60" i="1"/>
  <c r="C61" i="1"/>
  <c r="D61" i="1"/>
  <c r="E61" i="1"/>
  <c r="C62" i="1"/>
  <c r="D62" i="1"/>
  <c r="E62" i="1"/>
  <c r="C63" i="1"/>
  <c r="D63" i="1"/>
  <c r="E63" i="1"/>
  <c r="C64" i="1"/>
  <c r="D64" i="1"/>
  <c r="E64" i="1"/>
  <c r="C65" i="1"/>
  <c r="D65" i="1"/>
  <c r="E65" i="1"/>
  <c r="C66" i="1"/>
  <c r="D66" i="1"/>
  <c r="E66" i="1"/>
  <c r="C67" i="1"/>
  <c r="D67" i="1"/>
  <c r="E67" i="1"/>
  <c r="C68" i="1"/>
  <c r="D68" i="1"/>
  <c r="E68" i="1"/>
  <c r="C69" i="1"/>
  <c r="D69" i="1"/>
  <c r="E69" i="1"/>
  <c r="C70" i="1"/>
  <c r="D70" i="1"/>
  <c r="E70" i="1"/>
  <c r="D184" i="26" l="1"/>
  <c r="F184" i="26" s="1"/>
  <c r="H184" i="26" s="1"/>
  <c r="K184" i="26" s="1"/>
  <c r="D176" i="26"/>
  <c r="D168" i="26"/>
  <c r="D181" i="26"/>
  <c r="F181" i="26" s="1"/>
  <c r="H181" i="26" s="1"/>
  <c r="K181" i="26" s="1"/>
  <c r="D173" i="26"/>
  <c r="D165" i="26"/>
  <c r="D183" i="26"/>
  <c r="F183" i="26" s="1"/>
  <c r="H183" i="26" s="1"/>
  <c r="K183" i="26" s="1"/>
  <c r="D175" i="26"/>
  <c r="D167" i="26"/>
  <c r="D188" i="26"/>
  <c r="D180" i="26"/>
  <c r="D172" i="26"/>
  <c r="D164" i="26"/>
  <c r="F164" i="26" s="1"/>
  <c r="H164" i="26" s="1"/>
  <c r="K164" i="26" s="1"/>
  <c r="D213" i="26"/>
  <c r="F213" i="26" s="1"/>
  <c r="H213" i="26" s="1"/>
  <c r="K213" i="26" s="1"/>
  <c r="D185" i="26"/>
  <c r="D177" i="26"/>
  <c r="D169" i="26"/>
  <c r="D161" i="26"/>
  <c r="D209" i="26"/>
  <c r="D182" i="26"/>
  <c r="D174" i="26"/>
  <c r="D166" i="26"/>
  <c r="F166" i="26" s="1"/>
  <c r="H166" i="26" s="1"/>
  <c r="K166" i="26" s="1"/>
  <c r="D187" i="26"/>
  <c r="F187" i="26" s="1"/>
  <c r="H187" i="26" s="1"/>
  <c r="K187" i="26" s="1"/>
  <c r="D179" i="26"/>
  <c r="D171" i="26"/>
  <c r="D163" i="26"/>
  <c r="D212" i="26"/>
  <c r="F212" i="26" s="1"/>
  <c r="H212" i="26" s="1"/>
  <c r="K212" i="26" s="1"/>
  <c r="F179" i="26"/>
  <c r="H179" i="26" s="1"/>
  <c r="K179" i="26" s="1"/>
  <c r="F171" i="26"/>
  <c r="H171" i="26" s="1"/>
  <c r="K171" i="26" s="1"/>
  <c r="F163" i="26"/>
  <c r="H163" i="26" s="1"/>
  <c r="K163" i="26" s="1"/>
  <c r="F176" i="26"/>
  <c r="H176" i="26" s="1"/>
  <c r="K176" i="26" s="1"/>
  <c r="F168" i="26"/>
  <c r="H168" i="26" s="1"/>
  <c r="K168" i="26" s="1"/>
  <c r="F173" i="26"/>
  <c r="H173" i="26" s="1"/>
  <c r="K173" i="26" s="1"/>
  <c r="F165" i="26"/>
  <c r="H165" i="26" s="1"/>
  <c r="K165" i="26" s="1"/>
  <c r="F170" i="26"/>
  <c r="H170" i="26" s="1"/>
  <c r="K170" i="26" s="1"/>
  <c r="F162" i="26"/>
  <c r="H162" i="26" s="1"/>
  <c r="K162" i="26" s="1"/>
  <c r="F211" i="26"/>
  <c r="H211" i="26" s="1"/>
  <c r="K211" i="26" s="1"/>
  <c r="F175" i="26"/>
  <c r="H175" i="26" s="1"/>
  <c r="K175" i="26" s="1"/>
  <c r="F188" i="26"/>
  <c r="H188" i="26" s="1"/>
  <c r="K188" i="26" s="1"/>
  <c r="F180" i="26"/>
  <c r="H180" i="26" s="1"/>
  <c r="K180" i="26" s="1"/>
  <c r="F172" i="26"/>
  <c r="H172" i="26" s="1"/>
  <c r="K172" i="26" s="1"/>
  <c r="F186" i="26"/>
  <c r="H186" i="26" s="1"/>
  <c r="K186" i="26" s="1"/>
  <c r="F178" i="26"/>
  <c r="H178" i="26" s="1"/>
  <c r="K178" i="26" s="1"/>
  <c r="F185" i="26"/>
  <c r="H185" i="26" s="1"/>
  <c r="K185" i="26" s="1"/>
  <c r="F177" i="26"/>
  <c r="H177" i="26" s="1"/>
  <c r="K177" i="26" s="1"/>
  <c r="F169" i="26"/>
  <c r="H169" i="26" s="1"/>
  <c r="K169" i="26" s="1"/>
  <c r="F161" i="26"/>
  <c r="H161" i="26" s="1"/>
  <c r="K161" i="26" s="1"/>
  <c r="F209" i="26"/>
  <c r="H209" i="26" s="1"/>
  <c r="K209" i="26" s="1"/>
  <c r="F150" i="26"/>
  <c r="H150" i="26" s="1"/>
  <c r="K150" i="26" s="1"/>
  <c r="F182" i="26"/>
  <c r="H182" i="26" s="1"/>
  <c r="K182" i="26" s="1"/>
  <c r="F174" i="26"/>
  <c r="H174" i="26" s="1"/>
  <c r="K174" i="26" s="1"/>
  <c r="C228" i="30"/>
  <c r="E228" i="30"/>
  <c r="D228" i="30"/>
  <c r="C228" i="31"/>
  <c r="D228" i="31"/>
  <c r="E228" i="31"/>
  <c r="D228" i="1"/>
  <c r="E228" i="1"/>
  <c r="C228" i="1"/>
  <c r="E228" i="28"/>
  <c r="C228" i="28"/>
  <c r="D228" i="28"/>
  <c r="D228" i="27"/>
  <c r="E228" i="27"/>
  <c r="C228" i="27"/>
  <c r="F167" i="26"/>
  <c r="H167" i="26" s="1"/>
  <c r="K167" i="26" s="1"/>
  <c r="F223" i="27"/>
  <c r="F225" i="30"/>
  <c r="F176" i="31"/>
  <c r="F225" i="31"/>
  <c r="F227" i="27"/>
  <c r="F226" i="30"/>
  <c r="F174" i="31"/>
  <c r="F227" i="30"/>
  <c r="F223" i="31"/>
  <c r="F226" i="27"/>
  <c r="F225" i="27"/>
  <c r="F234" i="1"/>
  <c r="F226" i="28"/>
  <c r="F193" i="28"/>
  <c r="F184" i="30"/>
  <c r="F194" i="30"/>
  <c r="F173" i="31"/>
  <c r="F227" i="31"/>
  <c r="F196" i="31"/>
  <c r="F180" i="31"/>
  <c r="F226" i="31"/>
  <c r="F196" i="30"/>
  <c r="F178" i="30"/>
  <c r="F170" i="30"/>
  <c r="F223" i="30"/>
  <c r="F225" i="28"/>
  <c r="F195" i="28"/>
  <c r="F173" i="28"/>
  <c r="F172" i="28"/>
  <c r="F223" i="28"/>
  <c r="F227" i="28"/>
  <c r="F190" i="31"/>
  <c r="F178" i="31"/>
  <c r="F192" i="31"/>
  <c r="F188" i="31"/>
  <c r="F184" i="31"/>
  <c r="F191" i="31"/>
  <c r="F186" i="31"/>
  <c r="F194" i="31"/>
  <c r="F182" i="31"/>
  <c r="F198" i="31"/>
  <c r="F192" i="30"/>
  <c r="F190" i="30"/>
  <c r="F182" i="30"/>
  <c r="F176" i="30"/>
  <c r="F180" i="30"/>
  <c r="F172" i="30"/>
  <c r="F198" i="30"/>
  <c r="F179" i="30"/>
  <c r="F174" i="30"/>
  <c r="F188" i="30"/>
  <c r="F186" i="30"/>
  <c r="F195" i="30"/>
  <c r="F197" i="30"/>
  <c r="F199" i="30"/>
  <c r="F185" i="30"/>
  <c r="F181" i="30"/>
  <c r="F189" i="30"/>
  <c r="F173" i="30"/>
  <c r="F187" i="30"/>
  <c r="F171" i="30"/>
  <c r="F191" i="30"/>
  <c r="F175" i="30"/>
  <c r="F183" i="30"/>
  <c r="F193" i="30"/>
  <c r="F177" i="30"/>
  <c r="F160" i="30"/>
  <c r="F191" i="28"/>
  <c r="F175" i="28"/>
  <c r="F197" i="28"/>
  <c r="F189" i="28"/>
  <c r="F181" i="28"/>
  <c r="F178" i="28"/>
  <c r="F171" i="28"/>
  <c r="F183" i="28"/>
  <c r="F185" i="28"/>
  <c r="F192" i="28"/>
  <c r="F174" i="28"/>
  <c r="F177" i="28"/>
  <c r="F199" i="28"/>
  <c r="F187" i="28"/>
  <c r="F179" i="28"/>
  <c r="F196" i="28"/>
  <c r="F198" i="28"/>
  <c r="F182" i="28"/>
  <c r="F170" i="28"/>
  <c r="F186" i="28"/>
  <c r="F194" i="28"/>
  <c r="F184" i="28"/>
  <c r="F188" i="28"/>
  <c r="F180" i="28"/>
  <c r="F190" i="28"/>
  <c r="F176" i="28"/>
  <c r="F199" i="27"/>
  <c r="F191" i="27"/>
  <c r="F183" i="27"/>
  <c r="F175" i="27"/>
  <c r="F172" i="27"/>
  <c r="F192" i="27"/>
  <c r="F184" i="27"/>
  <c r="F188" i="27"/>
  <c r="F194" i="27"/>
  <c r="F186" i="27"/>
  <c r="F196" i="27"/>
  <c r="F193" i="27"/>
  <c r="F182" i="27"/>
  <c r="F177" i="27"/>
  <c r="F198" i="27"/>
  <c r="F190" i="27"/>
  <c r="F185" i="27"/>
  <c r="F174" i="27"/>
  <c r="F195" i="27"/>
  <c r="F187" i="27"/>
  <c r="F179" i="27"/>
  <c r="F176" i="27"/>
  <c r="F171" i="27"/>
  <c r="F180" i="27"/>
  <c r="F197" i="27"/>
  <c r="F189" i="27"/>
  <c r="F181" i="27"/>
  <c r="F178" i="27"/>
  <c r="F173" i="27"/>
  <c r="F170" i="27"/>
  <c r="F160" i="27"/>
  <c r="F170" i="1"/>
  <c r="F223" i="1"/>
  <c r="F225" i="1"/>
  <c r="F191" i="1"/>
  <c r="F175" i="1"/>
  <c r="F226" i="1"/>
  <c r="F227" i="1"/>
  <c r="F193" i="1"/>
  <c r="F187" i="1"/>
  <c r="F185" i="1"/>
  <c r="F177" i="1"/>
  <c r="F194" i="1"/>
  <c r="F181" i="1"/>
  <c r="F171" i="1"/>
  <c r="F197" i="1"/>
  <c r="F179" i="1"/>
  <c r="F199" i="1"/>
  <c r="F160" i="1"/>
  <c r="F188" i="1"/>
  <c r="F183" i="1"/>
  <c r="F180" i="1"/>
  <c r="F173" i="1"/>
  <c r="F174" i="1"/>
  <c r="F189" i="1"/>
  <c r="F195" i="1"/>
  <c r="F190" i="1"/>
  <c r="F176" i="1"/>
  <c r="F192" i="1"/>
  <c r="F178" i="1"/>
  <c r="F198" i="1"/>
  <c r="F182" i="1"/>
  <c r="F184" i="1"/>
  <c r="F172" i="1"/>
  <c r="F196" i="1"/>
  <c r="F186" i="1"/>
  <c r="F193" i="31"/>
  <c r="F179" i="31"/>
  <c r="F181" i="31"/>
  <c r="F197" i="31"/>
  <c r="F183" i="31"/>
  <c r="F185" i="31"/>
  <c r="F187" i="31"/>
  <c r="F175" i="31"/>
  <c r="F195" i="31"/>
  <c r="F199" i="31"/>
  <c r="F189" i="31"/>
  <c r="F177" i="31"/>
  <c r="F172" i="31"/>
  <c r="F160" i="28"/>
  <c r="F160" i="31"/>
  <c r="E470" i="27"/>
  <c r="D470" i="27"/>
  <c r="C470" i="27"/>
  <c r="E469" i="27"/>
  <c r="D469" i="27"/>
  <c r="C469" i="27"/>
  <c r="E468" i="27"/>
  <c r="D468" i="27"/>
  <c r="C468" i="27"/>
  <c r="E467" i="27"/>
  <c r="D467" i="27"/>
  <c r="C467" i="27"/>
  <c r="E466" i="27"/>
  <c r="D466" i="27"/>
  <c r="C466" i="27"/>
  <c r="E461" i="27"/>
  <c r="D461" i="27"/>
  <c r="C461" i="27"/>
  <c r="E460" i="27"/>
  <c r="D460" i="27"/>
  <c r="C460" i="27"/>
  <c r="E459" i="27"/>
  <c r="D459" i="27"/>
  <c r="C459" i="27"/>
  <c r="E458" i="27"/>
  <c r="D458" i="27"/>
  <c r="C458" i="27"/>
  <c r="E457" i="27"/>
  <c r="D457" i="27"/>
  <c r="C457" i="27"/>
  <c r="E451" i="27"/>
  <c r="D451" i="27"/>
  <c r="C451" i="27"/>
  <c r="E450" i="27"/>
  <c r="D450" i="27"/>
  <c r="C450" i="27"/>
  <c r="E449" i="27"/>
  <c r="D449" i="27"/>
  <c r="C449" i="27"/>
  <c r="E448" i="27"/>
  <c r="D448" i="27"/>
  <c r="C448" i="27"/>
  <c r="E447" i="27"/>
  <c r="D447" i="27"/>
  <c r="C447" i="27"/>
  <c r="E446" i="27"/>
  <c r="D446" i="27"/>
  <c r="C446" i="27"/>
  <c r="E445" i="27"/>
  <c r="D445" i="27"/>
  <c r="C445" i="27"/>
  <c r="E444" i="27"/>
  <c r="D444" i="27"/>
  <c r="C444" i="27"/>
  <c r="E443" i="27"/>
  <c r="D443" i="27"/>
  <c r="C443" i="27"/>
  <c r="E442" i="27"/>
  <c r="D442" i="27"/>
  <c r="C442" i="27"/>
  <c r="E441" i="27"/>
  <c r="D441" i="27"/>
  <c r="C441" i="27"/>
  <c r="E440" i="27"/>
  <c r="D440" i="27"/>
  <c r="C440" i="27"/>
  <c r="E439" i="27"/>
  <c r="D439" i="27"/>
  <c r="C439" i="27"/>
  <c r="E438" i="27"/>
  <c r="D438" i="27"/>
  <c r="C438" i="27"/>
  <c r="E437" i="27"/>
  <c r="D437" i="27"/>
  <c r="C437" i="27"/>
  <c r="E436" i="27"/>
  <c r="D436" i="27"/>
  <c r="C436" i="27"/>
  <c r="E435" i="27"/>
  <c r="D435" i="27"/>
  <c r="C435" i="27"/>
  <c r="E434" i="27"/>
  <c r="D434" i="27"/>
  <c r="C434" i="27"/>
  <c r="E433" i="27"/>
  <c r="D433" i="27"/>
  <c r="C433" i="27"/>
  <c r="E432" i="27"/>
  <c r="D432" i="27"/>
  <c r="C432" i="27"/>
  <c r="E409" i="27"/>
  <c r="D409" i="27"/>
  <c r="C409" i="27"/>
  <c r="E408" i="27"/>
  <c r="D408" i="27"/>
  <c r="C408" i="27"/>
  <c r="E407" i="27"/>
  <c r="D407" i="27"/>
  <c r="C407" i="27"/>
  <c r="E406" i="27"/>
  <c r="D406" i="27"/>
  <c r="C406" i="27"/>
  <c r="E405" i="27"/>
  <c r="D405" i="27"/>
  <c r="C405" i="27"/>
  <c r="E401" i="27"/>
  <c r="D401" i="27"/>
  <c r="C401" i="27"/>
  <c r="E400" i="27"/>
  <c r="D400" i="27"/>
  <c r="C400" i="27"/>
  <c r="E399" i="27"/>
  <c r="D399" i="27"/>
  <c r="C399" i="27"/>
  <c r="E398" i="27"/>
  <c r="D398" i="27"/>
  <c r="C398" i="27"/>
  <c r="E397" i="27"/>
  <c r="D397" i="27"/>
  <c r="C397" i="27"/>
  <c r="E396" i="27"/>
  <c r="D396" i="27"/>
  <c r="C396" i="27"/>
  <c r="E395" i="27"/>
  <c r="D395" i="27"/>
  <c r="C395" i="27"/>
  <c r="E394" i="27"/>
  <c r="D394" i="27"/>
  <c r="C394" i="27"/>
  <c r="E393" i="27"/>
  <c r="D393" i="27"/>
  <c r="C393" i="27"/>
  <c r="E392" i="27"/>
  <c r="D392" i="27"/>
  <c r="C392" i="27"/>
  <c r="E388" i="27"/>
  <c r="D388" i="27"/>
  <c r="C388" i="27"/>
  <c r="E387" i="27"/>
  <c r="D387" i="27"/>
  <c r="C387" i="27"/>
  <c r="E386" i="27"/>
  <c r="D386" i="27"/>
  <c r="C386" i="27"/>
  <c r="E385" i="27"/>
  <c r="D385" i="27"/>
  <c r="C385" i="27"/>
  <c r="E384" i="27"/>
  <c r="D384" i="27"/>
  <c r="C384" i="27"/>
  <c r="E383" i="27"/>
  <c r="D383" i="27"/>
  <c r="C383" i="27"/>
  <c r="E379" i="27"/>
  <c r="D379" i="27"/>
  <c r="C379" i="27"/>
  <c r="E378" i="27"/>
  <c r="D378" i="27"/>
  <c r="C378" i="27"/>
  <c r="E373" i="27"/>
  <c r="D373" i="27"/>
  <c r="C373" i="27"/>
  <c r="E369" i="27"/>
  <c r="D369" i="27"/>
  <c r="C369" i="27"/>
  <c r="E368" i="27"/>
  <c r="D368" i="27"/>
  <c r="C368" i="27"/>
  <c r="E367" i="27"/>
  <c r="D367" i="27"/>
  <c r="C367" i="27"/>
  <c r="E366" i="27"/>
  <c r="D366" i="27"/>
  <c r="C366" i="27"/>
  <c r="E365" i="27"/>
  <c r="D365" i="27"/>
  <c r="C365" i="27"/>
  <c r="E361" i="27"/>
  <c r="D361" i="27"/>
  <c r="C361" i="27"/>
  <c r="E360" i="27"/>
  <c r="D360" i="27"/>
  <c r="C360" i="27"/>
  <c r="E359" i="27"/>
  <c r="D359" i="27"/>
  <c r="C359" i="27"/>
  <c r="E358" i="27"/>
  <c r="D358" i="27"/>
  <c r="C358" i="27"/>
  <c r="E357" i="27"/>
  <c r="D357" i="27"/>
  <c r="C357" i="27"/>
  <c r="E353" i="27"/>
  <c r="D353" i="27"/>
  <c r="C353" i="27"/>
  <c r="E352" i="27"/>
  <c r="D352" i="27"/>
  <c r="C352" i="27"/>
  <c r="E351" i="27"/>
  <c r="D351" i="27"/>
  <c r="C351" i="27"/>
  <c r="E350" i="27"/>
  <c r="D350" i="27"/>
  <c r="C350" i="27"/>
  <c r="E349" i="27"/>
  <c r="D349" i="27"/>
  <c r="C349" i="27"/>
  <c r="E348" i="27"/>
  <c r="D348" i="27"/>
  <c r="C348" i="27"/>
  <c r="E344" i="27"/>
  <c r="D344" i="27"/>
  <c r="C344" i="27"/>
  <c r="E343" i="27"/>
  <c r="D343" i="27"/>
  <c r="C343" i="27"/>
  <c r="E342" i="27"/>
  <c r="D342" i="27"/>
  <c r="C342" i="27"/>
  <c r="E341" i="27"/>
  <c r="D341" i="27"/>
  <c r="C341" i="27"/>
  <c r="E340" i="27"/>
  <c r="D340" i="27"/>
  <c r="C340" i="27"/>
  <c r="E339" i="27"/>
  <c r="D339" i="27"/>
  <c r="C339" i="27"/>
  <c r="E338" i="27"/>
  <c r="D338" i="27"/>
  <c r="C338" i="27"/>
  <c r="E337" i="27"/>
  <c r="D337" i="27"/>
  <c r="C337" i="27"/>
  <c r="E336" i="27"/>
  <c r="D336" i="27"/>
  <c r="C336" i="27"/>
  <c r="E335" i="27"/>
  <c r="D335" i="27"/>
  <c r="C335" i="27"/>
  <c r="E334" i="27"/>
  <c r="D334" i="27"/>
  <c r="C334" i="27"/>
  <c r="E330" i="27"/>
  <c r="D330" i="27"/>
  <c r="C330" i="27"/>
  <c r="E329" i="27"/>
  <c r="D329" i="27"/>
  <c r="C329" i="27"/>
  <c r="E328" i="27"/>
  <c r="D328" i="27"/>
  <c r="C328" i="27"/>
  <c r="E327" i="27"/>
  <c r="D327" i="27"/>
  <c r="C327" i="27"/>
  <c r="E326" i="27"/>
  <c r="D326" i="27"/>
  <c r="C326" i="27"/>
  <c r="E322" i="27"/>
  <c r="D322" i="27"/>
  <c r="C322" i="27"/>
  <c r="E321" i="27"/>
  <c r="D321" i="27"/>
  <c r="C321" i="27"/>
  <c r="E320" i="27"/>
  <c r="D320" i="27"/>
  <c r="C320" i="27"/>
  <c r="E319" i="27"/>
  <c r="D319" i="27"/>
  <c r="C319" i="27"/>
  <c r="E315" i="27"/>
  <c r="D315" i="27"/>
  <c r="C315" i="27"/>
  <c r="E306" i="27"/>
  <c r="D306" i="27"/>
  <c r="C306" i="27"/>
  <c r="E302" i="27"/>
  <c r="D302" i="27"/>
  <c r="D281" i="26" s="1"/>
  <c r="C302" i="27"/>
  <c r="E301" i="27"/>
  <c r="D301" i="27"/>
  <c r="D280" i="26" s="1"/>
  <c r="C301" i="27"/>
  <c r="E300" i="27"/>
  <c r="D300" i="27"/>
  <c r="D279" i="26" s="1"/>
  <c r="C300" i="27"/>
  <c r="E299" i="27"/>
  <c r="D278" i="26" s="1"/>
  <c r="D299" i="27"/>
  <c r="C299" i="27"/>
  <c r="E298" i="27"/>
  <c r="D298" i="27"/>
  <c r="D277" i="26" s="1"/>
  <c r="C298" i="27"/>
  <c r="E297" i="27"/>
  <c r="D297" i="27"/>
  <c r="D276" i="26" s="1"/>
  <c r="C297" i="27"/>
  <c r="E296" i="27"/>
  <c r="D296" i="27"/>
  <c r="C296" i="27"/>
  <c r="E295" i="27"/>
  <c r="D295" i="27"/>
  <c r="D274" i="26" s="1"/>
  <c r="C295" i="27"/>
  <c r="E294" i="27"/>
  <c r="D273" i="26" s="1"/>
  <c r="D294" i="27"/>
  <c r="C294" i="27"/>
  <c r="E293" i="27"/>
  <c r="D293" i="27"/>
  <c r="D272" i="26" s="1"/>
  <c r="C293" i="27"/>
  <c r="E292" i="27"/>
  <c r="D292" i="27"/>
  <c r="D271" i="26" s="1"/>
  <c r="C292" i="27"/>
  <c r="E291" i="27"/>
  <c r="D291" i="27"/>
  <c r="C291" i="27"/>
  <c r="E287" i="27"/>
  <c r="D287" i="27"/>
  <c r="D267" i="26" s="1"/>
  <c r="C287" i="27"/>
  <c r="E286" i="27"/>
  <c r="D286" i="27"/>
  <c r="D266" i="26" s="1"/>
  <c r="C286" i="27"/>
  <c r="E285" i="27"/>
  <c r="D285" i="27"/>
  <c r="D265" i="26" s="1"/>
  <c r="C285" i="27"/>
  <c r="E283" i="27"/>
  <c r="D283" i="27"/>
  <c r="C283" i="27"/>
  <c r="E279" i="27"/>
  <c r="D279" i="27"/>
  <c r="D260" i="26" s="1"/>
  <c r="C279" i="27"/>
  <c r="E278" i="27"/>
  <c r="D278" i="27"/>
  <c r="D259" i="26" s="1"/>
  <c r="C278" i="27"/>
  <c r="E275" i="27"/>
  <c r="D275" i="27"/>
  <c r="D256" i="26" s="1"/>
  <c r="C275" i="27"/>
  <c r="E272" i="27"/>
  <c r="D272" i="27"/>
  <c r="C272" i="27"/>
  <c r="E268" i="27"/>
  <c r="D268" i="27"/>
  <c r="D250" i="26" s="1"/>
  <c r="C268" i="27"/>
  <c r="E267" i="27"/>
  <c r="D267" i="27"/>
  <c r="D249" i="26" s="1"/>
  <c r="C267" i="27"/>
  <c r="E266" i="27"/>
  <c r="D266" i="27"/>
  <c r="D248" i="26" s="1"/>
  <c r="C266" i="27"/>
  <c r="E265" i="27"/>
  <c r="D265" i="27"/>
  <c r="D247" i="26" s="1"/>
  <c r="C265" i="27"/>
  <c r="E264" i="27"/>
  <c r="D264" i="27"/>
  <c r="D246" i="26" s="1"/>
  <c r="C264" i="27"/>
  <c r="E263" i="27"/>
  <c r="D263" i="27"/>
  <c r="C263" i="27"/>
  <c r="E262" i="27"/>
  <c r="D262" i="27"/>
  <c r="D244" i="26" s="1"/>
  <c r="C262" i="27"/>
  <c r="E261" i="27"/>
  <c r="D261" i="27"/>
  <c r="D243" i="26" s="1"/>
  <c r="C261" i="27"/>
  <c r="E258" i="27"/>
  <c r="D258" i="27"/>
  <c r="C258" i="27"/>
  <c r="E254" i="27"/>
  <c r="D254" i="27"/>
  <c r="D237" i="26" s="1"/>
  <c r="C254" i="27"/>
  <c r="E253" i="27"/>
  <c r="D253" i="27"/>
  <c r="D236" i="26" s="1"/>
  <c r="C253" i="27"/>
  <c r="E252" i="27"/>
  <c r="D252" i="27"/>
  <c r="D235" i="26" s="1"/>
  <c r="C252" i="27"/>
  <c r="E251" i="27"/>
  <c r="D251" i="27"/>
  <c r="D234" i="26" s="1"/>
  <c r="C251" i="27"/>
  <c r="E250" i="27"/>
  <c r="D250" i="27"/>
  <c r="D233" i="26" s="1"/>
  <c r="C250" i="27"/>
  <c r="E249" i="27"/>
  <c r="D249" i="27"/>
  <c r="C249" i="27"/>
  <c r="E245" i="27"/>
  <c r="D245" i="27"/>
  <c r="D229" i="26" s="1"/>
  <c r="C245" i="27"/>
  <c r="E244" i="27"/>
  <c r="D244" i="27"/>
  <c r="C244" i="27"/>
  <c r="E242" i="27"/>
  <c r="D242" i="27"/>
  <c r="D226" i="26" s="1"/>
  <c r="C242" i="27"/>
  <c r="E241" i="27"/>
  <c r="D241" i="27"/>
  <c r="D225" i="26" s="1"/>
  <c r="C241" i="27"/>
  <c r="E240" i="27"/>
  <c r="D240" i="27"/>
  <c r="D224" i="26" s="1"/>
  <c r="C240" i="27"/>
  <c r="E239" i="27"/>
  <c r="D239" i="27"/>
  <c r="D223" i="26" s="1"/>
  <c r="C239" i="27"/>
  <c r="E238" i="27"/>
  <c r="D238" i="27"/>
  <c r="C238" i="27"/>
  <c r="E234" i="27"/>
  <c r="D234" i="27"/>
  <c r="D219" i="26" s="1"/>
  <c r="C234" i="27"/>
  <c r="E233" i="27"/>
  <c r="D233" i="27"/>
  <c r="D218" i="26" s="1"/>
  <c r="C233" i="27"/>
  <c r="E231" i="27"/>
  <c r="D231" i="27"/>
  <c r="C231" i="27"/>
  <c r="E209" i="27"/>
  <c r="D209" i="27"/>
  <c r="D197" i="26" s="1"/>
  <c r="C209" i="27"/>
  <c r="E208" i="27"/>
  <c r="D208" i="27"/>
  <c r="C208" i="27"/>
  <c r="E207" i="27"/>
  <c r="D207" i="27"/>
  <c r="D195" i="26" s="1"/>
  <c r="C207" i="27"/>
  <c r="E206" i="27"/>
  <c r="D194" i="26" s="1"/>
  <c r="D206" i="27"/>
  <c r="C206" i="27"/>
  <c r="E205" i="27"/>
  <c r="D205" i="27"/>
  <c r="D193" i="26" s="1"/>
  <c r="C205" i="27"/>
  <c r="E204" i="27"/>
  <c r="D204" i="27"/>
  <c r="C204" i="27"/>
  <c r="E169" i="27"/>
  <c r="E200" i="27" s="1"/>
  <c r="D169" i="27"/>
  <c r="D200" i="27" s="1"/>
  <c r="C169" i="27"/>
  <c r="C200" i="27" s="1"/>
  <c r="E165" i="27"/>
  <c r="D165" i="27"/>
  <c r="D155" i="26" s="1"/>
  <c r="C165" i="27"/>
  <c r="E164" i="27"/>
  <c r="D164" i="27"/>
  <c r="D154" i="26" s="1"/>
  <c r="C164" i="27"/>
  <c r="E163" i="27"/>
  <c r="D163" i="27"/>
  <c r="D153" i="26" s="1"/>
  <c r="C163" i="27"/>
  <c r="E162" i="27"/>
  <c r="D162" i="27"/>
  <c r="D152" i="26" s="1"/>
  <c r="C162" i="27"/>
  <c r="E161" i="27"/>
  <c r="D161" i="27"/>
  <c r="D151" i="26" s="1"/>
  <c r="C161" i="27"/>
  <c r="E159" i="27"/>
  <c r="D159" i="27"/>
  <c r="D149" i="26" s="1"/>
  <c r="C159" i="27"/>
  <c r="E158" i="27"/>
  <c r="D158" i="27"/>
  <c r="D148" i="26" s="1"/>
  <c r="C158" i="27"/>
  <c r="E150" i="27"/>
  <c r="D150" i="27"/>
  <c r="C150" i="27"/>
  <c r="E146" i="27"/>
  <c r="D146" i="27"/>
  <c r="D137" i="26" s="1"/>
  <c r="C146" i="27"/>
  <c r="E145" i="27"/>
  <c r="D145" i="27"/>
  <c r="D136" i="26" s="1"/>
  <c r="C145" i="27"/>
  <c r="E144" i="27"/>
  <c r="D144" i="27"/>
  <c r="D135" i="26" s="1"/>
  <c r="C144" i="27"/>
  <c r="E143" i="27"/>
  <c r="D143" i="27"/>
  <c r="D134" i="26" s="1"/>
  <c r="C143" i="27"/>
  <c r="E142" i="27"/>
  <c r="D142" i="27"/>
  <c r="D133" i="26" s="1"/>
  <c r="C142" i="27"/>
  <c r="E141" i="27"/>
  <c r="D141" i="27"/>
  <c r="D132" i="26" s="1"/>
  <c r="C141" i="27"/>
  <c r="E140" i="27"/>
  <c r="D140" i="27"/>
  <c r="D131" i="26" s="1"/>
  <c r="C140" i="27"/>
  <c r="E139" i="27"/>
  <c r="D139" i="27"/>
  <c r="D130" i="26" s="1"/>
  <c r="C139" i="27"/>
  <c r="E136" i="27"/>
  <c r="D136" i="27"/>
  <c r="D127" i="26" s="1"/>
  <c r="C136" i="27"/>
  <c r="E135" i="27"/>
  <c r="D135" i="27"/>
  <c r="D126" i="26" s="1"/>
  <c r="C135" i="27"/>
  <c r="E134" i="27"/>
  <c r="D134" i="27"/>
  <c r="D125" i="26" s="1"/>
  <c r="C134" i="27"/>
  <c r="E133" i="27"/>
  <c r="D133" i="27"/>
  <c r="D124" i="26" s="1"/>
  <c r="C133" i="27"/>
  <c r="E132" i="27"/>
  <c r="D132" i="27"/>
  <c r="C132" i="27"/>
  <c r="E128" i="27"/>
  <c r="D128" i="27"/>
  <c r="D120" i="26" s="1"/>
  <c r="C128" i="27"/>
  <c r="E127" i="27"/>
  <c r="D127" i="27"/>
  <c r="D119" i="26" s="1"/>
  <c r="C127" i="27"/>
  <c r="E126" i="27"/>
  <c r="D126" i="27"/>
  <c r="D118" i="26" s="1"/>
  <c r="C126" i="27"/>
  <c r="E125" i="27"/>
  <c r="D125" i="27"/>
  <c r="D117" i="26" s="1"/>
  <c r="C125" i="27"/>
  <c r="E124" i="27"/>
  <c r="D124" i="27"/>
  <c r="D116" i="26" s="1"/>
  <c r="C124" i="27"/>
  <c r="E123" i="27"/>
  <c r="D123" i="27"/>
  <c r="D115" i="26" s="1"/>
  <c r="C123" i="27"/>
  <c r="E121" i="27"/>
  <c r="D121" i="27"/>
  <c r="C121" i="27"/>
  <c r="E117" i="27"/>
  <c r="D117" i="27"/>
  <c r="D110" i="26" s="1"/>
  <c r="C117" i="27"/>
  <c r="E116" i="27"/>
  <c r="D116" i="27"/>
  <c r="D109" i="26" s="1"/>
  <c r="C116" i="27"/>
  <c r="E115" i="27"/>
  <c r="D108" i="26" s="1"/>
  <c r="D115" i="27"/>
  <c r="C115" i="27"/>
  <c r="E114" i="27"/>
  <c r="D114" i="27"/>
  <c r="D107" i="26" s="1"/>
  <c r="C114" i="27"/>
  <c r="E113" i="27"/>
  <c r="D113" i="27"/>
  <c r="D106" i="26" s="1"/>
  <c r="C113" i="27"/>
  <c r="E112" i="27"/>
  <c r="D112" i="27"/>
  <c r="D105" i="26" s="1"/>
  <c r="C112" i="27"/>
  <c r="E111" i="27"/>
  <c r="D111" i="27"/>
  <c r="D104" i="26" s="1"/>
  <c r="C111" i="27"/>
  <c r="E110" i="27"/>
  <c r="D110" i="27"/>
  <c r="D103" i="26" s="1"/>
  <c r="C110" i="27"/>
  <c r="E109" i="27"/>
  <c r="D102" i="26" s="1"/>
  <c r="D109" i="27"/>
  <c r="C109" i="27"/>
  <c r="E108" i="27"/>
  <c r="D108" i="27"/>
  <c r="D101" i="26" s="1"/>
  <c r="C108" i="27"/>
  <c r="E107" i="27"/>
  <c r="D107" i="27"/>
  <c r="C107" i="27"/>
  <c r="E103" i="27"/>
  <c r="D103" i="27"/>
  <c r="D97" i="26" s="1"/>
  <c r="C103" i="27"/>
  <c r="E102" i="27"/>
  <c r="D102" i="27"/>
  <c r="C102" i="27"/>
  <c r="E101" i="27"/>
  <c r="D101" i="27"/>
  <c r="D95" i="26" s="1"/>
  <c r="C101" i="27"/>
  <c r="E100" i="27"/>
  <c r="D100" i="27"/>
  <c r="D94" i="26" s="1"/>
  <c r="C100" i="27"/>
  <c r="E99" i="27"/>
  <c r="D99" i="27"/>
  <c r="D93" i="26" s="1"/>
  <c r="C99" i="27"/>
  <c r="E98" i="27"/>
  <c r="D98" i="27"/>
  <c r="D92" i="26" s="1"/>
  <c r="C98" i="27"/>
  <c r="E95" i="27"/>
  <c r="D95" i="27"/>
  <c r="C95" i="27"/>
  <c r="E93" i="27"/>
  <c r="D93" i="27"/>
  <c r="D87" i="26" s="1"/>
  <c r="C93" i="27"/>
  <c r="E92" i="27"/>
  <c r="D92" i="27"/>
  <c r="D86" i="26" s="1"/>
  <c r="C92" i="27"/>
  <c r="E91" i="27"/>
  <c r="D91" i="27"/>
  <c r="C91" i="27"/>
  <c r="E87" i="27"/>
  <c r="E88" i="27" s="1"/>
  <c r="D87" i="27"/>
  <c r="D88" i="27" s="1"/>
  <c r="C87" i="27"/>
  <c r="C88" i="27" s="1"/>
  <c r="E80" i="27"/>
  <c r="D80" i="27"/>
  <c r="D75" i="26" s="1"/>
  <c r="C80" i="27"/>
  <c r="E79" i="27"/>
  <c r="D79" i="27"/>
  <c r="D74" i="26" s="1"/>
  <c r="C79" i="27"/>
  <c r="E78" i="27"/>
  <c r="D73" i="26" s="1"/>
  <c r="D78" i="27"/>
  <c r="C78" i="27"/>
  <c r="E77" i="27"/>
  <c r="D77" i="27"/>
  <c r="D72" i="26" s="1"/>
  <c r="C77" i="27"/>
  <c r="E76" i="27"/>
  <c r="D76" i="27"/>
  <c r="D71" i="26" s="1"/>
  <c r="C76" i="27"/>
  <c r="E75" i="27"/>
  <c r="D75" i="27"/>
  <c r="D70" i="26" s="1"/>
  <c r="C75" i="27"/>
  <c r="E74" i="27"/>
  <c r="D74" i="27"/>
  <c r="C74" i="27"/>
  <c r="C69" i="27"/>
  <c r="D69" i="27"/>
  <c r="D64" i="26" s="1"/>
  <c r="E69" i="27"/>
  <c r="C70" i="27"/>
  <c r="D70" i="27"/>
  <c r="D65" i="26" s="1"/>
  <c r="E70" i="27"/>
  <c r="E470" i="28"/>
  <c r="D470" i="28"/>
  <c r="C470" i="28"/>
  <c r="E469" i="28"/>
  <c r="D469" i="28"/>
  <c r="C469" i="28"/>
  <c r="E468" i="28"/>
  <c r="D468" i="28"/>
  <c r="C468" i="28"/>
  <c r="E467" i="28"/>
  <c r="D467" i="28"/>
  <c r="C467" i="28"/>
  <c r="E466" i="28"/>
  <c r="D466" i="28"/>
  <c r="C466" i="28"/>
  <c r="E461" i="28"/>
  <c r="D461" i="28"/>
  <c r="C461" i="28"/>
  <c r="E460" i="28"/>
  <c r="D460" i="28"/>
  <c r="C460" i="28"/>
  <c r="E459" i="28"/>
  <c r="D459" i="28"/>
  <c r="C459" i="28"/>
  <c r="E458" i="28"/>
  <c r="D458" i="28"/>
  <c r="C458" i="28"/>
  <c r="E457" i="28"/>
  <c r="D457" i="28"/>
  <c r="C457" i="28"/>
  <c r="E451" i="28"/>
  <c r="D451" i="28"/>
  <c r="C451" i="28"/>
  <c r="E450" i="28"/>
  <c r="D450" i="28"/>
  <c r="C450" i="28"/>
  <c r="E449" i="28"/>
  <c r="D449" i="28"/>
  <c r="C449" i="28"/>
  <c r="E448" i="28"/>
  <c r="D448" i="28"/>
  <c r="C448" i="28"/>
  <c r="E447" i="28"/>
  <c r="D447" i="28"/>
  <c r="C447" i="28"/>
  <c r="E446" i="28"/>
  <c r="D446" i="28"/>
  <c r="C446" i="28"/>
  <c r="E445" i="28"/>
  <c r="D445" i="28"/>
  <c r="C445" i="28"/>
  <c r="E444" i="28"/>
  <c r="D444" i="28"/>
  <c r="C444" i="28"/>
  <c r="E443" i="28"/>
  <c r="D443" i="28"/>
  <c r="C443" i="28"/>
  <c r="E442" i="28"/>
  <c r="D442" i="28"/>
  <c r="C442" i="28"/>
  <c r="E441" i="28"/>
  <c r="D441" i="28"/>
  <c r="C441" i="28"/>
  <c r="E440" i="28"/>
  <c r="D440" i="28"/>
  <c r="C440" i="28"/>
  <c r="E439" i="28"/>
  <c r="D439" i="28"/>
  <c r="C439" i="28"/>
  <c r="E438" i="28"/>
  <c r="D438" i="28"/>
  <c r="C438" i="28"/>
  <c r="E437" i="28"/>
  <c r="D437" i="28"/>
  <c r="C437" i="28"/>
  <c r="E436" i="28"/>
  <c r="D436" i="28"/>
  <c r="C436" i="28"/>
  <c r="E435" i="28"/>
  <c r="D435" i="28"/>
  <c r="C435" i="28"/>
  <c r="E434" i="28"/>
  <c r="D434" i="28"/>
  <c r="C434" i="28"/>
  <c r="E433" i="28"/>
  <c r="D433" i="28"/>
  <c r="C433" i="28"/>
  <c r="E432" i="28"/>
  <c r="D432" i="28"/>
  <c r="C432" i="28"/>
  <c r="E409" i="28"/>
  <c r="D409" i="28"/>
  <c r="C409" i="28"/>
  <c r="E408" i="28"/>
  <c r="D408" i="28"/>
  <c r="C408" i="28"/>
  <c r="E407" i="28"/>
  <c r="D407" i="28"/>
  <c r="C407" i="28"/>
  <c r="E406" i="28"/>
  <c r="D406" i="28"/>
  <c r="C406" i="28"/>
  <c r="E405" i="28"/>
  <c r="D405" i="28"/>
  <c r="C405" i="28"/>
  <c r="C393" i="28"/>
  <c r="D393" i="28"/>
  <c r="E393" i="28"/>
  <c r="C394" i="28"/>
  <c r="D394" i="28"/>
  <c r="E394" i="28"/>
  <c r="C395" i="28"/>
  <c r="D395" i="28"/>
  <c r="E395" i="28"/>
  <c r="C396" i="28"/>
  <c r="D396" i="28"/>
  <c r="E396" i="28"/>
  <c r="C397" i="28"/>
  <c r="D397" i="28"/>
  <c r="E397" i="28"/>
  <c r="C398" i="28"/>
  <c r="D398" i="28"/>
  <c r="E398" i="28"/>
  <c r="C399" i="28"/>
  <c r="D399" i="28"/>
  <c r="E399" i="28"/>
  <c r="C400" i="28"/>
  <c r="D400" i="28"/>
  <c r="E400" i="28"/>
  <c r="C401" i="28"/>
  <c r="D401" i="28"/>
  <c r="E401" i="28"/>
  <c r="E392" i="28"/>
  <c r="D392" i="28"/>
  <c r="C392" i="28"/>
  <c r="C384" i="28"/>
  <c r="D384" i="28"/>
  <c r="E384" i="28"/>
  <c r="C385" i="28"/>
  <c r="D385" i="28"/>
  <c r="E385" i="28"/>
  <c r="C386" i="28"/>
  <c r="D386" i="28"/>
  <c r="E386" i="28"/>
  <c r="C387" i="28"/>
  <c r="D387" i="28"/>
  <c r="E387" i="28"/>
  <c r="C388" i="28"/>
  <c r="D388" i="28"/>
  <c r="E388" i="28"/>
  <c r="E383" i="28"/>
  <c r="D383" i="28"/>
  <c r="C383" i="28"/>
  <c r="C378" i="28"/>
  <c r="D378" i="28"/>
  <c r="E378" i="28"/>
  <c r="C379" i="28"/>
  <c r="D379" i="28"/>
  <c r="E379" i="28"/>
  <c r="E373" i="28"/>
  <c r="D373" i="28"/>
  <c r="C373" i="28"/>
  <c r="C366" i="28"/>
  <c r="D366" i="28"/>
  <c r="E366" i="28"/>
  <c r="C367" i="28"/>
  <c r="D367" i="28"/>
  <c r="E367" i="28"/>
  <c r="C368" i="28"/>
  <c r="D368" i="28"/>
  <c r="E368" i="28"/>
  <c r="C369" i="28"/>
  <c r="D369" i="28"/>
  <c r="E369" i="28"/>
  <c r="E365" i="28"/>
  <c r="D365" i="28"/>
  <c r="C365" i="28"/>
  <c r="C358" i="28"/>
  <c r="D358" i="28"/>
  <c r="E358" i="28"/>
  <c r="C359" i="28"/>
  <c r="D359" i="28"/>
  <c r="E359" i="28"/>
  <c r="C360" i="28"/>
  <c r="D360" i="28"/>
  <c r="E360" i="28"/>
  <c r="C361" i="28"/>
  <c r="D361" i="28"/>
  <c r="E361" i="28"/>
  <c r="E357" i="28"/>
  <c r="D357" i="28"/>
  <c r="C357" i="28"/>
  <c r="C349" i="28"/>
  <c r="D349" i="28"/>
  <c r="E349" i="28"/>
  <c r="C350" i="28"/>
  <c r="D350" i="28"/>
  <c r="E350" i="28"/>
  <c r="C351" i="28"/>
  <c r="D351" i="28"/>
  <c r="E351" i="28"/>
  <c r="C352" i="28"/>
  <c r="D352" i="28"/>
  <c r="E352" i="28"/>
  <c r="C353" i="28"/>
  <c r="D353" i="28"/>
  <c r="E353" i="28"/>
  <c r="E348" i="28"/>
  <c r="D348" i="28"/>
  <c r="C348" i="28"/>
  <c r="C335" i="28"/>
  <c r="D335" i="28"/>
  <c r="E335" i="28"/>
  <c r="C336" i="28"/>
  <c r="D336" i="28"/>
  <c r="E336" i="28"/>
  <c r="C337" i="28"/>
  <c r="D337" i="28"/>
  <c r="E337" i="28"/>
  <c r="C338" i="28"/>
  <c r="D338" i="28"/>
  <c r="E338" i="28"/>
  <c r="C339" i="28"/>
  <c r="D339" i="28"/>
  <c r="E339" i="28"/>
  <c r="C340" i="28"/>
  <c r="D340" i="28"/>
  <c r="E340" i="28"/>
  <c r="C341" i="28"/>
  <c r="D341" i="28"/>
  <c r="E341" i="28"/>
  <c r="C342" i="28"/>
  <c r="D342" i="28"/>
  <c r="E342" i="28"/>
  <c r="C343" i="28"/>
  <c r="D343" i="28"/>
  <c r="E343" i="28"/>
  <c r="C344" i="28"/>
  <c r="D344" i="28"/>
  <c r="E344" i="28"/>
  <c r="E334" i="28"/>
  <c r="D334" i="28"/>
  <c r="C334" i="28"/>
  <c r="C327" i="28"/>
  <c r="D327" i="28"/>
  <c r="E327" i="28"/>
  <c r="C328" i="28"/>
  <c r="D328" i="28"/>
  <c r="E328" i="28"/>
  <c r="C329" i="28"/>
  <c r="D329" i="28"/>
  <c r="E329" i="28"/>
  <c r="C330" i="28"/>
  <c r="D330" i="28"/>
  <c r="E330" i="28"/>
  <c r="E326" i="28"/>
  <c r="D326" i="28"/>
  <c r="C326" i="28"/>
  <c r="C320" i="28"/>
  <c r="D320" i="28"/>
  <c r="E320" i="28"/>
  <c r="C321" i="28"/>
  <c r="D321" i="28"/>
  <c r="E321" i="28"/>
  <c r="C322" i="28"/>
  <c r="D322" i="28"/>
  <c r="E322" i="28"/>
  <c r="E319" i="28"/>
  <c r="D319" i="28"/>
  <c r="C319" i="28"/>
  <c r="C315" i="28"/>
  <c r="D315" i="28"/>
  <c r="E315" i="28"/>
  <c r="E306" i="28"/>
  <c r="D306" i="28"/>
  <c r="C306" i="28"/>
  <c r="C292" i="28"/>
  <c r="D292" i="28"/>
  <c r="E292" i="28"/>
  <c r="C293" i="28"/>
  <c r="D293" i="28"/>
  <c r="E293" i="28"/>
  <c r="C294" i="28"/>
  <c r="D294" i="28"/>
  <c r="E294" i="28"/>
  <c r="C295" i="28"/>
  <c r="D295" i="28"/>
  <c r="E295" i="28"/>
  <c r="C296" i="28"/>
  <c r="D296" i="28"/>
  <c r="D275" i="26" s="1"/>
  <c r="E296" i="28"/>
  <c r="C297" i="28"/>
  <c r="D297" i="28"/>
  <c r="E297" i="28"/>
  <c r="C298" i="28"/>
  <c r="D298" i="28"/>
  <c r="E298" i="28"/>
  <c r="C299" i="28"/>
  <c r="D299" i="28"/>
  <c r="E299" i="28"/>
  <c r="C300" i="28"/>
  <c r="D300" i="28"/>
  <c r="E300" i="28"/>
  <c r="C301" i="28"/>
  <c r="D301" i="28"/>
  <c r="E301" i="28"/>
  <c r="C302" i="28"/>
  <c r="D302" i="28"/>
  <c r="E302" i="28"/>
  <c r="E291" i="28"/>
  <c r="D291" i="28"/>
  <c r="C291" i="28"/>
  <c r="C285" i="28"/>
  <c r="D285" i="28"/>
  <c r="E285" i="28"/>
  <c r="C286" i="28"/>
  <c r="D286" i="28"/>
  <c r="E286" i="28"/>
  <c r="C287" i="28"/>
  <c r="D287" i="28"/>
  <c r="E287" i="28"/>
  <c r="E283" i="28"/>
  <c r="D283" i="28"/>
  <c r="C283" i="28"/>
  <c r="C278" i="28"/>
  <c r="D278" i="28"/>
  <c r="E278" i="28"/>
  <c r="C279" i="28"/>
  <c r="D279" i="28"/>
  <c r="E279" i="28"/>
  <c r="E272" i="28"/>
  <c r="D272" i="28"/>
  <c r="C272" i="28"/>
  <c r="C261" i="28"/>
  <c r="D261" i="28"/>
  <c r="E261" i="28"/>
  <c r="C262" i="28"/>
  <c r="D262" i="28"/>
  <c r="E262" i="28"/>
  <c r="C263" i="28"/>
  <c r="D263" i="28"/>
  <c r="E263" i="28"/>
  <c r="C264" i="28"/>
  <c r="D264" i="28"/>
  <c r="E264" i="28"/>
  <c r="C265" i="28"/>
  <c r="D265" i="28"/>
  <c r="E265" i="28"/>
  <c r="C266" i="28"/>
  <c r="D266" i="28"/>
  <c r="E266" i="28"/>
  <c r="C267" i="28"/>
  <c r="D267" i="28"/>
  <c r="E267" i="28"/>
  <c r="C268" i="28"/>
  <c r="D268" i="28"/>
  <c r="E268" i="28"/>
  <c r="E258" i="28"/>
  <c r="D258" i="28"/>
  <c r="C258" i="28"/>
  <c r="C250" i="28"/>
  <c r="D250" i="28"/>
  <c r="E250" i="28"/>
  <c r="C251" i="28"/>
  <c r="D251" i="28"/>
  <c r="E251" i="28"/>
  <c r="C252" i="28"/>
  <c r="D252" i="28"/>
  <c r="E252" i="28"/>
  <c r="C253" i="28"/>
  <c r="D253" i="28"/>
  <c r="E253" i="28"/>
  <c r="C254" i="28"/>
  <c r="D254" i="28"/>
  <c r="E254" i="28"/>
  <c r="E249" i="28"/>
  <c r="D249" i="28"/>
  <c r="C249" i="28"/>
  <c r="C239" i="28"/>
  <c r="D239" i="28"/>
  <c r="E239" i="28"/>
  <c r="C240" i="28"/>
  <c r="D240" i="28"/>
  <c r="E240" i="28"/>
  <c r="C241" i="28"/>
  <c r="D241" i="28"/>
  <c r="E241" i="28"/>
  <c r="C242" i="28"/>
  <c r="D242" i="28"/>
  <c r="E242" i="28"/>
  <c r="C244" i="28"/>
  <c r="D244" i="28"/>
  <c r="E244" i="28"/>
  <c r="C245" i="28"/>
  <c r="D245" i="28"/>
  <c r="E245" i="28"/>
  <c r="E238" i="28"/>
  <c r="D238" i="28"/>
  <c r="C238" i="28"/>
  <c r="C233" i="28"/>
  <c r="D233" i="28"/>
  <c r="E233" i="28"/>
  <c r="C234" i="28"/>
  <c r="D234" i="28"/>
  <c r="E234" i="28"/>
  <c r="E231" i="28"/>
  <c r="D231" i="28"/>
  <c r="C231" i="28"/>
  <c r="C205" i="28"/>
  <c r="D205" i="28"/>
  <c r="E205" i="28"/>
  <c r="C206" i="28"/>
  <c r="D206" i="28"/>
  <c r="E206" i="28"/>
  <c r="C207" i="28"/>
  <c r="D207" i="28"/>
  <c r="E207" i="28"/>
  <c r="C208" i="28"/>
  <c r="D208" i="28"/>
  <c r="E208" i="28"/>
  <c r="D196" i="26" s="1"/>
  <c r="C209" i="28"/>
  <c r="D209" i="28"/>
  <c r="E209" i="28"/>
  <c r="E169" i="28"/>
  <c r="E200" i="28" s="1"/>
  <c r="D169" i="28"/>
  <c r="D200" i="28" s="1"/>
  <c r="C169" i="28"/>
  <c r="C200" i="28" s="1"/>
  <c r="C158" i="28"/>
  <c r="D158" i="28"/>
  <c r="E158" i="28"/>
  <c r="C159" i="28"/>
  <c r="D159" i="28"/>
  <c r="E159" i="28"/>
  <c r="C161" i="28"/>
  <c r="D161" i="28"/>
  <c r="E161" i="28"/>
  <c r="C162" i="28"/>
  <c r="D162" i="28"/>
  <c r="E162" i="28"/>
  <c r="C163" i="28"/>
  <c r="D163" i="28"/>
  <c r="E163" i="28"/>
  <c r="C164" i="28"/>
  <c r="D164" i="28"/>
  <c r="E164" i="28"/>
  <c r="C165" i="28"/>
  <c r="D165" i="28"/>
  <c r="E165" i="28"/>
  <c r="E150" i="28"/>
  <c r="D150" i="28"/>
  <c r="C150" i="28"/>
  <c r="C133" i="28"/>
  <c r="D133" i="28"/>
  <c r="E133" i="28"/>
  <c r="C134" i="28"/>
  <c r="D134" i="28"/>
  <c r="E134" i="28"/>
  <c r="C135" i="28"/>
  <c r="D135" i="28"/>
  <c r="E135" i="28"/>
  <c r="C136" i="28"/>
  <c r="D136" i="28"/>
  <c r="E136" i="28"/>
  <c r="C139" i="28"/>
  <c r="D139" i="28"/>
  <c r="E139" i="28"/>
  <c r="C140" i="28"/>
  <c r="D140" i="28"/>
  <c r="E140" i="28"/>
  <c r="C141" i="28"/>
  <c r="D141" i="28"/>
  <c r="E141" i="28"/>
  <c r="C142" i="28"/>
  <c r="D142" i="28"/>
  <c r="E142" i="28"/>
  <c r="C143" i="28"/>
  <c r="D143" i="28"/>
  <c r="E143" i="28"/>
  <c r="C144" i="28"/>
  <c r="D144" i="28"/>
  <c r="E144" i="28"/>
  <c r="C145" i="28"/>
  <c r="D145" i="28"/>
  <c r="E145" i="28"/>
  <c r="C146" i="28"/>
  <c r="D146" i="28"/>
  <c r="E146" i="28"/>
  <c r="E132" i="28"/>
  <c r="D132" i="28"/>
  <c r="C132" i="28"/>
  <c r="C123" i="28"/>
  <c r="D123" i="28"/>
  <c r="E123" i="28"/>
  <c r="C124" i="28"/>
  <c r="D124" i="28"/>
  <c r="E124" i="28"/>
  <c r="C125" i="28"/>
  <c r="D125" i="28"/>
  <c r="E125" i="28"/>
  <c r="C126" i="28"/>
  <c r="D126" i="28"/>
  <c r="E126" i="28"/>
  <c r="C127" i="28"/>
  <c r="D127" i="28"/>
  <c r="E127" i="28"/>
  <c r="C128" i="28"/>
  <c r="D128" i="28"/>
  <c r="E128" i="28"/>
  <c r="E121" i="28"/>
  <c r="D121" i="28"/>
  <c r="C121" i="28"/>
  <c r="C108" i="28"/>
  <c r="D108" i="28"/>
  <c r="E108" i="28"/>
  <c r="C109" i="28"/>
  <c r="D109" i="28"/>
  <c r="E109" i="28"/>
  <c r="C110" i="28"/>
  <c r="D110" i="28"/>
  <c r="E110" i="28"/>
  <c r="C111" i="28"/>
  <c r="D111" i="28"/>
  <c r="E111" i="28"/>
  <c r="C112" i="28"/>
  <c r="D112" i="28"/>
  <c r="E112" i="28"/>
  <c r="C113" i="28"/>
  <c r="D113" i="28"/>
  <c r="E113" i="28"/>
  <c r="C114" i="28"/>
  <c r="D114" i="28"/>
  <c r="E114" i="28"/>
  <c r="C115" i="28"/>
  <c r="D115" i="28"/>
  <c r="E115" i="28"/>
  <c r="C116" i="28"/>
  <c r="D116" i="28"/>
  <c r="E116" i="28"/>
  <c r="C117" i="28"/>
  <c r="D117" i="28"/>
  <c r="E117" i="28"/>
  <c r="E107" i="28"/>
  <c r="D107" i="28"/>
  <c r="C107" i="28"/>
  <c r="C92" i="28"/>
  <c r="D92" i="28"/>
  <c r="E92" i="28"/>
  <c r="C93" i="28"/>
  <c r="D93" i="28"/>
  <c r="E93" i="28"/>
  <c r="C95" i="28"/>
  <c r="D95" i="28"/>
  <c r="E95" i="28"/>
  <c r="C98" i="28"/>
  <c r="D98" i="28"/>
  <c r="E98" i="28"/>
  <c r="C99" i="28"/>
  <c r="D99" i="28"/>
  <c r="E99" i="28"/>
  <c r="C100" i="28"/>
  <c r="D100" i="28"/>
  <c r="E100" i="28"/>
  <c r="C101" i="28"/>
  <c r="D101" i="28"/>
  <c r="E101" i="28"/>
  <c r="C102" i="28"/>
  <c r="D102" i="28"/>
  <c r="E102" i="28"/>
  <c r="C103" i="28"/>
  <c r="D103" i="28"/>
  <c r="E103" i="28"/>
  <c r="E91" i="28"/>
  <c r="D91" i="28"/>
  <c r="C91" i="28"/>
  <c r="E87" i="28"/>
  <c r="E88" i="28" s="1"/>
  <c r="D87" i="28"/>
  <c r="D88" i="28" s="1"/>
  <c r="C87" i="28"/>
  <c r="C88" i="28" s="1"/>
  <c r="C75" i="28"/>
  <c r="D75" i="28"/>
  <c r="E75" i="28"/>
  <c r="C76" i="28"/>
  <c r="D76" i="28"/>
  <c r="E76" i="28"/>
  <c r="C77" i="28"/>
  <c r="D77" i="28"/>
  <c r="E77" i="28"/>
  <c r="C78" i="28"/>
  <c r="D78" i="28"/>
  <c r="E78" i="28"/>
  <c r="C79" i="28"/>
  <c r="D79" i="28"/>
  <c r="E79" i="28"/>
  <c r="C80" i="28"/>
  <c r="D80" i="28"/>
  <c r="E80" i="28"/>
  <c r="E74" i="28"/>
  <c r="D74" i="28"/>
  <c r="C74" i="28"/>
  <c r="C11" i="28"/>
  <c r="D11" i="28"/>
  <c r="E11" i="28"/>
  <c r="C12" i="28"/>
  <c r="D12" i="28"/>
  <c r="E12" i="28"/>
  <c r="C13" i="28"/>
  <c r="D13" i="28"/>
  <c r="E13" i="28"/>
  <c r="C14" i="28"/>
  <c r="D14" i="28"/>
  <c r="E14" i="28"/>
  <c r="C16" i="28"/>
  <c r="D16" i="28"/>
  <c r="E16" i="28"/>
  <c r="C17" i="28"/>
  <c r="D17" i="28"/>
  <c r="E17" i="28"/>
  <c r="C18" i="28"/>
  <c r="D18" i="28"/>
  <c r="E18" i="28"/>
  <c r="C19" i="28"/>
  <c r="D19" i="28"/>
  <c r="E19" i="28"/>
  <c r="C20" i="28"/>
  <c r="D20" i="28"/>
  <c r="E20" i="28"/>
  <c r="C21" i="28"/>
  <c r="D21" i="28"/>
  <c r="E21" i="28"/>
  <c r="C22" i="28"/>
  <c r="D22" i="28"/>
  <c r="E22" i="28"/>
  <c r="C23" i="28"/>
  <c r="D23" i="28"/>
  <c r="E23" i="28"/>
  <c r="C24" i="28"/>
  <c r="D24" i="28"/>
  <c r="E24" i="28"/>
  <c r="C25" i="28"/>
  <c r="D25" i="28"/>
  <c r="E25" i="28"/>
  <c r="C26" i="28"/>
  <c r="D26" i="28"/>
  <c r="E26" i="28"/>
  <c r="C27" i="28"/>
  <c r="D27" i="28"/>
  <c r="E27" i="28"/>
  <c r="C28" i="28"/>
  <c r="D28" i="28"/>
  <c r="E28" i="28"/>
  <c r="C29" i="28"/>
  <c r="D29" i="28"/>
  <c r="E29" i="28"/>
  <c r="C30" i="28"/>
  <c r="D30" i="28"/>
  <c r="E30" i="28"/>
  <c r="C31" i="28"/>
  <c r="D31" i="28"/>
  <c r="E31" i="28"/>
  <c r="C32" i="28"/>
  <c r="D32" i="28"/>
  <c r="E32" i="28"/>
  <c r="C33" i="28"/>
  <c r="D33" i="28"/>
  <c r="E33" i="28"/>
  <c r="C34" i="28"/>
  <c r="D34" i="28"/>
  <c r="E34" i="28"/>
  <c r="C35" i="28"/>
  <c r="D35" i="28"/>
  <c r="E35" i="28"/>
  <c r="C36" i="28"/>
  <c r="D36" i="28"/>
  <c r="E36" i="28"/>
  <c r="C37" i="28"/>
  <c r="D37" i="28"/>
  <c r="E37" i="28"/>
  <c r="C38" i="28"/>
  <c r="D38" i="28"/>
  <c r="E38" i="28"/>
  <c r="C39" i="28"/>
  <c r="D39" i="28"/>
  <c r="E39" i="28"/>
  <c r="C40" i="28"/>
  <c r="D40" i="28"/>
  <c r="E40" i="28"/>
  <c r="C41" i="28"/>
  <c r="D41" i="28"/>
  <c r="E41" i="28"/>
  <c r="C42" i="28"/>
  <c r="D42" i="28"/>
  <c r="E42" i="28"/>
  <c r="C43" i="28"/>
  <c r="D43" i="28"/>
  <c r="E43" i="28"/>
  <c r="C44" i="28"/>
  <c r="D44" i="28"/>
  <c r="E44" i="28"/>
  <c r="C45" i="28"/>
  <c r="D45" i="28"/>
  <c r="E45" i="28"/>
  <c r="C46" i="28"/>
  <c r="D46" i="28"/>
  <c r="E46" i="28"/>
  <c r="C47" i="28"/>
  <c r="D47" i="28"/>
  <c r="E47" i="28"/>
  <c r="C48" i="28"/>
  <c r="D48" i="28"/>
  <c r="E48" i="28"/>
  <c r="C49" i="28"/>
  <c r="D49" i="28"/>
  <c r="E49" i="28"/>
  <c r="C50" i="28"/>
  <c r="D50" i="28"/>
  <c r="E50" i="28"/>
  <c r="C51" i="28"/>
  <c r="D51" i="28"/>
  <c r="E51" i="28"/>
  <c r="C52" i="28"/>
  <c r="D52" i="28"/>
  <c r="E52" i="28"/>
  <c r="C53" i="28"/>
  <c r="D53" i="28"/>
  <c r="E53" i="28"/>
  <c r="C54" i="28"/>
  <c r="D54" i="28"/>
  <c r="E54" i="28"/>
  <c r="C55" i="28"/>
  <c r="D55" i="28"/>
  <c r="E55" i="28"/>
  <c r="C56" i="28"/>
  <c r="D56" i="28"/>
  <c r="E56" i="28"/>
  <c r="C57" i="28"/>
  <c r="D57" i="28"/>
  <c r="E57" i="28"/>
  <c r="C58" i="28"/>
  <c r="D58" i="28"/>
  <c r="E58" i="28"/>
  <c r="C59" i="28"/>
  <c r="D59" i="28"/>
  <c r="E59" i="28"/>
  <c r="C60" i="28"/>
  <c r="D60" i="28"/>
  <c r="E60" i="28"/>
  <c r="C61" i="28"/>
  <c r="D61" i="28"/>
  <c r="E61" i="28"/>
  <c r="C62" i="28"/>
  <c r="D62" i="28"/>
  <c r="E62" i="28"/>
  <c r="C63" i="28"/>
  <c r="D63" i="28"/>
  <c r="E63" i="28"/>
  <c r="C64" i="28"/>
  <c r="D64" i="28"/>
  <c r="E64" i="28"/>
  <c r="C65" i="28"/>
  <c r="D65" i="28"/>
  <c r="E65" i="28"/>
  <c r="C66" i="28"/>
  <c r="D66" i="28"/>
  <c r="E66" i="28"/>
  <c r="C67" i="28"/>
  <c r="D67" i="28"/>
  <c r="E67" i="28"/>
  <c r="C68" i="28"/>
  <c r="D68" i="28"/>
  <c r="E68" i="28"/>
  <c r="C69" i="28"/>
  <c r="D69" i="28"/>
  <c r="E69" i="28"/>
  <c r="C70" i="28"/>
  <c r="D70" i="28"/>
  <c r="E70" i="28"/>
  <c r="E10" i="28"/>
  <c r="D10" i="28"/>
  <c r="C10" i="28"/>
  <c r="C458" i="30"/>
  <c r="D458" i="30"/>
  <c r="E458" i="30"/>
  <c r="C459" i="30"/>
  <c r="D459" i="30"/>
  <c r="E459" i="30"/>
  <c r="C460" i="30"/>
  <c r="D460" i="30"/>
  <c r="E460" i="30"/>
  <c r="C461" i="30"/>
  <c r="D461" i="30"/>
  <c r="E461" i="30"/>
  <c r="C466" i="30"/>
  <c r="D466" i="30"/>
  <c r="E466" i="30"/>
  <c r="C467" i="30"/>
  <c r="D467" i="30"/>
  <c r="E467" i="30"/>
  <c r="C468" i="30"/>
  <c r="D468" i="30"/>
  <c r="E468" i="30"/>
  <c r="C469" i="30"/>
  <c r="D469" i="30"/>
  <c r="E469" i="30"/>
  <c r="C470" i="30"/>
  <c r="D470" i="30"/>
  <c r="E470" i="30"/>
  <c r="E457" i="30"/>
  <c r="D457" i="30"/>
  <c r="C457" i="30"/>
  <c r="C433" i="30"/>
  <c r="D433" i="30"/>
  <c r="E433" i="30"/>
  <c r="C434" i="30"/>
  <c r="D434" i="30"/>
  <c r="E434" i="30"/>
  <c r="C435" i="30"/>
  <c r="D435" i="30"/>
  <c r="E435" i="30"/>
  <c r="C436" i="30"/>
  <c r="D436" i="30"/>
  <c r="E436" i="30"/>
  <c r="C437" i="30"/>
  <c r="D437" i="30"/>
  <c r="E437" i="30"/>
  <c r="C438" i="30"/>
  <c r="D438" i="30"/>
  <c r="E438" i="30"/>
  <c r="C439" i="30"/>
  <c r="D439" i="30"/>
  <c r="E439" i="30"/>
  <c r="C440" i="30"/>
  <c r="D440" i="30"/>
  <c r="E440" i="30"/>
  <c r="C441" i="30"/>
  <c r="D441" i="30"/>
  <c r="E441" i="30"/>
  <c r="C442" i="30"/>
  <c r="D442" i="30"/>
  <c r="E442" i="30"/>
  <c r="C443" i="30"/>
  <c r="D443" i="30"/>
  <c r="E443" i="30"/>
  <c r="C444" i="30"/>
  <c r="D444" i="30"/>
  <c r="E444" i="30"/>
  <c r="C445" i="30"/>
  <c r="D445" i="30"/>
  <c r="E445" i="30"/>
  <c r="C446" i="30"/>
  <c r="D446" i="30"/>
  <c r="E446" i="30"/>
  <c r="C447" i="30"/>
  <c r="D447" i="30"/>
  <c r="E447" i="30"/>
  <c r="C448" i="30"/>
  <c r="D448" i="30"/>
  <c r="E448" i="30"/>
  <c r="C449" i="30"/>
  <c r="D449" i="30"/>
  <c r="E449" i="30"/>
  <c r="C450" i="30"/>
  <c r="D450" i="30"/>
  <c r="E450" i="30"/>
  <c r="C451" i="30"/>
  <c r="D451" i="30"/>
  <c r="E451" i="30"/>
  <c r="E432" i="30"/>
  <c r="D432" i="30"/>
  <c r="C432" i="30"/>
  <c r="C406" i="30"/>
  <c r="D406" i="30"/>
  <c r="E406" i="30"/>
  <c r="C407" i="30"/>
  <c r="D407" i="30"/>
  <c r="E407" i="30"/>
  <c r="C408" i="30"/>
  <c r="D408" i="30"/>
  <c r="E408" i="30"/>
  <c r="C409" i="30"/>
  <c r="D409" i="30"/>
  <c r="E409" i="30"/>
  <c r="E405" i="30"/>
  <c r="D405" i="30"/>
  <c r="C405" i="30"/>
  <c r="C393" i="30"/>
  <c r="D393" i="30"/>
  <c r="E393" i="30"/>
  <c r="C394" i="30"/>
  <c r="D394" i="30"/>
  <c r="E394" i="30"/>
  <c r="C395" i="30"/>
  <c r="D395" i="30"/>
  <c r="E395" i="30"/>
  <c r="C396" i="30"/>
  <c r="D396" i="30"/>
  <c r="E396" i="30"/>
  <c r="C397" i="30"/>
  <c r="D397" i="30"/>
  <c r="E397" i="30"/>
  <c r="C398" i="30"/>
  <c r="D398" i="30"/>
  <c r="E398" i="30"/>
  <c r="C399" i="30"/>
  <c r="D399" i="30"/>
  <c r="E399" i="30"/>
  <c r="C400" i="30"/>
  <c r="D400" i="30"/>
  <c r="E400" i="30"/>
  <c r="C401" i="30"/>
  <c r="D401" i="30"/>
  <c r="E401" i="30"/>
  <c r="E392" i="30"/>
  <c r="D392" i="30"/>
  <c r="C392" i="30"/>
  <c r="C384" i="30"/>
  <c r="D384" i="30"/>
  <c r="E384" i="30"/>
  <c r="C385" i="30"/>
  <c r="D385" i="30"/>
  <c r="E385" i="30"/>
  <c r="C386" i="30"/>
  <c r="D386" i="30"/>
  <c r="E386" i="30"/>
  <c r="C387" i="30"/>
  <c r="D387" i="30"/>
  <c r="E387" i="30"/>
  <c r="C388" i="30"/>
  <c r="D388" i="30"/>
  <c r="E388" i="30"/>
  <c r="E383" i="30"/>
  <c r="D383" i="30"/>
  <c r="C383" i="30"/>
  <c r="C378" i="30"/>
  <c r="D378" i="30"/>
  <c r="E378" i="30"/>
  <c r="C379" i="30"/>
  <c r="D379" i="30"/>
  <c r="E379" i="30"/>
  <c r="E373" i="30"/>
  <c r="D373" i="30"/>
  <c r="C373" i="30"/>
  <c r="C366" i="30"/>
  <c r="D366" i="30"/>
  <c r="E366" i="30"/>
  <c r="C367" i="30"/>
  <c r="D367" i="30"/>
  <c r="E367" i="30"/>
  <c r="C368" i="30"/>
  <c r="D368" i="30"/>
  <c r="E368" i="30"/>
  <c r="C369" i="30"/>
  <c r="D369" i="30"/>
  <c r="E369" i="30"/>
  <c r="E365" i="30"/>
  <c r="D365" i="30"/>
  <c r="C365" i="30"/>
  <c r="C358" i="30"/>
  <c r="D358" i="30"/>
  <c r="E358" i="30"/>
  <c r="C359" i="30"/>
  <c r="D359" i="30"/>
  <c r="E359" i="30"/>
  <c r="C360" i="30"/>
  <c r="D360" i="30"/>
  <c r="E360" i="30"/>
  <c r="C361" i="30"/>
  <c r="D361" i="30"/>
  <c r="E361" i="30"/>
  <c r="E357" i="30"/>
  <c r="D357" i="30"/>
  <c r="C357" i="30"/>
  <c r="C349" i="30"/>
  <c r="D349" i="30"/>
  <c r="E349" i="30"/>
  <c r="C350" i="30"/>
  <c r="D350" i="30"/>
  <c r="E350" i="30"/>
  <c r="C351" i="30"/>
  <c r="D351" i="30"/>
  <c r="E351" i="30"/>
  <c r="C352" i="30"/>
  <c r="D352" i="30"/>
  <c r="E352" i="30"/>
  <c r="C353" i="30"/>
  <c r="D353" i="30"/>
  <c r="E353" i="30"/>
  <c r="E348" i="30"/>
  <c r="D348" i="30"/>
  <c r="C348" i="30"/>
  <c r="C335" i="30"/>
  <c r="D335" i="30"/>
  <c r="E335" i="30"/>
  <c r="C336" i="30"/>
  <c r="D336" i="30"/>
  <c r="E336" i="30"/>
  <c r="C337" i="30"/>
  <c r="D337" i="30"/>
  <c r="E337" i="30"/>
  <c r="C338" i="30"/>
  <c r="D338" i="30"/>
  <c r="E338" i="30"/>
  <c r="C339" i="30"/>
  <c r="D339" i="30"/>
  <c r="E339" i="30"/>
  <c r="C340" i="30"/>
  <c r="D340" i="30"/>
  <c r="E340" i="30"/>
  <c r="C341" i="30"/>
  <c r="D341" i="30"/>
  <c r="E341" i="30"/>
  <c r="C342" i="30"/>
  <c r="D342" i="30"/>
  <c r="E342" i="30"/>
  <c r="C343" i="30"/>
  <c r="D343" i="30"/>
  <c r="E343" i="30"/>
  <c r="C344" i="30"/>
  <c r="D344" i="30"/>
  <c r="E344" i="30"/>
  <c r="E334" i="30"/>
  <c r="D334" i="30"/>
  <c r="C334" i="30"/>
  <c r="C327" i="30"/>
  <c r="D327" i="30"/>
  <c r="E327" i="30"/>
  <c r="C328" i="30"/>
  <c r="D328" i="30"/>
  <c r="E328" i="30"/>
  <c r="C329" i="30"/>
  <c r="D329" i="30"/>
  <c r="E329" i="30"/>
  <c r="C330" i="30"/>
  <c r="D330" i="30"/>
  <c r="E330" i="30"/>
  <c r="E326" i="30"/>
  <c r="D326" i="30"/>
  <c r="C326" i="30"/>
  <c r="C320" i="30"/>
  <c r="D320" i="30"/>
  <c r="E320" i="30"/>
  <c r="C321" i="30"/>
  <c r="D321" i="30"/>
  <c r="E321" i="30"/>
  <c r="C322" i="30"/>
  <c r="D322" i="30"/>
  <c r="E322" i="30"/>
  <c r="E319" i="30"/>
  <c r="D319" i="30"/>
  <c r="C319" i="30"/>
  <c r="C315" i="30"/>
  <c r="D315" i="30"/>
  <c r="E315" i="30"/>
  <c r="E306" i="30"/>
  <c r="D306" i="30"/>
  <c r="C306" i="30"/>
  <c r="C292" i="30"/>
  <c r="D292" i="30"/>
  <c r="E292" i="30"/>
  <c r="C293" i="30"/>
  <c r="D293" i="30"/>
  <c r="E293" i="30"/>
  <c r="C294" i="30"/>
  <c r="D294" i="30"/>
  <c r="E294" i="30"/>
  <c r="C295" i="30"/>
  <c r="D295" i="30"/>
  <c r="E295" i="30"/>
  <c r="C296" i="30"/>
  <c r="D296" i="30"/>
  <c r="E296" i="30"/>
  <c r="C297" i="30"/>
  <c r="D297" i="30"/>
  <c r="E297" i="30"/>
  <c r="C298" i="30"/>
  <c r="D298" i="30"/>
  <c r="E298" i="30"/>
  <c r="C299" i="30"/>
  <c r="D299" i="30"/>
  <c r="E299" i="30"/>
  <c r="C300" i="30"/>
  <c r="D300" i="30"/>
  <c r="E300" i="30"/>
  <c r="C301" i="30"/>
  <c r="D301" i="30"/>
  <c r="E301" i="30"/>
  <c r="C302" i="30"/>
  <c r="D302" i="30"/>
  <c r="E302" i="30"/>
  <c r="E291" i="30"/>
  <c r="D291" i="30"/>
  <c r="C291" i="30"/>
  <c r="C285" i="30"/>
  <c r="D285" i="30"/>
  <c r="E285" i="30"/>
  <c r="C286" i="30"/>
  <c r="D286" i="30"/>
  <c r="E286" i="30"/>
  <c r="C287" i="30"/>
  <c r="D287" i="30"/>
  <c r="E287" i="30"/>
  <c r="E283" i="30"/>
  <c r="D283" i="30"/>
  <c r="C283" i="30"/>
  <c r="C278" i="30"/>
  <c r="D278" i="30"/>
  <c r="E278" i="30"/>
  <c r="C279" i="30"/>
  <c r="D279" i="30"/>
  <c r="E279" i="30"/>
  <c r="E272" i="30"/>
  <c r="D272" i="30"/>
  <c r="C272" i="30"/>
  <c r="C261" i="30"/>
  <c r="D261" i="30"/>
  <c r="E261" i="30"/>
  <c r="C262" i="30"/>
  <c r="D262" i="30"/>
  <c r="E262" i="30"/>
  <c r="C263" i="30"/>
  <c r="D263" i="30"/>
  <c r="E263" i="30"/>
  <c r="C264" i="30"/>
  <c r="D264" i="30"/>
  <c r="E264" i="30"/>
  <c r="C265" i="30"/>
  <c r="D265" i="30"/>
  <c r="E265" i="30"/>
  <c r="C266" i="30"/>
  <c r="D266" i="30"/>
  <c r="E266" i="30"/>
  <c r="C267" i="30"/>
  <c r="D267" i="30"/>
  <c r="E267" i="30"/>
  <c r="C268" i="30"/>
  <c r="D268" i="30"/>
  <c r="E268" i="30"/>
  <c r="E258" i="30"/>
  <c r="D258" i="30"/>
  <c r="C258" i="30"/>
  <c r="C250" i="30"/>
  <c r="D250" i="30"/>
  <c r="E250" i="30"/>
  <c r="C251" i="30"/>
  <c r="D251" i="30"/>
  <c r="E251" i="30"/>
  <c r="C252" i="30"/>
  <c r="D252" i="30"/>
  <c r="E252" i="30"/>
  <c r="C253" i="30"/>
  <c r="D253" i="30"/>
  <c r="E253" i="30"/>
  <c r="C254" i="30"/>
  <c r="D254" i="30"/>
  <c r="E254" i="30"/>
  <c r="E249" i="30"/>
  <c r="D249" i="30"/>
  <c r="C249" i="30"/>
  <c r="C239" i="30"/>
  <c r="D239" i="30"/>
  <c r="E239" i="30"/>
  <c r="C240" i="30"/>
  <c r="D240" i="30"/>
  <c r="E240" i="30"/>
  <c r="C241" i="30"/>
  <c r="D241" i="30"/>
  <c r="E241" i="30"/>
  <c r="C242" i="30"/>
  <c r="D242" i="30"/>
  <c r="E242" i="30"/>
  <c r="C244" i="30"/>
  <c r="D244" i="30"/>
  <c r="E244" i="30"/>
  <c r="C245" i="30"/>
  <c r="D245" i="30"/>
  <c r="E245" i="30"/>
  <c r="E238" i="30"/>
  <c r="D238" i="30"/>
  <c r="C238" i="30"/>
  <c r="C233" i="30"/>
  <c r="D233" i="30"/>
  <c r="E233" i="30"/>
  <c r="C234" i="30"/>
  <c r="D234" i="30"/>
  <c r="E234" i="30"/>
  <c r="E231" i="30"/>
  <c r="D231" i="30"/>
  <c r="C231" i="30"/>
  <c r="C205" i="30"/>
  <c r="D205" i="30"/>
  <c r="E205" i="30"/>
  <c r="C206" i="30"/>
  <c r="D206" i="30"/>
  <c r="E206" i="30"/>
  <c r="C207" i="30"/>
  <c r="D207" i="30"/>
  <c r="E207" i="30"/>
  <c r="C208" i="30"/>
  <c r="D208" i="30"/>
  <c r="E208" i="30"/>
  <c r="C209" i="30"/>
  <c r="D209" i="30"/>
  <c r="E209" i="30"/>
  <c r="E204" i="30"/>
  <c r="D204" i="30"/>
  <c r="C204" i="30"/>
  <c r="E169" i="30"/>
  <c r="E200" i="30" s="1"/>
  <c r="D169" i="30"/>
  <c r="D200" i="30" s="1"/>
  <c r="C169" i="30"/>
  <c r="C200" i="30" s="1"/>
  <c r="C158" i="30"/>
  <c r="D158" i="30"/>
  <c r="E158" i="30"/>
  <c r="C159" i="30"/>
  <c r="D159" i="30"/>
  <c r="E159" i="30"/>
  <c r="C161" i="30"/>
  <c r="D161" i="30"/>
  <c r="E161" i="30"/>
  <c r="C162" i="30"/>
  <c r="D162" i="30"/>
  <c r="E162" i="30"/>
  <c r="C163" i="30"/>
  <c r="D163" i="30"/>
  <c r="E163" i="30"/>
  <c r="C164" i="30"/>
  <c r="D164" i="30"/>
  <c r="E164" i="30"/>
  <c r="C165" i="30"/>
  <c r="D165" i="30"/>
  <c r="E165" i="30"/>
  <c r="E150" i="30"/>
  <c r="D150" i="30"/>
  <c r="C150" i="30"/>
  <c r="C133" i="30"/>
  <c r="D133" i="30"/>
  <c r="E133" i="30"/>
  <c r="C134" i="30"/>
  <c r="D134" i="30"/>
  <c r="E134" i="30"/>
  <c r="C135" i="30"/>
  <c r="D135" i="30"/>
  <c r="E135" i="30"/>
  <c r="C136" i="30"/>
  <c r="D136" i="30"/>
  <c r="E136" i="30"/>
  <c r="C139" i="30"/>
  <c r="D139" i="30"/>
  <c r="E139" i="30"/>
  <c r="C140" i="30"/>
  <c r="D140" i="30"/>
  <c r="E140" i="30"/>
  <c r="C141" i="30"/>
  <c r="D141" i="30"/>
  <c r="E141" i="30"/>
  <c r="C142" i="30"/>
  <c r="D142" i="30"/>
  <c r="E142" i="30"/>
  <c r="C143" i="30"/>
  <c r="D143" i="30"/>
  <c r="E143" i="30"/>
  <c r="C144" i="30"/>
  <c r="D144" i="30"/>
  <c r="E144" i="30"/>
  <c r="C145" i="30"/>
  <c r="D145" i="30"/>
  <c r="E145" i="30"/>
  <c r="C146" i="30"/>
  <c r="D146" i="30"/>
  <c r="E146" i="30"/>
  <c r="E132" i="30"/>
  <c r="D132" i="30"/>
  <c r="C132" i="30"/>
  <c r="C123" i="30"/>
  <c r="D123" i="30"/>
  <c r="E123" i="30"/>
  <c r="C124" i="30"/>
  <c r="D124" i="30"/>
  <c r="E124" i="30"/>
  <c r="C125" i="30"/>
  <c r="D125" i="30"/>
  <c r="E125" i="30"/>
  <c r="C126" i="30"/>
  <c r="D126" i="30"/>
  <c r="E126" i="30"/>
  <c r="C127" i="30"/>
  <c r="D127" i="30"/>
  <c r="E127" i="30"/>
  <c r="C128" i="30"/>
  <c r="D128" i="30"/>
  <c r="E128" i="30"/>
  <c r="E121" i="30"/>
  <c r="D121" i="30"/>
  <c r="C121" i="30"/>
  <c r="C108" i="30"/>
  <c r="D108" i="30"/>
  <c r="E108" i="30"/>
  <c r="C109" i="30"/>
  <c r="D109" i="30"/>
  <c r="E109" i="30"/>
  <c r="C110" i="30"/>
  <c r="D110" i="30"/>
  <c r="E110" i="30"/>
  <c r="C111" i="30"/>
  <c r="D111" i="30"/>
  <c r="E111" i="30"/>
  <c r="C112" i="30"/>
  <c r="D112" i="30"/>
  <c r="E112" i="30"/>
  <c r="C113" i="30"/>
  <c r="D113" i="30"/>
  <c r="E113" i="30"/>
  <c r="C114" i="30"/>
  <c r="D114" i="30"/>
  <c r="E114" i="30"/>
  <c r="C115" i="30"/>
  <c r="D115" i="30"/>
  <c r="E115" i="30"/>
  <c r="C116" i="30"/>
  <c r="D116" i="30"/>
  <c r="E116" i="30"/>
  <c r="C117" i="30"/>
  <c r="D117" i="30"/>
  <c r="E117" i="30"/>
  <c r="E107" i="30"/>
  <c r="D107" i="30"/>
  <c r="C107" i="30"/>
  <c r="C92" i="30"/>
  <c r="D92" i="30"/>
  <c r="E92" i="30"/>
  <c r="C93" i="30"/>
  <c r="D93" i="30"/>
  <c r="E93" i="30"/>
  <c r="C95" i="30"/>
  <c r="D95" i="30"/>
  <c r="E95" i="30"/>
  <c r="C98" i="30"/>
  <c r="D98" i="30"/>
  <c r="E98" i="30"/>
  <c r="C99" i="30"/>
  <c r="D99" i="30"/>
  <c r="E99" i="30"/>
  <c r="C100" i="30"/>
  <c r="D100" i="30"/>
  <c r="E100" i="30"/>
  <c r="C101" i="30"/>
  <c r="D101" i="30"/>
  <c r="E101" i="30"/>
  <c r="C102" i="30"/>
  <c r="D102" i="30"/>
  <c r="D96" i="26" s="1"/>
  <c r="E102" i="30"/>
  <c r="C103" i="30"/>
  <c r="D103" i="30"/>
  <c r="E103" i="30"/>
  <c r="E91" i="30"/>
  <c r="D91" i="30"/>
  <c r="C91" i="30"/>
  <c r="E87" i="30"/>
  <c r="E88" i="30" s="1"/>
  <c r="D87" i="30"/>
  <c r="D88" i="30" s="1"/>
  <c r="C87" i="30"/>
  <c r="C88" i="30" s="1"/>
  <c r="C75" i="30"/>
  <c r="D75" i="30"/>
  <c r="E75" i="30"/>
  <c r="C76" i="30"/>
  <c r="D76" i="30"/>
  <c r="E76" i="30"/>
  <c r="C77" i="30"/>
  <c r="D77" i="30"/>
  <c r="E77" i="30"/>
  <c r="C78" i="30"/>
  <c r="D78" i="30"/>
  <c r="E78" i="30"/>
  <c r="C79" i="30"/>
  <c r="D79" i="30"/>
  <c r="E79" i="30"/>
  <c r="C80" i="30"/>
  <c r="D80" i="30"/>
  <c r="E80" i="30"/>
  <c r="E74" i="30"/>
  <c r="D74" i="30"/>
  <c r="C74" i="30"/>
  <c r="C11" i="30"/>
  <c r="D11" i="30"/>
  <c r="E11" i="30"/>
  <c r="C12" i="30"/>
  <c r="D12" i="30"/>
  <c r="E12" i="30"/>
  <c r="C13" i="30"/>
  <c r="D13" i="30"/>
  <c r="E13" i="30"/>
  <c r="C14" i="30"/>
  <c r="D14" i="30"/>
  <c r="E14" i="30"/>
  <c r="C16" i="30"/>
  <c r="D16" i="30"/>
  <c r="E16" i="30"/>
  <c r="C17" i="30"/>
  <c r="D17" i="30"/>
  <c r="E17" i="30"/>
  <c r="C18" i="30"/>
  <c r="D18" i="30"/>
  <c r="E18" i="30"/>
  <c r="C19" i="30"/>
  <c r="D19" i="30"/>
  <c r="E19" i="30"/>
  <c r="C20" i="30"/>
  <c r="D20" i="30"/>
  <c r="E20" i="30"/>
  <c r="C21" i="30"/>
  <c r="D21" i="30"/>
  <c r="E21" i="30"/>
  <c r="C22" i="30"/>
  <c r="D22" i="30"/>
  <c r="E22" i="30"/>
  <c r="C23" i="30"/>
  <c r="D23" i="30"/>
  <c r="E23" i="30"/>
  <c r="C24" i="30"/>
  <c r="D24" i="30"/>
  <c r="E24" i="30"/>
  <c r="C25" i="30"/>
  <c r="D25" i="30"/>
  <c r="E25" i="30"/>
  <c r="C26" i="30"/>
  <c r="D26" i="30"/>
  <c r="E26" i="30"/>
  <c r="C27" i="30"/>
  <c r="D27" i="30"/>
  <c r="E27" i="30"/>
  <c r="C28" i="30"/>
  <c r="D28" i="30"/>
  <c r="E28" i="30"/>
  <c r="C29" i="30"/>
  <c r="D29" i="30"/>
  <c r="E29" i="30"/>
  <c r="C30" i="30"/>
  <c r="D30" i="30"/>
  <c r="E30" i="30"/>
  <c r="C31" i="30"/>
  <c r="D31" i="30"/>
  <c r="E31" i="30"/>
  <c r="C32" i="30"/>
  <c r="D32" i="30"/>
  <c r="E32" i="30"/>
  <c r="C33" i="30"/>
  <c r="D33" i="30"/>
  <c r="E33" i="30"/>
  <c r="C34" i="30"/>
  <c r="D34" i="30"/>
  <c r="E34" i="30"/>
  <c r="C35" i="30"/>
  <c r="D35" i="30"/>
  <c r="E35" i="30"/>
  <c r="C36" i="30"/>
  <c r="D36" i="30"/>
  <c r="E36" i="30"/>
  <c r="C37" i="30"/>
  <c r="D37" i="30"/>
  <c r="E37" i="30"/>
  <c r="C38" i="30"/>
  <c r="D38" i="30"/>
  <c r="E38" i="30"/>
  <c r="C39" i="30"/>
  <c r="D39" i="30"/>
  <c r="E39" i="30"/>
  <c r="C40" i="30"/>
  <c r="D40" i="30"/>
  <c r="E40" i="30"/>
  <c r="C41" i="30"/>
  <c r="D41" i="30"/>
  <c r="E41" i="30"/>
  <c r="C42" i="30"/>
  <c r="D42" i="30"/>
  <c r="E42" i="30"/>
  <c r="C43" i="30"/>
  <c r="D43" i="30"/>
  <c r="E43" i="30"/>
  <c r="C44" i="30"/>
  <c r="D44" i="30"/>
  <c r="E44" i="30"/>
  <c r="C45" i="30"/>
  <c r="D45" i="30"/>
  <c r="E45" i="30"/>
  <c r="C46" i="30"/>
  <c r="D46" i="30"/>
  <c r="E46" i="30"/>
  <c r="C47" i="30"/>
  <c r="D47" i="30"/>
  <c r="E47" i="30"/>
  <c r="C48" i="30"/>
  <c r="D48" i="30"/>
  <c r="E48" i="30"/>
  <c r="C49" i="30"/>
  <c r="D49" i="30"/>
  <c r="E49" i="30"/>
  <c r="C50" i="30"/>
  <c r="D50" i="30"/>
  <c r="E50" i="30"/>
  <c r="C51" i="30"/>
  <c r="D51" i="30"/>
  <c r="E51" i="30"/>
  <c r="C52" i="30"/>
  <c r="D52" i="30"/>
  <c r="E52" i="30"/>
  <c r="C53" i="30"/>
  <c r="D53" i="30"/>
  <c r="E53" i="30"/>
  <c r="C54" i="30"/>
  <c r="D54" i="30"/>
  <c r="E54" i="30"/>
  <c r="C55" i="30"/>
  <c r="D55" i="30"/>
  <c r="E55" i="30"/>
  <c r="C56" i="30"/>
  <c r="D56" i="30"/>
  <c r="E56" i="30"/>
  <c r="C57" i="30"/>
  <c r="D57" i="30"/>
  <c r="E57" i="30"/>
  <c r="C58" i="30"/>
  <c r="D58" i="30"/>
  <c r="E58" i="30"/>
  <c r="C59" i="30"/>
  <c r="D59" i="30"/>
  <c r="E59" i="30"/>
  <c r="C60" i="30"/>
  <c r="D60" i="30"/>
  <c r="E60" i="30"/>
  <c r="C61" i="30"/>
  <c r="D61" i="30"/>
  <c r="E61" i="30"/>
  <c r="C62" i="30"/>
  <c r="D62" i="30"/>
  <c r="E62" i="30"/>
  <c r="C63" i="30"/>
  <c r="D63" i="30"/>
  <c r="E63" i="30"/>
  <c r="C64" i="30"/>
  <c r="D64" i="30"/>
  <c r="E64" i="30"/>
  <c r="C65" i="30"/>
  <c r="D65" i="30"/>
  <c r="E65" i="30"/>
  <c r="C66" i="30"/>
  <c r="D66" i="30"/>
  <c r="E66" i="30"/>
  <c r="C67" i="30"/>
  <c r="D67" i="30"/>
  <c r="E67" i="30"/>
  <c r="C68" i="30"/>
  <c r="D68" i="30"/>
  <c r="E68" i="30"/>
  <c r="C69" i="30"/>
  <c r="D69" i="30"/>
  <c r="E69" i="30"/>
  <c r="C70" i="30"/>
  <c r="D70" i="30"/>
  <c r="E70" i="30"/>
  <c r="E10" i="30"/>
  <c r="D10" i="30"/>
  <c r="C10" i="30"/>
  <c r="C458" i="31"/>
  <c r="D458" i="31"/>
  <c r="E458" i="31"/>
  <c r="C459" i="31"/>
  <c r="D459" i="31"/>
  <c r="E459" i="31"/>
  <c r="C460" i="31"/>
  <c r="D460" i="31"/>
  <c r="E460" i="31"/>
  <c r="C461" i="31"/>
  <c r="D461" i="31"/>
  <c r="E461" i="31"/>
  <c r="C466" i="31"/>
  <c r="D466" i="31"/>
  <c r="E466" i="31"/>
  <c r="C467" i="31"/>
  <c r="D467" i="31"/>
  <c r="E467" i="31"/>
  <c r="C468" i="31"/>
  <c r="D468" i="31"/>
  <c r="E468" i="31"/>
  <c r="C469" i="31"/>
  <c r="D469" i="31"/>
  <c r="E469" i="31"/>
  <c r="C470" i="31"/>
  <c r="D470" i="31"/>
  <c r="E470" i="31"/>
  <c r="E457" i="31"/>
  <c r="D457" i="31"/>
  <c r="C457" i="31"/>
  <c r="C433" i="31"/>
  <c r="D433" i="31"/>
  <c r="E433" i="31"/>
  <c r="C434" i="31"/>
  <c r="D434" i="31"/>
  <c r="E434" i="31"/>
  <c r="C435" i="31"/>
  <c r="D435" i="31"/>
  <c r="E435" i="31"/>
  <c r="C436" i="31"/>
  <c r="D436" i="31"/>
  <c r="E436" i="31"/>
  <c r="C437" i="31"/>
  <c r="D437" i="31"/>
  <c r="E437" i="31"/>
  <c r="C438" i="31"/>
  <c r="D438" i="31"/>
  <c r="E438" i="31"/>
  <c r="C439" i="31"/>
  <c r="D439" i="31"/>
  <c r="E439" i="31"/>
  <c r="C440" i="31"/>
  <c r="D440" i="31"/>
  <c r="E440" i="31"/>
  <c r="C441" i="31"/>
  <c r="D441" i="31"/>
  <c r="E441" i="31"/>
  <c r="C442" i="31"/>
  <c r="D442" i="31"/>
  <c r="E442" i="31"/>
  <c r="C443" i="31"/>
  <c r="D443" i="31"/>
  <c r="E443" i="31"/>
  <c r="C444" i="31"/>
  <c r="D444" i="31"/>
  <c r="E444" i="31"/>
  <c r="C445" i="31"/>
  <c r="D445" i="31"/>
  <c r="E445" i="31"/>
  <c r="C446" i="31"/>
  <c r="D446" i="31"/>
  <c r="E446" i="31"/>
  <c r="C447" i="31"/>
  <c r="D447" i="31"/>
  <c r="E447" i="31"/>
  <c r="C448" i="31"/>
  <c r="D448" i="31"/>
  <c r="E448" i="31"/>
  <c r="C449" i="31"/>
  <c r="D449" i="31"/>
  <c r="E449" i="31"/>
  <c r="C450" i="31"/>
  <c r="D450" i="31"/>
  <c r="E450" i="31"/>
  <c r="C451" i="31"/>
  <c r="D451" i="31"/>
  <c r="E451" i="31"/>
  <c r="E432" i="31"/>
  <c r="D432" i="31"/>
  <c r="C432" i="31"/>
  <c r="C406" i="31"/>
  <c r="D406" i="31"/>
  <c r="E406" i="31"/>
  <c r="C407" i="31"/>
  <c r="D407" i="31"/>
  <c r="E407" i="31"/>
  <c r="C408" i="31"/>
  <c r="D408" i="31"/>
  <c r="E408" i="31"/>
  <c r="C409" i="31"/>
  <c r="D409" i="31"/>
  <c r="E409" i="31"/>
  <c r="E405" i="31"/>
  <c r="D405" i="31"/>
  <c r="C405" i="31"/>
  <c r="C393" i="31"/>
  <c r="D393" i="31"/>
  <c r="E393" i="31"/>
  <c r="C394" i="31"/>
  <c r="D394" i="31"/>
  <c r="E394" i="31"/>
  <c r="C395" i="31"/>
  <c r="D395" i="31"/>
  <c r="E395" i="31"/>
  <c r="C396" i="31"/>
  <c r="D396" i="31"/>
  <c r="E396" i="31"/>
  <c r="C397" i="31"/>
  <c r="D397" i="31"/>
  <c r="E397" i="31"/>
  <c r="C398" i="31"/>
  <c r="D398" i="31"/>
  <c r="E398" i="31"/>
  <c r="C399" i="31"/>
  <c r="D399" i="31"/>
  <c r="E399" i="31"/>
  <c r="C400" i="31"/>
  <c r="D400" i="31"/>
  <c r="E400" i="31"/>
  <c r="C401" i="31"/>
  <c r="D401" i="31"/>
  <c r="E401" i="31"/>
  <c r="E392" i="31"/>
  <c r="D392" i="31"/>
  <c r="C392" i="31"/>
  <c r="C384" i="31"/>
  <c r="D384" i="31"/>
  <c r="E384" i="31"/>
  <c r="C385" i="31"/>
  <c r="D385" i="31"/>
  <c r="E385" i="31"/>
  <c r="C386" i="31"/>
  <c r="D386" i="31"/>
  <c r="E386" i="31"/>
  <c r="C387" i="31"/>
  <c r="D387" i="31"/>
  <c r="E387" i="31"/>
  <c r="C388" i="31"/>
  <c r="D388" i="31"/>
  <c r="E388" i="31"/>
  <c r="E383" i="31"/>
  <c r="D383" i="31"/>
  <c r="C383" i="31"/>
  <c r="C378" i="31"/>
  <c r="D378" i="31"/>
  <c r="E378" i="31"/>
  <c r="C379" i="31"/>
  <c r="D379" i="31"/>
  <c r="E379" i="31"/>
  <c r="E373" i="31"/>
  <c r="D373" i="31"/>
  <c r="C373" i="31"/>
  <c r="C366" i="31"/>
  <c r="D366" i="31"/>
  <c r="E366" i="31"/>
  <c r="C367" i="31"/>
  <c r="D367" i="31"/>
  <c r="E367" i="31"/>
  <c r="C368" i="31"/>
  <c r="D368" i="31"/>
  <c r="E368" i="31"/>
  <c r="C369" i="31"/>
  <c r="D369" i="31"/>
  <c r="E369" i="31"/>
  <c r="E365" i="31"/>
  <c r="D365" i="31"/>
  <c r="C365" i="31"/>
  <c r="C358" i="31"/>
  <c r="D358" i="31"/>
  <c r="E358" i="31"/>
  <c r="C359" i="31"/>
  <c r="D359" i="31"/>
  <c r="E359" i="31"/>
  <c r="C360" i="31"/>
  <c r="D360" i="31"/>
  <c r="E360" i="31"/>
  <c r="C361" i="31"/>
  <c r="D361" i="31"/>
  <c r="E361" i="31"/>
  <c r="E357" i="31"/>
  <c r="D357" i="31"/>
  <c r="C357" i="31"/>
  <c r="C349" i="31"/>
  <c r="D349" i="31"/>
  <c r="E349" i="31"/>
  <c r="C350" i="31"/>
  <c r="D350" i="31"/>
  <c r="E350" i="31"/>
  <c r="C351" i="31"/>
  <c r="D351" i="31"/>
  <c r="E351" i="31"/>
  <c r="C352" i="31"/>
  <c r="D352" i="31"/>
  <c r="E352" i="31"/>
  <c r="C353" i="31"/>
  <c r="D353" i="31"/>
  <c r="E353" i="31"/>
  <c r="E348" i="31"/>
  <c r="D348" i="31"/>
  <c r="C348" i="31"/>
  <c r="C335" i="31"/>
  <c r="D335" i="31"/>
  <c r="E335" i="31"/>
  <c r="C336" i="31"/>
  <c r="D336" i="31"/>
  <c r="E336" i="31"/>
  <c r="C337" i="31"/>
  <c r="D337" i="31"/>
  <c r="E337" i="31"/>
  <c r="C338" i="31"/>
  <c r="D338" i="31"/>
  <c r="E338" i="31"/>
  <c r="C339" i="31"/>
  <c r="D339" i="31"/>
  <c r="E339" i="31"/>
  <c r="C340" i="31"/>
  <c r="D340" i="31"/>
  <c r="E340" i="31"/>
  <c r="C341" i="31"/>
  <c r="D341" i="31"/>
  <c r="E341" i="31"/>
  <c r="C342" i="31"/>
  <c r="D342" i="31"/>
  <c r="E342" i="31"/>
  <c r="C343" i="31"/>
  <c r="D343" i="31"/>
  <c r="E343" i="31"/>
  <c r="C344" i="31"/>
  <c r="D344" i="31"/>
  <c r="E344" i="31"/>
  <c r="E334" i="31"/>
  <c r="D334" i="31"/>
  <c r="C334" i="31"/>
  <c r="C327" i="31"/>
  <c r="D327" i="31"/>
  <c r="E327" i="31"/>
  <c r="C328" i="31"/>
  <c r="D328" i="31"/>
  <c r="E328" i="31"/>
  <c r="C329" i="31"/>
  <c r="D329" i="31"/>
  <c r="E329" i="31"/>
  <c r="C330" i="31"/>
  <c r="D330" i="31"/>
  <c r="E330" i="31"/>
  <c r="E326" i="31"/>
  <c r="D326" i="31"/>
  <c r="C326" i="31"/>
  <c r="C320" i="31"/>
  <c r="D320" i="31"/>
  <c r="E320" i="31"/>
  <c r="C321" i="31"/>
  <c r="D321" i="31"/>
  <c r="E321" i="31"/>
  <c r="C322" i="31"/>
  <c r="D322" i="31"/>
  <c r="E322" i="31"/>
  <c r="E319" i="31"/>
  <c r="D319" i="31"/>
  <c r="C319" i="31"/>
  <c r="C315" i="31"/>
  <c r="D315" i="31"/>
  <c r="E315" i="31"/>
  <c r="E306" i="31"/>
  <c r="D306" i="31"/>
  <c r="C306" i="31"/>
  <c r="C292" i="31"/>
  <c r="D292" i="31"/>
  <c r="E292" i="31"/>
  <c r="C293" i="31"/>
  <c r="D293" i="31"/>
  <c r="E293" i="31"/>
  <c r="C294" i="31"/>
  <c r="D294" i="31"/>
  <c r="E294" i="31"/>
  <c r="C295" i="31"/>
  <c r="D295" i="31"/>
  <c r="E295" i="31"/>
  <c r="C296" i="31"/>
  <c r="D296" i="31"/>
  <c r="E296" i="31"/>
  <c r="C297" i="31"/>
  <c r="D297" i="31"/>
  <c r="E297" i="31"/>
  <c r="C298" i="31"/>
  <c r="D298" i="31"/>
  <c r="E298" i="31"/>
  <c r="C299" i="31"/>
  <c r="D299" i="31"/>
  <c r="E299" i="31"/>
  <c r="C300" i="31"/>
  <c r="D300" i="31"/>
  <c r="E300" i="31"/>
  <c r="C301" i="31"/>
  <c r="D301" i="31"/>
  <c r="E301" i="31"/>
  <c r="C302" i="31"/>
  <c r="D302" i="31"/>
  <c r="E302" i="31"/>
  <c r="E291" i="31"/>
  <c r="D291" i="31"/>
  <c r="C291" i="31"/>
  <c r="C285" i="31"/>
  <c r="D285" i="31"/>
  <c r="E285" i="31"/>
  <c r="C286" i="31"/>
  <c r="D286" i="31"/>
  <c r="E286" i="31"/>
  <c r="C287" i="31"/>
  <c r="D287" i="31"/>
  <c r="E287" i="31"/>
  <c r="E283" i="31"/>
  <c r="D283" i="31"/>
  <c r="C283" i="31"/>
  <c r="C278" i="31"/>
  <c r="D278" i="31"/>
  <c r="E278" i="31"/>
  <c r="C279" i="31"/>
  <c r="D279" i="31"/>
  <c r="E279" i="31"/>
  <c r="E272" i="31"/>
  <c r="D272" i="31"/>
  <c r="C272" i="31"/>
  <c r="C261" i="31"/>
  <c r="D261" i="31"/>
  <c r="E261" i="31"/>
  <c r="C262" i="31"/>
  <c r="D262" i="31"/>
  <c r="E262" i="31"/>
  <c r="C263" i="31"/>
  <c r="D263" i="31"/>
  <c r="D245" i="26" s="1"/>
  <c r="E263" i="31"/>
  <c r="C264" i="31"/>
  <c r="D264" i="31"/>
  <c r="E264" i="31"/>
  <c r="C265" i="31"/>
  <c r="D265" i="31"/>
  <c r="E265" i="31"/>
  <c r="C266" i="31"/>
  <c r="D266" i="31"/>
  <c r="E266" i="31"/>
  <c r="C267" i="31"/>
  <c r="D267" i="31"/>
  <c r="E267" i="31"/>
  <c r="C268" i="31"/>
  <c r="D268" i="31"/>
  <c r="E268" i="31"/>
  <c r="E258" i="31"/>
  <c r="D258" i="31"/>
  <c r="C258" i="31"/>
  <c r="C250" i="31"/>
  <c r="D250" i="31"/>
  <c r="E250" i="31"/>
  <c r="C251" i="31"/>
  <c r="D251" i="31"/>
  <c r="E251" i="31"/>
  <c r="C252" i="31"/>
  <c r="D252" i="31"/>
  <c r="E252" i="31"/>
  <c r="C253" i="31"/>
  <c r="D253" i="31"/>
  <c r="E253" i="31"/>
  <c r="C254" i="31"/>
  <c r="D254" i="31"/>
  <c r="E254" i="31"/>
  <c r="E249" i="31"/>
  <c r="D249" i="31"/>
  <c r="C249" i="31"/>
  <c r="C239" i="31"/>
  <c r="D239" i="31"/>
  <c r="E239" i="31"/>
  <c r="C240" i="31"/>
  <c r="D240" i="31"/>
  <c r="E240" i="31"/>
  <c r="C241" i="31"/>
  <c r="D241" i="31"/>
  <c r="E241" i="31"/>
  <c r="C242" i="31"/>
  <c r="D242" i="31"/>
  <c r="E242" i="31"/>
  <c r="C244" i="31"/>
  <c r="D244" i="31"/>
  <c r="E244" i="31"/>
  <c r="C245" i="31"/>
  <c r="D245" i="31"/>
  <c r="E245" i="31"/>
  <c r="E238" i="31"/>
  <c r="D238" i="31"/>
  <c r="C238" i="31"/>
  <c r="C233" i="31"/>
  <c r="D233" i="31"/>
  <c r="E233" i="31"/>
  <c r="C234" i="31"/>
  <c r="D234" i="31"/>
  <c r="E234" i="31"/>
  <c r="E231" i="31"/>
  <c r="D231" i="31"/>
  <c r="C231" i="31"/>
  <c r="C205" i="31"/>
  <c r="D205" i="31"/>
  <c r="E205" i="31"/>
  <c r="C206" i="31"/>
  <c r="D206" i="31"/>
  <c r="E206" i="31"/>
  <c r="C207" i="31"/>
  <c r="D207" i="31"/>
  <c r="E207" i="31"/>
  <c r="C208" i="31"/>
  <c r="D208" i="31"/>
  <c r="E208" i="31"/>
  <c r="C209" i="31"/>
  <c r="D209" i="31"/>
  <c r="E209" i="31"/>
  <c r="E204" i="31"/>
  <c r="D204" i="31"/>
  <c r="C204" i="31"/>
  <c r="C170" i="31"/>
  <c r="D170" i="31"/>
  <c r="D159" i="26" s="1"/>
  <c r="E170" i="31"/>
  <c r="C171" i="31"/>
  <c r="D171" i="31"/>
  <c r="D160" i="26" s="1"/>
  <c r="E171" i="31"/>
  <c r="E169" i="31"/>
  <c r="D169" i="31"/>
  <c r="C169" i="31"/>
  <c r="C158" i="31"/>
  <c r="D158" i="31"/>
  <c r="E158" i="31"/>
  <c r="C159" i="31"/>
  <c r="D159" i="31"/>
  <c r="E159" i="31"/>
  <c r="C161" i="31"/>
  <c r="D161" i="31"/>
  <c r="E161" i="31"/>
  <c r="C162" i="31"/>
  <c r="D162" i="31"/>
  <c r="E162" i="31"/>
  <c r="C163" i="31"/>
  <c r="D163" i="31"/>
  <c r="E163" i="31"/>
  <c r="C164" i="31"/>
  <c r="D164" i="31"/>
  <c r="E164" i="31"/>
  <c r="C165" i="31"/>
  <c r="D165" i="31"/>
  <c r="E165" i="31"/>
  <c r="E150" i="31"/>
  <c r="D150" i="31"/>
  <c r="C150" i="31"/>
  <c r="C133" i="31"/>
  <c r="D133" i="31"/>
  <c r="E133" i="31"/>
  <c r="C134" i="31"/>
  <c r="D134" i="31"/>
  <c r="E134" i="31"/>
  <c r="C135" i="31"/>
  <c r="D135" i="31"/>
  <c r="E135" i="31"/>
  <c r="C136" i="31"/>
  <c r="D136" i="31"/>
  <c r="E136" i="31"/>
  <c r="C139" i="31"/>
  <c r="D139" i="31"/>
  <c r="E139" i="31"/>
  <c r="C140" i="31"/>
  <c r="D140" i="31"/>
  <c r="E140" i="31"/>
  <c r="C141" i="31"/>
  <c r="D141" i="31"/>
  <c r="E141" i="31"/>
  <c r="C142" i="31"/>
  <c r="D142" i="31"/>
  <c r="E142" i="31"/>
  <c r="C143" i="31"/>
  <c r="D143" i="31"/>
  <c r="E143" i="31"/>
  <c r="C144" i="31"/>
  <c r="D144" i="31"/>
  <c r="E144" i="31"/>
  <c r="C145" i="31"/>
  <c r="D145" i="31"/>
  <c r="E145" i="31"/>
  <c r="C146" i="31"/>
  <c r="D146" i="31"/>
  <c r="E146" i="31"/>
  <c r="E132" i="31"/>
  <c r="D132" i="31"/>
  <c r="C132" i="31"/>
  <c r="C123" i="31"/>
  <c r="D123" i="31"/>
  <c r="E123" i="31"/>
  <c r="C124" i="31"/>
  <c r="D124" i="31"/>
  <c r="E124" i="31"/>
  <c r="C125" i="31"/>
  <c r="D125" i="31"/>
  <c r="E125" i="31"/>
  <c r="C126" i="31"/>
  <c r="D126" i="31"/>
  <c r="E126" i="31"/>
  <c r="C127" i="31"/>
  <c r="D127" i="31"/>
  <c r="E127" i="31"/>
  <c r="C128" i="31"/>
  <c r="D128" i="31"/>
  <c r="E128" i="31"/>
  <c r="E121" i="31"/>
  <c r="D121" i="31"/>
  <c r="C121" i="31"/>
  <c r="C108" i="31"/>
  <c r="D108" i="31"/>
  <c r="E108" i="31"/>
  <c r="C109" i="31"/>
  <c r="D109" i="31"/>
  <c r="E109" i="31"/>
  <c r="C110" i="31"/>
  <c r="D110" i="31"/>
  <c r="E110" i="31"/>
  <c r="C111" i="31"/>
  <c r="D111" i="31"/>
  <c r="E111" i="31"/>
  <c r="C112" i="31"/>
  <c r="D112" i="31"/>
  <c r="E112" i="31"/>
  <c r="C113" i="31"/>
  <c r="D113" i="31"/>
  <c r="E113" i="31"/>
  <c r="C114" i="31"/>
  <c r="D114" i="31"/>
  <c r="E114" i="31"/>
  <c r="C115" i="31"/>
  <c r="D115" i="31"/>
  <c r="E115" i="31"/>
  <c r="C116" i="31"/>
  <c r="D116" i="31"/>
  <c r="E116" i="31"/>
  <c r="C117" i="31"/>
  <c r="D117" i="31"/>
  <c r="E117" i="31"/>
  <c r="E107" i="31"/>
  <c r="D107" i="31"/>
  <c r="C107" i="31"/>
  <c r="C92" i="31"/>
  <c r="D92" i="31"/>
  <c r="E92" i="31"/>
  <c r="C93" i="31"/>
  <c r="D93" i="31"/>
  <c r="E93" i="31"/>
  <c r="C95" i="31"/>
  <c r="D95" i="31"/>
  <c r="E95" i="31"/>
  <c r="C98" i="31"/>
  <c r="D98" i="31"/>
  <c r="E98" i="31"/>
  <c r="C99" i="31"/>
  <c r="D99" i="31"/>
  <c r="E99" i="31"/>
  <c r="C100" i="31"/>
  <c r="D100" i="31"/>
  <c r="E100" i="31"/>
  <c r="C101" i="31"/>
  <c r="D101" i="31"/>
  <c r="E101" i="31"/>
  <c r="C102" i="31"/>
  <c r="D102" i="31"/>
  <c r="E102" i="31"/>
  <c r="C103" i="31"/>
  <c r="D103" i="31"/>
  <c r="E103" i="31"/>
  <c r="E91" i="31"/>
  <c r="D91" i="31"/>
  <c r="C91" i="31"/>
  <c r="E87" i="31"/>
  <c r="E88" i="31" s="1"/>
  <c r="D87" i="31"/>
  <c r="D88" i="31" s="1"/>
  <c r="C87" i="31"/>
  <c r="C88" i="31" s="1"/>
  <c r="C75" i="31"/>
  <c r="D75" i="31"/>
  <c r="E75" i="31"/>
  <c r="C76" i="31"/>
  <c r="D76" i="31"/>
  <c r="E76" i="31"/>
  <c r="C77" i="31"/>
  <c r="D77" i="31"/>
  <c r="E77" i="31"/>
  <c r="C78" i="31"/>
  <c r="D78" i="31"/>
  <c r="E78" i="31"/>
  <c r="C79" i="31"/>
  <c r="D79" i="31"/>
  <c r="E79" i="31"/>
  <c r="C80" i="31"/>
  <c r="D80" i="31"/>
  <c r="E80" i="31"/>
  <c r="E74" i="31"/>
  <c r="D74" i="31"/>
  <c r="C74" i="31"/>
  <c r="C11" i="31"/>
  <c r="D11" i="31"/>
  <c r="E11" i="31"/>
  <c r="C12" i="31"/>
  <c r="D12" i="31"/>
  <c r="E12" i="31"/>
  <c r="C13" i="31"/>
  <c r="D13" i="31"/>
  <c r="E13" i="31"/>
  <c r="C14" i="31"/>
  <c r="D14" i="31"/>
  <c r="E14" i="31"/>
  <c r="C16" i="31"/>
  <c r="D16" i="31"/>
  <c r="E16" i="31"/>
  <c r="C17" i="31"/>
  <c r="D17" i="31"/>
  <c r="E17" i="31"/>
  <c r="C18" i="31"/>
  <c r="D18" i="31"/>
  <c r="E18" i="31"/>
  <c r="C19" i="31"/>
  <c r="D19" i="31"/>
  <c r="E19" i="31"/>
  <c r="C20" i="31"/>
  <c r="D20" i="31"/>
  <c r="E20" i="31"/>
  <c r="C21" i="31"/>
  <c r="D21" i="31"/>
  <c r="E21" i="31"/>
  <c r="C22" i="31"/>
  <c r="D22" i="31"/>
  <c r="E22" i="31"/>
  <c r="C23" i="31"/>
  <c r="D23" i="31"/>
  <c r="E23" i="31"/>
  <c r="C24" i="31"/>
  <c r="D24" i="31"/>
  <c r="E24" i="31"/>
  <c r="C25" i="31"/>
  <c r="D25" i="31"/>
  <c r="E25" i="31"/>
  <c r="C26" i="31"/>
  <c r="D26" i="31"/>
  <c r="E26" i="31"/>
  <c r="C27" i="31"/>
  <c r="D27" i="31"/>
  <c r="E27" i="31"/>
  <c r="C28" i="31"/>
  <c r="D28" i="31"/>
  <c r="E28" i="31"/>
  <c r="C29" i="31"/>
  <c r="D29" i="31"/>
  <c r="E29" i="31"/>
  <c r="C30" i="31"/>
  <c r="D30" i="31"/>
  <c r="E30" i="31"/>
  <c r="C31" i="31"/>
  <c r="D31" i="31"/>
  <c r="E31" i="31"/>
  <c r="C32" i="31"/>
  <c r="D32" i="31"/>
  <c r="E32" i="31"/>
  <c r="C33" i="31"/>
  <c r="D33" i="31"/>
  <c r="E33" i="31"/>
  <c r="C34" i="31"/>
  <c r="D34" i="31"/>
  <c r="E34" i="31"/>
  <c r="C35" i="31"/>
  <c r="D35" i="31"/>
  <c r="E35" i="31"/>
  <c r="C36" i="31"/>
  <c r="D36" i="31"/>
  <c r="E36" i="31"/>
  <c r="C37" i="31"/>
  <c r="D37" i="31"/>
  <c r="E37" i="31"/>
  <c r="C38" i="31"/>
  <c r="D38" i="31"/>
  <c r="E38" i="31"/>
  <c r="C39" i="31"/>
  <c r="D39" i="31"/>
  <c r="E39" i="31"/>
  <c r="C40" i="31"/>
  <c r="D40" i="31"/>
  <c r="E40" i="31"/>
  <c r="C41" i="31"/>
  <c r="D41" i="31"/>
  <c r="E41" i="31"/>
  <c r="C42" i="31"/>
  <c r="D42" i="31"/>
  <c r="E42" i="31"/>
  <c r="C43" i="31"/>
  <c r="D43" i="31"/>
  <c r="E43" i="31"/>
  <c r="C44" i="31"/>
  <c r="D44" i="31"/>
  <c r="E44" i="31"/>
  <c r="C45" i="31"/>
  <c r="D45" i="31"/>
  <c r="E45" i="31"/>
  <c r="C46" i="31"/>
  <c r="D46" i="31"/>
  <c r="E46" i="31"/>
  <c r="C47" i="31"/>
  <c r="D47" i="31"/>
  <c r="E47" i="31"/>
  <c r="C48" i="31"/>
  <c r="D48" i="31"/>
  <c r="E48" i="31"/>
  <c r="C49" i="31"/>
  <c r="D49" i="31"/>
  <c r="E49" i="31"/>
  <c r="C50" i="31"/>
  <c r="D50" i="31"/>
  <c r="E50" i="31"/>
  <c r="C51" i="31"/>
  <c r="D51" i="31"/>
  <c r="E51" i="31"/>
  <c r="C52" i="31"/>
  <c r="D52" i="31"/>
  <c r="E52" i="31"/>
  <c r="C53" i="31"/>
  <c r="D53" i="31"/>
  <c r="E53" i="31"/>
  <c r="C54" i="31"/>
  <c r="D54" i="31"/>
  <c r="E54" i="31"/>
  <c r="C55" i="31"/>
  <c r="D55" i="31"/>
  <c r="E55" i="31"/>
  <c r="C56" i="31"/>
  <c r="D56" i="31"/>
  <c r="E56" i="31"/>
  <c r="C57" i="31"/>
  <c r="D57" i="31"/>
  <c r="E57" i="31"/>
  <c r="C58" i="31"/>
  <c r="D58" i="31"/>
  <c r="E58" i="31"/>
  <c r="C59" i="31"/>
  <c r="D59" i="31"/>
  <c r="E59" i="31"/>
  <c r="C60" i="31"/>
  <c r="D60" i="31"/>
  <c r="E60" i="31"/>
  <c r="C61" i="31"/>
  <c r="D61" i="31"/>
  <c r="E61" i="31"/>
  <c r="C62" i="31"/>
  <c r="D62" i="31"/>
  <c r="E62" i="31"/>
  <c r="C63" i="31"/>
  <c r="D63" i="31"/>
  <c r="E63" i="31"/>
  <c r="C64" i="31"/>
  <c r="D64" i="31"/>
  <c r="E64" i="31"/>
  <c r="C65" i="31"/>
  <c r="D65" i="31"/>
  <c r="E65" i="31"/>
  <c r="C66" i="31"/>
  <c r="D66" i="31"/>
  <c r="E66" i="31"/>
  <c r="C67" i="31"/>
  <c r="D67" i="31"/>
  <c r="E67" i="31"/>
  <c r="C68" i="31"/>
  <c r="D68" i="31"/>
  <c r="E68" i="31"/>
  <c r="C69" i="31"/>
  <c r="D69" i="31"/>
  <c r="E69" i="31"/>
  <c r="C70" i="31"/>
  <c r="D70" i="31"/>
  <c r="E70" i="31"/>
  <c r="E10" i="31"/>
  <c r="D10" i="31"/>
  <c r="C10" i="31"/>
  <c r="E470" i="1"/>
  <c r="E469" i="1"/>
  <c r="D469" i="1"/>
  <c r="C469" i="1"/>
  <c r="E468" i="1"/>
  <c r="D468" i="1"/>
  <c r="D432" i="26" s="1"/>
  <c r="C468" i="1"/>
  <c r="E467" i="1"/>
  <c r="D467" i="1"/>
  <c r="C467" i="1"/>
  <c r="E466" i="1"/>
  <c r="D466" i="1"/>
  <c r="C466" i="1"/>
  <c r="E465" i="1"/>
  <c r="D465" i="1"/>
  <c r="C465" i="1"/>
  <c r="E464" i="1"/>
  <c r="D464" i="1"/>
  <c r="D428" i="26" s="1"/>
  <c r="C464" i="1"/>
  <c r="E459" i="1"/>
  <c r="D459" i="1"/>
  <c r="D423" i="26" s="1"/>
  <c r="C459" i="1"/>
  <c r="E458" i="1"/>
  <c r="D458" i="1"/>
  <c r="C458" i="1"/>
  <c r="E457" i="1"/>
  <c r="D457" i="1"/>
  <c r="D421" i="26" s="1"/>
  <c r="C457" i="1"/>
  <c r="E451" i="1"/>
  <c r="D451" i="1"/>
  <c r="D416" i="26" s="1"/>
  <c r="C451" i="1"/>
  <c r="E450" i="1"/>
  <c r="D450" i="1"/>
  <c r="C450" i="1"/>
  <c r="E449" i="1"/>
  <c r="D449" i="1"/>
  <c r="C449" i="1"/>
  <c r="E448" i="1"/>
  <c r="D448" i="1"/>
  <c r="C448" i="1"/>
  <c r="E447" i="1"/>
  <c r="D447" i="1"/>
  <c r="C447" i="1"/>
  <c r="E446" i="1"/>
  <c r="D446" i="1"/>
  <c r="C446" i="1"/>
  <c r="E445" i="1"/>
  <c r="D445" i="1"/>
  <c r="C445" i="1"/>
  <c r="E444" i="1"/>
  <c r="D444" i="1"/>
  <c r="D409" i="26" s="1"/>
  <c r="C444" i="1"/>
  <c r="E443" i="1"/>
  <c r="D443" i="1"/>
  <c r="D408" i="26" s="1"/>
  <c r="C443" i="1"/>
  <c r="E442" i="1"/>
  <c r="D442" i="1"/>
  <c r="C442" i="1"/>
  <c r="E441" i="1"/>
  <c r="D441" i="1"/>
  <c r="C441" i="1"/>
  <c r="E440" i="1"/>
  <c r="D440" i="1"/>
  <c r="C440" i="1"/>
  <c r="E439" i="1"/>
  <c r="D439" i="1"/>
  <c r="C439" i="1"/>
  <c r="E438" i="1"/>
  <c r="D438" i="1"/>
  <c r="C438" i="1"/>
  <c r="E437" i="1"/>
  <c r="D437" i="1"/>
  <c r="C437" i="1"/>
  <c r="E436" i="1"/>
  <c r="D436" i="1"/>
  <c r="D401" i="26" s="1"/>
  <c r="C436" i="1"/>
  <c r="E435" i="1"/>
  <c r="D435" i="1"/>
  <c r="D400" i="26" s="1"/>
  <c r="C435" i="1"/>
  <c r="E434" i="1"/>
  <c r="D434" i="1"/>
  <c r="C434" i="1"/>
  <c r="E433" i="1"/>
  <c r="D433" i="1"/>
  <c r="C433" i="1"/>
  <c r="E432" i="1"/>
  <c r="D432" i="1"/>
  <c r="C432" i="1"/>
  <c r="E409" i="1"/>
  <c r="D409" i="1"/>
  <c r="C409" i="1"/>
  <c r="E408" i="1"/>
  <c r="D408" i="1"/>
  <c r="D376" i="26" s="1"/>
  <c r="C408" i="1"/>
  <c r="E407" i="1"/>
  <c r="D407" i="1"/>
  <c r="C407" i="1"/>
  <c r="E406" i="1"/>
  <c r="D406" i="1"/>
  <c r="D374" i="26" s="1"/>
  <c r="C406" i="1"/>
  <c r="E405" i="1"/>
  <c r="D405" i="1"/>
  <c r="D373" i="26" s="1"/>
  <c r="C405" i="1"/>
  <c r="E401" i="1"/>
  <c r="D401" i="1"/>
  <c r="C401" i="1"/>
  <c r="E400" i="1"/>
  <c r="D400" i="1"/>
  <c r="C400" i="1"/>
  <c r="E399" i="1"/>
  <c r="D399" i="1"/>
  <c r="C399" i="1"/>
  <c r="E398" i="1"/>
  <c r="D398" i="1"/>
  <c r="C398" i="1"/>
  <c r="E397" i="1"/>
  <c r="D397" i="1"/>
  <c r="C397" i="1"/>
  <c r="E396" i="1"/>
  <c r="D396" i="1"/>
  <c r="C396" i="1"/>
  <c r="E395" i="1"/>
  <c r="D395" i="1"/>
  <c r="D364" i="26" s="1"/>
  <c r="C395" i="1"/>
  <c r="E394" i="1"/>
  <c r="D394" i="1"/>
  <c r="D363" i="26" s="1"/>
  <c r="C394" i="1"/>
  <c r="E393" i="1"/>
  <c r="D393" i="1"/>
  <c r="C393" i="1"/>
  <c r="E392" i="1"/>
  <c r="D392" i="1"/>
  <c r="D361" i="26" s="1"/>
  <c r="C392" i="1"/>
  <c r="E388" i="1"/>
  <c r="D388" i="1"/>
  <c r="C388" i="1"/>
  <c r="E387" i="1"/>
  <c r="D387" i="1"/>
  <c r="C387" i="1"/>
  <c r="E386" i="1"/>
  <c r="D386" i="1"/>
  <c r="C386" i="1"/>
  <c r="E385" i="1"/>
  <c r="D385" i="1"/>
  <c r="C385" i="1"/>
  <c r="E384" i="1"/>
  <c r="D384" i="1"/>
  <c r="D354" i="26" s="1"/>
  <c r="C384" i="1"/>
  <c r="E383" i="1"/>
  <c r="D383" i="1"/>
  <c r="D353" i="26" s="1"/>
  <c r="C383" i="1"/>
  <c r="E379" i="1"/>
  <c r="D379" i="1"/>
  <c r="C379" i="1"/>
  <c r="E373" i="1"/>
  <c r="D373" i="1"/>
  <c r="C373" i="1"/>
  <c r="E369" i="1"/>
  <c r="D369" i="1"/>
  <c r="C369" i="1"/>
  <c r="E368" i="1"/>
  <c r="D368" i="1"/>
  <c r="C368" i="1"/>
  <c r="E367" i="1"/>
  <c r="D367" i="1"/>
  <c r="C367" i="1"/>
  <c r="E366" i="1"/>
  <c r="D366" i="1"/>
  <c r="C366" i="1"/>
  <c r="E365" i="1"/>
  <c r="D365" i="1"/>
  <c r="C365" i="1"/>
  <c r="E361" i="1"/>
  <c r="D361" i="1"/>
  <c r="D334" i="26" s="1"/>
  <c r="C361" i="1"/>
  <c r="E360" i="1"/>
  <c r="D360" i="1"/>
  <c r="C360" i="1"/>
  <c r="E359" i="1"/>
  <c r="D359" i="1"/>
  <c r="C359" i="1"/>
  <c r="E358" i="1"/>
  <c r="D358" i="1"/>
  <c r="C358" i="1"/>
  <c r="E357" i="1"/>
  <c r="D357" i="1"/>
  <c r="C357" i="1"/>
  <c r="E353" i="1"/>
  <c r="D353" i="1"/>
  <c r="D327" i="26" s="1"/>
  <c r="C353" i="1"/>
  <c r="E352" i="1"/>
  <c r="D352" i="1"/>
  <c r="C352" i="1"/>
  <c r="E351" i="1"/>
  <c r="D351" i="1"/>
  <c r="C351" i="1"/>
  <c r="E350" i="1"/>
  <c r="D350" i="1"/>
  <c r="D324" i="26" s="1"/>
  <c r="C350" i="1"/>
  <c r="E349" i="1"/>
  <c r="D349" i="1"/>
  <c r="C349" i="1"/>
  <c r="E348" i="1"/>
  <c r="D348" i="1"/>
  <c r="C348" i="1"/>
  <c r="E344" i="1"/>
  <c r="D344" i="1"/>
  <c r="C344" i="1"/>
  <c r="E343" i="1"/>
  <c r="D343" i="1"/>
  <c r="C343" i="1"/>
  <c r="E342" i="1"/>
  <c r="D342" i="1"/>
  <c r="D317" i="26" s="1"/>
  <c r="C342" i="1"/>
  <c r="E341" i="1"/>
  <c r="D341" i="1"/>
  <c r="C341" i="1"/>
  <c r="E340" i="1"/>
  <c r="D340" i="1"/>
  <c r="C340" i="1"/>
  <c r="E339" i="1"/>
  <c r="D339" i="1"/>
  <c r="D314" i="26" s="1"/>
  <c r="C339" i="1"/>
  <c r="E338" i="1"/>
  <c r="D338" i="1"/>
  <c r="C338" i="1"/>
  <c r="E337" i="1"/>
  <c r="D337" i="1"/>
  <c r="C337" i="1"/>
  <c r="E336" i="1"/>
  <c r="D336" i="1"/>
  <c r="C336" i="1"/>
  <c r="E335" i="1"/>
  <c r="D335" i="1"/>
  <c r="C335" i="1"/>
  <c r="E334" i="1"/>
  <c r="D334" i="1"/>
  <c r="D309" i="26" s="1"/>
  <c r="C334" i="1"/>
  <c r="E330" i="1"/>
  <c r="D330" i="1"/>
  <c r="C330" i="1"/>
  <c r="E329" i="1"/>
  <c r="D329" i="1"/>
  <c r="C329" i="1"/>
  <c r="E328" i="1"/>
  <c r="D328" i="1"/>
  <c r="D304" i="26" s="1"/>
  <c r="C328" i="1"/>
  <c r="E327" i="1"/>
  <c r="D327" i="1"/>
  <c r="C327" i="1"/>
  <c r="E326" i="1"/>
  <c r="D326" i="1"/>
  <c r="C326" i="1"/>
  <c r="E322" i="1"/>
  <c r="D322" i="1"/>
  <c r="C322" i="1"/>
  <c r="E321" i="1"/>
  <c r="D321" i="1"/>
  <c r="C321" i="1"/>
  <c r="E320" i="1"/>
  <c r="D320" i="1"/>
  <c r="C320" i="1"/>
  <c r="E319" i="1"/>
  <c r="D319" i="1"/>
  <c r="C319" i="1"/>
  <c r="E315" i="1"/>
  <c r="D315" i="1"/>
  <c r="C315" i="1"/>
  <c r="E306" i="1"/>
  <c r="D306" i="1"/>
  <c r="D284" i="26" s="1"/>
  <c r="C306" i="1"/>
  <c r="E291" i="1"/>
  <c r="E303" i="1" s="1"/>
  <c r="D291" i="1"/>
  <c r="C291" i="1"/>
  <c r="C303" i="1" s="1"/>
  <c r="E283" i="1"/>
  <c r="E288" i="1" s="1"/>
  <c r="D283" i="1"/>
  <c r="C283" i="1"/>
  <c r="C288" i="1" s="1"/>
  <c r="E272" i="1"/>
  <c r="E280" i="1" s="1"/>
  <c r="D272" i="1"/>
  <c r="C272" i="1"/>
  <c r="C280" i="1" s="1"/>
  <c r="E258" i="1"/>
  <c r="E269" i="1" s="1"/>
  <c r="D258" i="1"/>
  <c r="C258" i="1"/>
  <c r="C269" i="1" s="1"/>
  <c r="E249" i="1"/>
  <c r="E255" i="1" s="1"/>
  <c r="D249" i="1"/>
  <c r="C249" i="1"/>
  <c r="C255" i="1" s="1"/>
  <c r="E238" i="1"/>
  <c r="E246" i="1" s="1"/>
  <c r="D238" i="1"/>
  <c r="C238" i="1"/>
  <c r="C246" i="1" s="1"/>
  <c r="E231" i="1"/>
  <c r="E235" i="1" s="1"/>
  <c r="D231" i="1"/>
  <c r="C231" i="1"/>
  <c r="C235" i="1" s="1"/>
  <c r="E204" i="1"/>
  <c r="E210" i="1" s="1"/>
  <c r="D204" i="1"/>
  <c r="D192" i="26" s="1"/>
  <c r="C204" i="1"/>
  <c r="C210" i="1" s="1"/>
  <c r="E169" i="1"/>
  <c r="E200" i="1" s="1"/>
  <c r="D169" i="1"/>
  <c r="C169" i="1"/>
  <c r="C200" i="1" s="1"/>
  <c r="E150" i="1"/>
  <c r="E166" i="1" s="1"/>
  <c r="D150" i="1"/>
  <c r="C150" i="1"/>
  <c r="C166" i="1" s="1"/>
  <c r="E132" i="1"/>
  <c r="E147" i="1" s="1"/>
  <c r="D132" i="1"/>
  <c r="C132" i="1"/>
  <c r="C147" i="1" s="1"/>
  <c r="E129" i="1"/>
  <c r="C129" i="1"/>
  <c r="E107" i="1"/>
  <c r="E118" i="1" s="1"/>
  <c r="D107" i="1"/>
  <c r="C107" i="1"/>
  <c r="C118" i="1" s="1"/>
  <c r="E91" i="1"/>
  <c r="E104" i="1" s="1"/>
  <c r="D91" i="1"/>
  <c r="C91" i="1"/>
  <c r="C104" i="1" s="1"/>
  <c r="E87" i="1"/>
  <c r="E88" i="1" s="1"/>
  <c r="D87" i="1"/>
  <c r="C87" i="1"/>
  <c r="C88" i="1" s="1"/>
  <c r="E74" i="1"/>
  <c r="D74" i="1"/>
  <c r="D69" i="26" s="1"/>
  <c r="C74" i="1"/>
  <c r="C10" i="27"/>
  <c r="D297" i="26" l="1"/>
  <c r="D322" i="26"/>
  <c r="D332" i="26"/>
  <c r="D414" i="26"/>
  <c r="D430" i="26"/>
  <c r="D216" i="26"/>
  <c r="D293" i="26"/>
  <c r="D240" i="26"/>
  <c r="D270" i="26"/>
  <c r="D303" i="26"/>
  <c r="D350" i="26"/>
  <c r="D362" i="26"/>
  <c r="D415" i="26"/>
  <c r="D431" i="26"/>
  <c r="D85" i="26"/>
  <c r="D123" i="26"/>
  <c r="D253" i="26"/>
  <c r="D299" i="26"/>
  <c r="D311" i="26"/>
  <c r="D319" i="26"/>
  <c r="D331" i="26"/>
  <c r="D341" i="26"/>
  <c r="D358" i="26"/>
  <c r="D368" i="26"/>
  <c r="D397" i="26"/>
  <c r="D405" i="26"/>
  <c r="D413" i="26"/>
  <c r="D429" i="26"/>
  <c r="D349" i="26"/>
  <c r="D366" i="26"/>
  <c r="D424" i="26"/>
  <c r="D339" i="26"/>
  <c r="D263" i="26"/>
  <c r="D369" i="26"/>
  <c r="D337" i="26"/>
  <c r="D433" i="26"/>
  <c r="D113" i="26"/>
  <c r="D411" i="26"/>
  <c r="D406" i="26"/>
  <c r="D310" i="26"/>
  <c r="D330" i="26"/>
  <c r="D357" i="26"/>
  <c r="D377" i="26"/>
  <c r="D412" i="26"/>
  <c r="D228" i="26"/>
  <c r="D403" i="26"/>
  <c r="D140" i="26"/>
  <c r="D302" i="26"/>
  <c r="D398" i="26"/>
  <c r="D305" i="26"/>
  <c r="D325" i="26"/>
  <c r="D82" i="26"/>
  <c r="D298" i="26"/>
  <c r="D318" i="26"/>
  <c r="D340" i="26"/>
  <c r="D367" i="26"/>
  <c r="D404" i="26"/>
  <c r="D158" i="26"/>
  <c r="D313" i="26"/>
  <c r="D370" i="26"/>
  <c r="D89" i="26"/>
  <c r="D425" i="26"/>
  <c r="D232" i="26"/>
  <c r="D356" i="26"/>
  <c r="D100" i="26"/>
  <c r="D312" i="26"/>
  <c r="D344" i="26"/>
  <c r="D315" i="26"/>
  <c r="D323" i="26"/>
  <c r="D333" i="26"/>
  <c r="D399" i="26"/>
  <c r="D407" i="26"/>
  <c r="D434" i="26"/>
  <c r="D222" i="26"/>
  <c r="D296" i="26"/>
  <c r="D306" i="26"/>
  <c r="D316" i="26"/>
  <c r="D326" i="26"/>
  <c r="D338" i="26"/>
  <c r="D355" i="26"/>
  <c r="D365" i="26"/>
  <c r="D375" i="26"/>
  <c r="D402" i="26"/>
  <c r="D410" i="26"/>
  <c r="D422" i="26"/>
  <c r="F426" i="26"/>
  <c r="H426" i="26" s="1"/>
  <c r="K426" i="26" s="1"/>
  <c r="F429" i="26"/>
  <c r="H429" i="26" s="1"/>
  <c r="K429" i="26" s="1"/>
  <c r="F427" i="26"/>
  <c r="H427" i="26" s="1"/>
  <c r="K427" i="26" s="1"/>
  <c r="F428" i="26"/>
  <c r="H428" i="26" s="1"/>
  <c r="K428" i="26" s="1"/>
  <c r="F256" i="26"/>
  <c r="H256" i="26" s="1"/>
  <c r="K256" i="26" s="1"/>
  <c r="F227" i="26"/>
  <c r="H227" i="26" s="1"/>
  <c r="K227" i="26" s="1"/>
  <c r="F159" i="26"/>
  <c r="H159" i="26" s="1"/>
  <c r="K159" i="26" s="1"/>
  <c r="F160" i="26"/>
  <c r="H160" i="26" s="1"/>
  <c r="K160" i="26" s="1"/>
  <c r="D129" i="1"/>
  <c r="D200" i="1"/>
  <c r="D303" i="1"/>
  <c r="C210" i="27"/>
  <c r="D246" i="1"/>
  <c r="D280" i="1"/>
  <c r="D269" i="1"/>
  <c r="D147" i="1"/>
  <c r="D210" i="1"/>
  <c r="D118" i="1"/>
  <c r="D255" i="1"/>
  <c r="D288" i="1"/>
  <c r="D104" i="1"/>
  <c r="D166" i="1"/>
  <c r="D88" i="1"/>
  <c r="D235" i="1"/>
  <c r="C210" i="31"/>
  <c r="D210" i="31"/>
  <c r="E210" i="31"/>
  <c r="D410" i="31"/>
  <c r="D210" i="28"/>
  <c r="C210" i="28"/>
  <c r="E210" i="28"/>
  <c r="E210" i="27"/>
  <c r="D210" i="27"/>
  <c r="E452" i="31"/>
  <c r="C316" i="31"/>
  <c r="C452" i="31"/>
  <c r="D452" i="31"/>
  <c r="C280" i="30"/>
  <c r="D452" i="28"/>
  <c r="C316" i="27"/>
  <c r="C316" i="1"/>
  <c r="C323" i="1"/>
  <c r="E362" i="1"/>
  <c r="F228" i="1"/>
  <c r="D316" i="1"/>
  <c r="D323" i="1"/>
  <c r="E354" i="30"/>
  <c r="D370" i="30"/>
  <c r="E380" i="30"/>
  <c r="D402" i="30"/>
  <c r="D362" i="30"/>
  <c r="C362" i="30"/>
  <c r="C210" i="30"/>
  <c r="E210" i="30"/>
  <c r="D210" i="30"/>
  <c r="D452" i="30"/>
  <c r="E452" i="30"/>
  <c r="C452" i="30"/>
  <c r="C410" i="30"/>
  <c r="D410" i="30"/>
  <c r="E410" i="30"/>
  <c r="E402" i="30"/>
  <c r="C402" i="30"/>
  <c r="C389" i="30"/>
  <c r="E316" i="30"/>
  <c r="D389" i="30"/>
  <c r="E389" i="30"/>
  <c r="C380" i="30"/>
  <c r="E370" i="30"/>
  <c r="C370" i="30"/>
  <c r="D380" i="30"/>
  <c r="E362" i="30"/>
  <c r="C345" i="30"/>
  <c r="D345" i="30"/>
  <c r="C354" i="30"/>
  <c r="E345" i="30"/>
  <c r="D354" i="30"/>
  <c r="C323" i="30"/>
  <c r="D323" i="30"/>
  <c r="E331" i="30"/>
  <c r="D280" i="30"/>
  <c r="C331" i="30"/>
  <c r="D331" i="30"/>
  <c r="E323" i="30"/>
  <c r="C303" i="30"/>
  <c r="C316" i="30"/>
  <c r="D316" i="30"/>
  <c r="E303" i="30"/>
  <c r="D303" i="30"/>
  <c r="C288" i="30"/>
  <c r="D288" i="30"/>
  <c r="E288" i="30"/>
  <c r="E280" i="30"/>
  <c r="C269" i="30"/>
  <c r="D269" i="30"/>
  <c r="E269" i="30"/>
  <c r="C255" i="30"/>
  <c r="D255" i="30"/>
  <c r="E255" i="30"/>
  <c r="E235" i="30"/>
  <c r="D246" i="30"/>
  <c r="E246" i="30"/>
  <c r="C246" i="30"/>
  <c r="F228" i="30"/>
  <c r="C235" i="30"/>
  <c r="D235" i="30"/>
  <c r="C166" i="30"/>
  <c r="E166" i="30"/>
  <c r="D166" i="30"/>
  <c r="C104" i="30"/>
  <c r="E118" i="30"/>
  <c r="D129" i="30"/>
  <c r="D147" i="30"/>
  <c r="E147" i="30"/>
  <c r="C147" i="30"/>
  <c r="E129" i="30"/>
  <c r="C129" i="30"/>
  <c r="C118" i="30"/>
  <c r="D118" i="30"/>
  <c r="D104" i="30"/>
  <c r="E104" i="30"/>
  <c r="C410" i="31"/>
  <c r="E410" i="31"/>
  <c r="C402" i="31"/>
  <c r="D402" i="31"/>
  <c r="E402" i="31"/>
  <c r="D389" i="31"/>
  <c r="E389" i="31"/>
  <c r="C389" i="31"/>
  <c r="C380" i="31"/>
  <c r="D380" i="31"/>
  <c r="E380" i="31"/>
  <c r="E362" i="31"/>
  <c r="C370" i="31"/>
  <c r="D370" i="31"/>
  <c r="E370" i="31"/>
  <c r="D316" i="31"/>
  <c r="C362" i="31"/>
  <c r="D362" i="31"/>
  <c r="E303" i="31"/>
  <c r="C323" i="31"/>
  <c r="D323" i="31"/>
  <c r="D354" i="31"/>
  <c r="C354" i="31"/>
  <c r="E354" i="31"/>
  <c r="C345" i="31"/>
  <c r="E345" i="31"/>
  <c r="D345" i="31"/>
  <c r="C331" i="31"/>
  <c r="D331" i="31"/>
  <c r="E331" i="31"/>
  <c r="E316" i="31"/>
  <c r="E323" i="31"/>
  <c r="C303" i="31"/>
  <c r="D280" i="31"/>
  <c r="D303" i="31"/>
  <c r="C288" i="31"/>
  <c r="D288" i="31"/>
  <c r="E288" i="31"/>
  <c r="D255" i="31"/>
  <c r="E280" i="31"/>
  <c r="C280" i="31"/>
  <c r="D269" i="31"/>
  <c r="E269" i="31"/>
  <c r="C269" i="31"/>
  <c r="C255" i="31"/>
  <c r="E255" i="31"/>
  <c r="E246" i="31"/>
  <c r="C246" i="31"/>
  <c r="D246" i="31"/>
  <c r="F228" i="31"/>
  <c r="C104" i="31"/>
  <c r="E118" i="31"/>
  <c r="D129" i="31"/>
  <c r="E235" i="31"/>
  <c r="C235" i="31"/>
  <c r="D235" i="31"/>
  <c r="C200" i="31"/>
  <c r="D200" i="31"/>
  <c r="E200" i="31"/>
  <c r="D166" i="31"/>
  <c r="C166" i="31"/>
  <c r="E166" i="31"/>
  <c r="D147" i="31"/>
  <c r="C147" i="31"/>
  <c r="E147" i="31"/>
  <c r="E129" i="31"/>
  <c r="C129" i="31"/>
  <c r="C118" i="31"/>
  <c r="D118" i="31"/>
  <c r="D104" i="31"/>
  <c r="E104" i="31"/>
  <c r="E452" i="28"/>
  <c r="C452" i="28"/>
  <c r="E452" i="27"/>
  <c r="C452" i="27"/>
  <c r="D452" i="27"/>
  <c r="C452" i="1"/>
  <c r="E316" i="1"/>
  <c r="C331" i="1"/>
  <c r="D345" i="1"/>
  <c r="C354" i="1"/>
  <c r="C380" i="1"/>
  <c r="D389" i="1"/>
  <c r="D410" i="1"/>
  <c r="E452" i="1"/>
  <c r="C345" i="1"/>
  <c r="C389" i="1"/>
  <c r="D452" i="1"/>
  <c r="D331" i="1"/>
  <c r="E345" i="1"/>
  <c r="D354" i="1"/>
  <c r="C370" i="1"/>
  <c r="D380" i="1"/>
  <c r="E389" i="1"/>
  <c r="C402" i="1"/>
  <c r="E410" i="1"/>
  <c r="E323" i="1"/>
  <c r="E331" i="1"/>
  <c r="E354" i="1"/>
  <c r="C362" i="1"/>
  <c r="D370" i="1"/>
  <c r="E380" i="1"/>
  <c r="D402" i="1"/>
  <c r="C410" i="1"/>
  <c r="D362" i="1"/>
  <c r="E370" i="1"/>
  <c r="E402" i="1"/>
  <c r="D316" i="28"/>
  <c r="C410" i="28"/>
  <c r="D410" i="28"/>
  <c r="E410" i="28"/>
  <c r="C402" i="28"/>
  <c r="D402" i="28"/>
  <c r="E402" i="28"/>
  <c r="C389" i="28"/>
  <c r="E389" i="28"/>
  <c r="D389" i="28"/>
  <c r="D380" i="28"/>
  <c r="C380" i="28"/>
  <c r="E380" i="28"/>
  <c r="C323" i="28"/>
  <c r="E362" i="28"/>
  <c r="C370" i="28"/>
  <c r="D370" i="28"/>
  <c r="E370" i="28"/>
  <c r="C362" i="28"/>
  <c r="D362" i="28"/>
  <c r="C354" i="28"/>
  <c r="D354" i="28"/>
  <c r="E354" i="28"/>
  <c r="E280" i="28"/>
  <c r="C316" i="28"/>
  <c r="E303" i="28"/>
  <c r="C345" i="28"/>
  <c r="E345" i="28"/>
  <c r="D345" i="28"/>
  <c r="E316" i="28"/>
  <c r="C331" i="28"/>
  <c r="D331" i="28"/>
  <c r="E331" i="28"/>
  <c r="C255" i="28"/>
  <c r="D323" i="28"/>
  <c r="E323" i="28"/>
  <c r="C288" i="28"/>
  <c r="C303" i="28"/>
  <c r="D303" i="28"/>
  <c r="D288" i="28"/>
  <c r="E288" i="28"/>
  <c r="C280" i="28"/>
  <c r="D280" i="28"/>
  <c r="C269" i="28"/>
  <c r="E269" i="28"/>
  <c r="D269" i="28"/>
  <c r="D255" i="28"/>
  <c r="E255" i="28"/>
  <c r="C246" i="28"/>
  <c r="E235" i="28"/>
  <c r="D246" i="28"/>
  <c r="E246" i="28"/>
  <c r="F228" i="28"/>
  <c r="C235" i="28"/>
  <c r="D235" i="28"/>
  <c r="E104" i="28"/>
  <c r="C166" i="28"/>
  <c r="D166" i="28"/>
  <c r="E166" i="28"/>
  <c r="E147" i="28"/>
  <c r="D147" i="28"/>
  <c r="C147" i="28"/>
  <c r="C129" i="28"/>
  <c r="D129" i="28"/>
  <c r="E129" i="28"/>
  <c r="C118" i="28"/>
  <c r="D118" i="28"/>
  <c r="E118" i="28"/>
  <c r="C104" i="28"/>
  <c r="D104" i="28"/>
  <c r="D323" i="27"/>
  <c r="C410" i="27"/>
  <c r="D410" i="27"/>
  <c r="E410" i="27"/>
  <c r="D402" i="27"/>
  <c r="E402" i="27"/>
  <c r="C402" i="27"/>
  <c r="C389" i="27"/>
  <c r="D389" i="27"/>
  <c r="E389" i="27"/>
  <c r="E354" i="27"/>
  <c r="C362" i="27"/>
  <c r="D370" i="27"/>
  <c r="E380" i="27"/>
  <c r="D362" i="27"/>
  <c r="E370" i="27"/>
  <c r="C380" i="27"/>
  <c r="E323" i="27"/>
  <c r="D380" i="27"/>
  <c r="C370" i="27"/>
  <c r="E362" i="27"/>
  <c r="C354" i="27"/>
  <c r="D354" i="27"/>
  <c r="E331" i="27"/>
  <c r="D280" i="27"/>
  <c r="C345" i="27"/>
  <c r="D345" i="27"/>
  <c r="E345" i="27"/>
  <c r="C331" i="27"/>
  <c r="D331" i="27"/>
  <c r="C323" i="27"/>
  <c r="D316" i="27"/>
  <c r="C303" i="27"/>
  <c r="E316" i="27"/>
  <c r="D303" i="27"/>
  <c r="E280" i="27"/>
  <c r="E303" i="27"/>
  <c r="C288" i="27"/>
  <c r="D288" i="27"/>
  <c r="E288" i="27"/>
  <c r="C280" i="27"/>
  <c r="C269" i="27"/>
  <c r="D269" i="27"/>
  <c r="E269" i="27"/>
  <c r="C246" i="27"/>
  <c r="C255" i="27"/>
  <c r="D255" i="27"/>
  <c r="C235" i="27"/>
  <c r="E255" i="27"/>
  <c r="E246" i="27"/>
  <c r="D246" i="27"/>
  <c r="F228" i="27"/>
  <c r="D235" i="27"/>
  <c r="E235" i="27"/>
  <c r="D166" i="27"/>
  <c r="E166" i="27"/>
  <c r="C166" i="27"/>
  <c r="D147" i="27"/>
  <c r="E147" i="27"/>
  <c r="C147" i="27"/>
  <c r="D129" i="27"/>
  <c r="E129" i="27"/>
  <c r="C129" i="27"/>
  <c r="C104" i="27"/>
  <c r="E118" i="27"/>
  <c r="C118" i="27"/>
  <c r="D118" i="27"/>
  <c r="E104" i="27"/>
  <c r="D104" i="27"/>
  <c r="E11" i="27"/>
  <c r="E12" i="27"/>
  <c r="E13" i="27"/>
  <c r="E14"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10" i="27"/>
  <c r="E10" i="1"/>
  <c r="C11" i="27"/>
  <c r="D11" i="27"/>
  <c r="C12" i="27"/>
  <c r="D12" i="27"/>
  <c r="C13" i="27"/>
  <c r="D13" i="27"/>
  <c r="D8" i="26" s="1"/>
  <c r="C14" i="27"/>
  <c r="D14" i="27"/>
  <c r="D9" i="26" s="1"/>
  <c r="C16" i="27"/>
  <c r="D16" i="27"/>
  <c r="D11" i="26" s="1"/>
  <c r="C17" i="27"/>
  <c r="D17" i="27"/>
  <c r="D12" i="26" s="1"/>
  <c r="C18" i="27"/>
  <c r="D18" i="27"/>
  <c r="D13" i="26" s="1"/>
  <c r="C19" i="27"/>
  <c r="D19" i="27"/>
  <c r="D14" i="26" s="1"/>
  <c r="C20" i="27"/>
  <c r="D20" i="27"/>
  <c r="C21" i="27"/>
  <c r="D21" i="27"/>
  <c r="C22" i="27"/>
  <c r="D22" i="27"/>
  <c r="D17" i="26" s="1"/>
  <c r="C23" i="27"/>
  <c r="D23" i="27"/>
  <c r="D18" i="26" s="1"/>
  <c r="C24" i="27"/>
  <c r="D24" i="27"/>
  <c r="D19" i="26" s="1"/>
  <c r="C25" i="27"/>
  <c r="D25" i="27"/>
  <c r="D20" i="26" s="1"/>
  <c r="C26" i="27"/>
  <c r="D26" i="27"/>
  <c r="D21" i="26" s="1"/>
  <c r="C27" i="27"/>
  <c r="D27" i="27"/>
  <c r="D22" i="26" s="1"/>
  <c r="C28" i="27"/>
  <c r="D28" i="27"/>
  <c r="C29" i="27"/>
  <c r="D29" i="27"/>
  <c r="C30" i="27"/>
  <c r="D30" i="27"/>
  <c r="D25" i="26" s="1"/>
  <c r="C31" i="27"/>
  <c r="D31" i="27"/>
  <c r="D26" i="26" s="1"/>
  <c r="C32" i="27"/>
  <c r="D32" i="27"/>
  <c r="D27" i="26" s="1"/>
  <c r="C33" i="27"/>
  <c r="D33" i="27"/>
  <c r="D28" i="26" s="1"/>
  <c r="C34" i="27"/>
  <c r="D34" i="27"/>
  <c r="D29" i="26" s="1"/>
  <c r="C35" i="27"/>
  <c r="D35" i="27"/>
  <c r="D30" i="26" s="1"/>
  <c r="C36" i="27"/>
  <c r="D36" i="27"/>
  <c r="C37" i="27"/>
  <c r="D37" i="27"/>
  <c r="C38" i="27"/>
  <c r="D38" i="27"/>
  <c r="D33" i="26" s="1"/>
  <c r="C39" i="27"/>
  <c r="D39" i="27"/>
  <c r="D34" i="26" s="1"/>
  <c r="C40" i="27"/>
  <c r="D40" i="27"/>
  <c r="D35" i="26" s="1"/>
  <c r="C41" i="27"/>
  <c r="D41" i="27"/>
  <c r="D36" i="26" s="1"/>
  <c r="C42" i="27"/>
  <c r="D42" i="27"/>
  <c r="D37" i="26" s="1"/>
  <c r="C43" i="27"/>
  <c r="D43" i="27"/>
  <c r="D38" i="26" s="1"/>
  <c r="C44" i="27"/>
  <c r="D44" i="27"/>
  <c r="C45" i="27"/>
  <c r="D45" i="27"/>
  <c r="C46" i="27"/>
  <c r="D46" i="27"/>
  <c r="D41" i="26" s="1"/>
  <c r="C47" i="27"/>
  <c r="D47" i="27"/>
  <c r="D42" i="26" s="1"/>
  <c r="C48" i="27"/>
  <c r="D48" i="27"/>
  <c r="D43" i="26" s="1"/>
  <c r="C49" i="27"/>
  <c r="D49" i="27"/>
  <c r="D44" i="26" s="1"/>
  <c r="C50" i="27"/>
  <c r="D50" i="27"/>
  <c r="D45" i="26" s="1"/>
  <c r="C51" i="27"/>
  <c r="D51" i="27"/>
  <c r="D46" i="26" s="1"/>
  <c r="C52" i="27"/>
  <c r="D52" i="27"/>
  <c r="C53" i="27"/>
  <c r="D53" i="27"/>
  <c r="C54" i="27"/>
  <c r="D54" i="27"/>
  <c r="D49" i="26" s="1"/>
  <c r="C55" i="27"/>
  <c r="D55" i="27"/>
  <c r="D50" i="26" s="1"/>
  <c r="C56" i="27"/>
  <c r="D56" i="27"/>
  <c r="D51" i="26" s="1"/>
  <c r="C57" i="27"/>
  <c r="D57" i="27"/>
  <c r="D52" i="26" s="1"/>
  <c r="C58" i="27"/>
  <c r="D58" i="27"/>
  <c r="D53" i="26" s="1"/>
  <c r="C59" i="27"/>
  <c r="D59" i="27"/>
  <c r="D54" i="26" s="1"/>
  <c r="C60" i="27"/>
  <c r="D60" i="27"/>
  <c r="C61" i="27"/>
  <c r="D61" i="27"/>
  <c r="C62" i="27"/>
  <c r="D62" i="27"/>
  <c r="D57" i="26" s="1"/>
  <c r="C63" i="27"/>
  <c r="D63" i="27"/>
  <c r="D58" i="26" s="1"/>
  <c r="C64" i="27"/>
  <c r="D64" i="27"/>
  <c r="D59" i="26" s="1"/>
  <c r="C65" i="27"/>
  <c r="D65" i="27"/>
  <c r="D60" i="26" s="1"/>
  <c r="C66" i="27"/>
  <c r="D66" i="27"/>
  <c r="D61" i="26" s="1"/>
  <c r="C67" i="27"/>
  <c r="D67" i="27"/>
  <c r="D62" i="26" s="1"/>
  <c r="C68" i="27"/>
  <c r="D68" i="27"/>
  <c r="D10" i="27"/>
  <c r="C10" i="1"/>
  <c r="D10" i="1"/>
  <c r="D55" i="26" l="1"/>
  <c r="D47" i="26"/>
  <c r="D5" i="26"/>
  <c r="D56" i="26"/>
  <c r="D48" i="26"/>
  <c r="D40" i="26"/>
  <c r="D32" i="26"/>
  <c r="D24" i="26"/>
  <c r="D16" i="26"/>
  <c r="D7" i="26"/>
  <c r="D63" i="26"/>
  <c r="D39" i="26"/>
  <c r="D31" i="26"/>
  <c r="D23" i="26"/>
  <c r="D15" i="26"/>
  <c r="D6" i="26"/>
  <c r="E454" i="31"/>
  <c r="D454" i="30"/>
  <c r="E454" i="30"/>
  <c r="C454" i="27"/>
  <c r="C454" i="30"/>
  <c r="C454" i="1"/>
  <c r="E454" i="28"/>
  <c r="C454" i="31"/>
  <c r="D454" i="27"/>
  <c r="E454" i="27"/>
  <c r="D454" i="28"/>
  <c r="C454" i="28"/>
  <c r="E454" i="1"/>
  <c r="D454" i="31"/>
  <c r="D454" i="1"/>
  <c r="F50" i="30"/>
  <c r="F253" i="27"/>
  <c r="F315" i="27"/>
  <c r="F340" i="27"/>
  <c r="F22" i="28"/>
  <c r="F70" i="28"/>
  <c r="F145" i="28"/>
  <c r="F207" i="28"/>
  <c r="F37" i="30"/>
  <c r="F80" i="30"/>
  <c r="F302" i="30"/>
  <c r="F327" i="30"/>
  <c r="F409" i="30"/>
  <c r="F439" i="30"/>
  <c r="F60" i="31"/>
  <c r="F447" i="27"/>
  <c r="F60" i="28"/>
  <c r="F99" i="28"/>
  <c r="F110" i="28"/>
  <c r="F121" i="28"/>
  <c r="F133" i="28"/>
  <c r="F143" i="28"/>
  <c r="F278" i="28"/>
  <c r="F293" i="28"/>
  <c r="F301" i="28"/>
  <c r="F326" i="28"/>
  <c r="F446" i="28"/>
  <c r="F459" i="28"/>
  <c r="F48" i="28"/>
  <c r="F26" i="27"/>
  <c r="F34" i="27"/>
  <c r="F367" i="28"/>
  <c r="F32" i="28"/>
  <c r="F144" i="28"/>
  <c r="F24" i="27"/>
  <c r="F32" i="27"/>
  <c r="F40" i="27"/>
  <c r="F91" i="28"/>
  <c r="F113" i="28"/>
  <c r="F253" i="28"/>
  <c r="F449" i="28"/>
  <c r="F19" i="27"/>
  <c r="F42" i="28"/>
  <c r="F291" i="28"/>
  <c r="F22" i="27"/>
  <c r="F46" i="27"/>
  <c r="F68" i="30"/>
  <c r="F74" i="30"/>
  <c r="F91" i="30"/>
  <c r="F102" i="30"/>
  <c r="F113" i="30"/>
  <c r="F165" i="30"/>
  <c r="F208" i="30"/>
  <c r="F241" i="30"/>
  <c r="F253" i="30"/>
  <c r="F296" i="30"/>
  <c r="F329" i="30"/>
  <c r="F340" i="30"/>
  <c r="F351" i="30"/>
  <c r="F365" i="30"/>
  <c r="F400" i="30"/>
  <c r="F433" i="30"/>
  <c r="F441" i="30"/>
  <c r="F449" i="30"/>
  <c r="F13" i="31"/>
  <c r="F22" i="31"/>
  <c r="F38" i="31"/>
  <c r="F46" i="31"/>
  <c r="F458" i="28"/>
  <c r="F77" i="30"/>
  <c r="F95" i="30"/>
  <c r="F233" i="30"/>
  <c r="F291" i="30"/>
  <c r="F321" i="30"/>
  <c r="F343" i="30"/>
  <c r="F395" i="30"/>
  <c r="F436" i="30"/>
  <c r="F250" i="28"/>
  <c r="F146" i="30"/>
  <c r="F285" i="30"/>
  <c r="F319" i="27"/>
  <c r="F360" i="27"/>
  <c r="F238" i="28"/>
  <c r="F397" i="28"/>
  <c r="F408" i="28"/>
  <c r="F136" i="30"/>
  <c r="F17" i="27"/>
  <c r="F48" i="27"/>
  <c r="F233" i="28"/>
  <c r="F239" i="28"/>
  <c r="F335" i="28"/>
  <c r="F343" i="28"/>
  <c r="F373" i="28"/>
  <c r="F13" i="30"/>
  <c r="F38" i="30"/>
  <c r="F46" i="30"/>
  <c r="F92" i="30"/>
  <c r="F134" i="30"/>
  <c r="F264" i="30"/>
  <c r="F379" i="30"/>
  <c r="F450" i="30"/>
  <c r="F467" i="30"/>
  <c r="F49" i="31"/>
  <c r="F252" i="28"/>
  <c r="F387" i="27"/>
  <c r="F392" i="30"/>
  <c r="F251" i="27"/>
  <c r="F330" i="27"/>
  <c r="F48" i="30"/>
  <c r="F378" i="30"/>
  <c r="F65" i="31"/>
  <c r="F66" i="28"/>
  <c r="F338" i="28"/>
  <c r="F387" i="28"/>
  <c r="F398" i="28"/>
  <c r="F409" i="28"/>
  <c r="F54" i="30"/>
  <c r="F62" i="30"/>
  <c r="F142" i="30"/>
  <c r="F239" i="30"/>
  <c r="F349" i="30"/>
  <c r="F385" i="30"/>
  <c r="F458" i="30"/>
  <c r="F42" i="31"/>
  <c r="F66" i="31"/>
  <c r="F171" i="31"/>
  <c r="F233" i="31"/>
  <c r="F245" i="31"/>
  <c r="F261" i="31"/>
  <c r="F272" i="31"/>
  <c r="F291" i="31"/>
  <c r="F299" i="31"/>
  <c r="F321" i="31"/>
  <c r="F335" i="31"/>
  <c r="F343" i="31"/>
  <c r="F357" i="31"/>
  <c r="F368" i="31"/>
  <c r="F384" i="31"/>
  <c r="F395" i="31"/>
  <c r="F406" i="31"/>
  <c r="F436" i="31"/>
  <c r="F444" i="31"/>
  <c r="F433" i="27"/>
  <c r="F266" i="30"/>
  <c r="F52" i="27"/>
  <c r="F60" i="27"/>
  <c r="F68" i="27"/>
  <c r="F51" i="28"/>
  <c r="F59" i="28"/>
  <c r="F64" i="28"/>
  <c r="F117" i="28"/>
  <c r="F161" i="28"/>
  <c r="F401" i="28"/>
  <c r="F20" i="30"/>
  <c r="F28" i="30"/>
  <c r="F36" i="30"/>
  <c r="F70" i="30"/>
  <c r="F80" i="31"/>
  <c r="F100" i="31"/>
  <c r="F111" i="31"/>
  <c r="F123" i="31"/>
  <c r="F134" i="31"/>
  <c r="F144" i="31"/>
  <c r="F163" i="31"/>
  <c r="F295" i="28"/>
  <c r="F306" i="28"/>
  <c r="F14" i="30"/>
  <c r="F31" i="30"/>
  <c r="F39" i="30"/>
  <c r="F52" i="30"/>
  <c r="F60" i="30"/>
  <c r="F93" i="30"/>
  <c r="F115" i="30"/>
  <c r="F127" i="30"/>
  <c r="F140" i="30"/>
  <c r="F244" i="30"/>
  <c r="F268" i="30"/>
  <c r="F334" i="30"/>
  <c r="F353" i="30"/>
  <c r="F367" i="30"/>
  <c r="F383" i="30"/>
  <c r="F443" i="30"/>
  <c r="F32" i="31"/>
  <c r="F40" i="31"/>
  <c r="F56" i="31"/>
  <c r="F64" i="31"/>
  <c r="F103" i="31"/>
  <c r="F114" i="31"/>
  <c r="F126" i="31"/>
  <c r="F18" i="27"/>
  <c r="F50" i="27"/>
  <c r="F66" i="27"/>
  <c r="F65" i="28"/>
  <c r="F127" i="28"/>
  <c r="F158" i="28"/>
  <c r="F388" i="28"/>
  <c r="F11" i="30"/>
  <c r="F18" i="30"/>
  <c r="F42" i="30"/>
  <c r="F110" i="30"/>
  <c r="F435" i="30"/>
  <c r="F459" i="30"/>
  <c r="F19" i="31"/>
  <c r="F27" i="31"/>
  <c r="F43" i="31"/>
  <c r="F51" i="31"/>
  <c r="F36" i="27"/>
  <c r="F87" i="27"/>
  <c r="F88" i="27" s="1"/>
  <c r="F101" i="27"/>
  <c r="E71" i="30"/>
  <c r="F145" i="27"/>
  <c r="F252" i="27"/>
  <c r="F358" i="27"/>
  <c r="F409" i="27"/>
  <c r="F57" i="31"/>
  <c r="F44" i="27"/>
  <c r="F295" i="27"/>
  <c r="F339" i="27"/>
  <c r="F385" i="27"/>
  <c r="F107" i="30"/>
  <c r="F132" i="30"/>
  <c r="F369" i="30"/>
  <c r="F99" i="27"/>
  <c r="F162" i="27"/>
  <c r="F268" i="27"/>
  <c r="F353" i="27"/>
  <c r="F341" i="28"/>
  <c r="F342" i="30"/>
  <c r="F448" i="27"/>
  <c r="F16" i="30"/>
  <c r="F294" i="30"/>
  <c r="F398" i="30"/>
  <c r="F451" i="30"/>
  <c r="F21" i="31"/>
  <c r="F45" i="31"/>
  <c r="F164" i="27"/>
  <c r="F275" i="27"/>
  <c r="F344" i="27"/>
  <c r="F53" i="30"/>
  <c r="F64" i="30"/>
  <c r="F16" i="27"/>
  <c r="F79" i="27"/>
  <c r="F133" i="27"/>
  <c r="F115" i="28"/>
  <c r="F231" i="30"/>
  <c r="F68" i="28"/>
  <c r="F59" i="30"/>
  <c r="F67" i="30"/>
  <c r="F258" i="30"/>
  <c r="F11" i="27"/>
  <c r="F208" i="27"/>
  <c r="F285" i="27"/>
  <c r="F329" i="27"/>
  <c r="F365" i="27"/>
  <c r="F435" i="27"/>
  <c r="F443" i="27"/>
  <c r="F12" i="28"/>
  <c r="F21" i="28"/>
  <c r="F29" i="28"/>
  <c r="F95" i="28"/>
  <c r="F108" i="28"/>
  <c r="F116" i="28"/>
  <c r="F136" i="28"/>
  <c r="F162" i="28"/>
  <c r="F450" i="28"/>
  <c r="F34" i="30"/>
  <c r="F78" i="30"/>
  <c r="F135" i="27"/>
  <c r="F262" i="27"/>
  <c r="F398" i="27"/>
  <c r="F13" i="28"/>
  <c r="F46" i="28"/>
  <c r="F98" i="28"/>
  <c r="F66" i="30"/>
  <c r="F70" i="27"/>
  <c r="F244" i="27"/>
  <c r="F283" i="27"/>
  <c r="F369" i="27"/>
  <c r="F110" i="27"/>
  <c r="F143" i="27"/>
  <c r="F342" i="27"/>
  <c r="F361" i="27"/>
  <c r="F458" i="27"/>
  <c r="F13" i="27"/>
  <c r="F63" i="27"/>
  <c r="F241" i="27"/>
  <c r="F301" i="27"/>
  <c r="F44" i="30"/>
  <c r="F163" i="30"/>
  <c r="F53" i="27"/>
  <c r="F58" i="27"/>
  <c r="F14" i="27"/>
  <c r="F30" i="27"/>
  <c r="F38" i="27"/>
  <c r="F56" i="27"/>
  <c r="F64" i="27"/>
  <c r="F261" i="27"/>
  <c r="F272" i="27"/>
  <c r="F279" i="27"/>
  <c r="F459" i="27"/>
  <c r="F50" i="28"/>
  <c r="F69" i="28"/>
  <c r="F80" i="28"/>
  <c r="F100" i="28"/>
  <c r="F128" i="28"/>
  <c r="F141" i="28"/>
  <c r="F165" i="28"/>
  <c r="F208" i="28"/>
  <c r="F254" i="28"/>
  <c r="F286" i="28"/>
  <c r="F359" i="28"/>
  <c r="F40" i="30"/>
  <c r="F76" i="30"/>
  <c r="F98" i="30"/>
  <c r="F123" i="30"/>
  <c r="F261" i="30"/>
  <c r="F322" i="30"/>
  <c r="F330" i="30"/>
  <c r="F368" i="30"/>
  <c r="F457" i="30"/>
  <c r="F469" i="30"/>
  <c r="F17" i="31"/>
  <c r="F25" i="31"/>
  <c r="F33" i="31"/>
  <c r="F41" i="31"/>
  <c r="F54" i="31"/>
  <c r="F112" i="27"/>
  <c r="F124" i="27"/>
  <c r="F39" i="27"/>
  <c r="F231" i="27"/>
  <c r="F328" i="27"/>
  <c r="F467" i="27"/>
  <c r="F209" i="28"/>
  <c r="F368" i="28"/>
  <c r="F39" i="31"/>
  <c r="D81" i="31"/>
  <c r="F42" i="27"/>
  <c r="F121" i="27"/>
  <c r="F258" i="27"/>
  <c r="F142" i="28"/>
  <c r="F63" i="31"/>
  <c r="F293" i="27"/>
  <c r="F28" i="27"/>
  <c r="F51" i="27"/>
  <c r="F54" i="27"/>
  <c r="F75" i="27"/>
  <c r="F92" i="27"/>
  <c r="F103" i="27"/>
  <c r="F114" i="27"/>
  <c r="F126" i="27"/>
  <c r="F139" i="27"/>
  <c r="F150" i="27"/>
  <c r="F169" i="27"/>
  <c r="F200" i="27" s="1"/>
  <c r="F209" i="27"/>
  <c r="F242" i="27"/>
  <c r="F294" i="27"/>
  <c r="F302" i="27"/>
  <c r="F392" i="27"/>
  <c r="F400" i="27"/>
  <c r="F441" i="27"/>
  <c r="F449" i="27"/>
  <c r="F469" i="27"/>
  <c r="F92" i="28"/>
  <c r="F123" i="28"/>
  <c r="F134" i="28"/>
  <c r="F351" i="28"/>
  <c r="F435" i="28"/>
  <c r="F22" i="30"/>
  <c r="F30" i="30"/>
  <c r="F79" i="30"/>
  <c r="F111" i="30"/>
  <c r="F158" i="30"/>
  <c r="F204" i="30"/>
  <c r="F251" i="30"/>
  <c r="F287" i="30"/>
  <c r="F298" i="30"/>
  <c r="F320" i="30"/>
  <c r="F336" i="30"/>
  <c r="F360" i="30"/>
  <c r="F394" i="30"/>
  <c r="F405" i="30"/>
  <c r="F437" i="30"/>
  <c r="F28" i="31"/>
  <c r="F36" i="31"/>
  <c r="F468" i="31"/>
  <c r="F334" i="27"/>
  <c r="F436" i="27"/>
  <c r="F249" i="27"/>
  <c r="F264" i="27"/>
  <c r="F407" i="27"/>
  <c r="F439" i="27"/>
  <c r="D471" i="27"/>
  <c r="F102" i="28"/>
  <c r="F31" i="27"/>
  <c r="F102" i="27"/>
  <c r="F146" i="27"/>
  <c r="F359" i="27"/>
  <c r="F367" i="27"/>
  <c r="F388" i="27"/>
  <c r="F442" i="27"/>
  <c r="F29" i="31"/>
  <c r="F12" i="27"/>
  <c r="F20" i="27"/>
  <c r="F27" i="27"/>
  <c r="F29" i="27"/>
  <c r="F43" i="27"/>
  <c r="F69" i="27"/>
  <c r="F286" i="27"/>
  <c r="F297" i="27"/>
  <c r="F321" i="27"/>
  <c r="F335" i="27"/>
  <c r="F338" i="27"/>
  <c r="F351" i="27"/>
  <c r="F373" i="27"/>
  <c r="F386" i="27"/>
  <c r="F17" i="28"/>
  <c r="F41" i="28"/>
  <c r="F54" i="28"/>
  <c r="F75" i="28"/>
  <c r="F51" i="30"/>
  <c r="D71" i="31"/>
  <c r="F53" i="31"/>
  <c r="F393" i="27"/>
  <c r="C471" i="27"/>
  <c r="F140" i="28"/>
  <c r="F33" i="27"/>
  <c r="F207" i="27"/>
  <c r="F136" i="27"/>
  <c r="F383" i="27"/>
  <c r="F399" i="27"/>
  <c r="F434" i="27"/>
  <c r="E81" i="28"/>
  <c r="C71" i="27"/>
  <c r="F25" i="27"/>
  <c r="F55" i="27"/>
  <c r="F62" i="27"/>
  <c r="C81" i="27"/>
  <c r="F80" i="27"/>
  <c r="F100" i="27"/>
  <c r="F111" i="27"/>
  <c r="F123" i="27"/>
  <c r="F134" i="27"/>
  <c r="F144" i="27"/>
  <c r="F163" i="27"/>
  <c r="F238" i="27"/>
  <c r="F250" i="27"/>
  <c r="F265" i="27"/>
  <c r="F292" i="27"/>
  <c r="F300" i="27"/>
  <c r="F327" i="27"/>
  <c r="F343" i="27"/>
  <c r="F357" i="27"/>
  <c r="F28" i="28"/>
  <c r="F44" i="28"/>
  <c r="F49" i="28"/>
  <c r="F57" i="28"/>
  <c r="F62" i="28"/>
  <c r="F67" i="28"/>
  <c r="F78" i="28"/>
  <c r="F432" i="28"/>
  <c r="F17" i="30"/>
  <c r="F32" i="30"/>
  <c r="E71" i="31"/>
  <c r="F49" i="27"/>
  <c r="F444" i="27"/>
  <c r="F466" i="27"/>
  <c r="F61" i="27"/>
  <c r="F396" i="27"/>
  <c r="F45" i="27"/>
  <c r="F59" i="27"/>
  <c r="D81" i="27"/>
  <c r="F91" i="27"/>
  <c r="F165" i="27"/>
  <c r="F206" i="27"/>
  <c r="F470" i="27"/>
  <c r="F14" i="28"/>
  <c r="F20" i="28"/>
  <c r="F23" i="28"/>
  <c r="F31" i="28"/>
  <c r="F36" i="28"/>
  <c r="F39" i="28"/>
  <c r="F47" i="28"/>
  <c r="F400" i="28"/>
  <c r="F438" i="28"/>
  <c r="F315" i="30"/>
  <c r="F442" i="30"/>
  <c r="F35" i="27"/>
  <c r="F296" i="27"/>
  <c r="F320" i="27"/>
  <c r="F401" i="27"/>
  <c r="F47" i="27"/>
  <c r="F234" i="27"/>
  <c r="F113" i="27"/>
  <c r="F125" i="27"/>
  <c r="F348" i="27"/>
  <c r="D71" i="27"/>
  <c r="E71" i="27"/>
  <c r="F21" i="27"/>
  <c r="F37" i="27"/>
  <c r="F65" i="27"/>
  <c r="F78" i="27"/>
  <c r="F98" i="27"/>
  <c r="F109" i="27"/>
  <c r="F117" i="27"/>
  <c r="F132" i="27"/>
  <c r="F142" i="27"/>
  <c r="F161" i="27"/>
  <c r="F233" i="27"/>
  <c r="F245" i="27"/>
  <c r="F263" i="27"/>
  <c r="F278" i="27"/>
  <c r="F341" i="27"/>
  <c r="F352" i="27"/>
  <c r="F451" i="27"/>
  <c r="F468" i="27"/>
  <c r="F18" i="28"/>
  <c r="F26" i="28"/>
  <c r="F34" i="28"/>
  <c r="F107" i="28"/>
  <c r="F124" i="28"/>
  <c r="F135" i="28"/>
  <c r="F150" i="28"/>
  <c r="F169" i="28"/>
  <c r="F200" i="28" s="1"/>
  <c r="F263" i="28"/>
  <c r="F321" i="28"/>
  <c r="F384" i="28"/>
  <c r="F395" i="28"/>
  <c r="F433" i="28"/>
  <c r="F125" i="30"/>
  <c r="F133" i="30"/>
  <c r="F262" i="30"/>
  <c r="F267" i="30"/>
  <c r="F445" i="30"/>
  <c r="F23" i="27"/>
  <c r="F41" i="27"/>
  <c r="F57" i="27"/>
  <c r="F76" i="27"/>
  <c r="F93" i="27"/>
  <c r="F107" i="27"/>
  <c r="F115" i="27"/>
  <c r="F127" i="27"/>
  <c r="F140" i="27"/>
  <c r="F158" i="27"/>
  <c r="F204" i="27"/>
  <c r="F239" i="27"/>
  <c r="F266" i="27"/>
  <c r="F287" i="27"/>
  <c r="F298" i="27"/>
  <c r="F306" i="27"/>
  <c r="F322" i="27"/>
  <c r="F336" i="27"/>
  <c r="F349" i="27"/>
  <c r="F378" i="27"/>
  <c r="F394" i="27"/>
  <c r="F405" i="27"/>
  <c r="F432" i="27"/>
  <c r="F437" i="27"/>
  <c r="F445" i="27"/>
  <c r="E471" i="27"/>
  <c r="F460" i="27"/>
  <c r="F10" i="28"/>
  <c r="F24" i="28"/>
  <c r="F37" i="28"/>
  <c r="F45" i="28"/>
  <c r="F52" i="28"/>
  <c r="F55" i="28"/>
  <c r="F63" i="28"/>
  <c r="F111" i="28"/>
  <c r="F125" i="28"/>
  <c r="F350" i="28"/>
  <c r="F361" i="28"/>
  <c r="F393" i="28"/>
  <c r="F23" i="30"/>
  <c r="F33" i="30"/>
  <c r="F57" i="30"/>
  <c r="F69" i="30"/>
  <c r="F109" i="30"/>
  <c r="F161" i="30"/>
  <c r="F169" i="30"/>
  <c r="F200" i="30" s="1"/>
  <c r="F234" i="30"/>
  <c r="F242" i="30"/>
  <c r="F292" i="30"/>
  <c r="F297" i="30"/>
  <c r="F344" i="30"/>
  <c r="F352" i="30"/>
  <c r="F396" i="30"/>
  <c r="F401" i="30"/>
  <c r="F461" i="30"/>
  <c r="F20" i="31"/>
  <c r="F368" i="27"/>
  <c r="F384" i="27"/>
  <c r="F397" i="27"/>
  <c r="F408" i="27"/>
  <c r="F440" i="27"/>
  <c r="F450" i="27"/>
  <c r="F16" i="28"/>
  <c r="F19" i="28"/>
  <c r="F27" i="28"/>
  <c r="F40" i="28"/>
  <c r="F58" i="28"/>
  <c r="F76" i="28"/>
  <c r="F103" i="28"/>
  <c r="F114" i="28"/>
  <c r="F26" i="30"/>
  <c r="F58" i="30"/>
  <c r="F117" i="30"/>
  <c r="F249" i="30"/>
  <c r="F300" i="30"/>
  <c r="F358" i="30"/>
  <c r="F407" i="30"/>
  <c r="F76" i="31"/>
  <c r="F93" i="31"/>
  <c r="F107" i="31"/>
  <c r="F115" i="31"/>
  <c r="F127" i="31"/>
  <c r="F140" i="31"/>
  <c r="F158" i="31"/>
  <c r="F35" i="28"/>
  <c r="F43" i="28"/>
  <c r="F53" i="28"/>
  <c r="F61" i="28"/>
  <c r="F74" i="28"/>
  <c r="F79" i="28"/>
  <c r="F109" i="28"/>
  <c r="F294" i="28"/>
  <c r="F315" i="28"/>
  <c r="F337" i="28"/>
  <c r="F348" i="28"/>
  <c r="F21" i="30"/>
  <c r="F68" i="31"/>
  <c r="F99" i="31"/>
  <c r="F110" i="31"/>
  <c r="F121" i="31"/>
  <c r="F133" i="31"/>
  <c r="F143" i="31"/>
  <c r="F162" i="31"/>
  <c r="F205" i="31"/>
  <c r="F238" i="31"/>
  <c r="F250" i="31"/>
  <c r="F263" i="31"/>
  <c r="F278" i="31"/>
  <c r="F293" i="31"/>
  <c r="F301" i="31"/>
  <c r="F326" i="31"/>
  <c r="F337" i="31"/>
  <c r="F348" i="31"/>
  <c r="F359" i="31"/>
  <c r="F373" i="31"/>
  <c r="F386" i="31"/>
  <c r="F397" i="31"/>
  <c r="F408" i="31"/>
  <c r="F438" i="31"/>
  <c r="F446" i="31"/>
  <c r="F459" i="31"/>
  <c r="F67" i="27"/>
  <c r="E81" i="27"/>
  <c r="F77" i="27"/>
  <c r="F95" i="27"/>
  <c r="F108" i="27"/>
  <c r="F116" i="27"/>
  <c r="F128" i="27"/>
  <c r="F141" i="27"/>
  <c r="F159" i="27"/>
  <c r="F205" i="27"/>
  <c r="F240" i="27"/>
  <c r="F254" i="27"/>
  <c r="F267" i="27"/>
  <c r="F291" i="27"/>
  <c r="F299" i="27"/>
  <c r="F326" i="27"/>
  <c r="F337" i="27"/>
  <c r="F350" i="27"/>
  <c r="F366" i="27"/>
  <c r="F379" i="27"/>
  <c r="F395" i="27"/>
  <c r="F406" i="27"/>
  <c r="F438" i="27"/>
  <c r="F446" i="27"/>
  <c r="F461" i="27"/>
  <c r="F11" i="28"/>
  <c r="F25" i="28"/>
  <c r="F30" i="28"/>
  <c r="F33" i="28"/>
  <c r="F38" i="28"/>
  <c r="F56" i="28"/>
  <c r="F77" i="28"/>
  <c r="F93" i="28"/>
  <c r="F101" i="28"/>
  <c r="F112" i="28"/>
  <c r="F440" i="28"/>
  <c r="F448" i="28"/>
  <c r="F470" i="28"/>
  <c r="F24" i="30"/>
  <c r="F56" i="30"/>
  <c r="F100" i="30"/>
  <c r="F144" i="30"/>
  <c r="F206" i="30"/>
  <c r="F279" i="30"/>
  <c r="F338" i="30"/>
  <c r="F387" i="30"/>
  <c r="F447" i="30"/>
  <c r="F47" i="31"/>
  <c r="F50" i="31"/>
  <c r="F242" i="28"/>
  <c r="F251" i="28"/>
  <c r="F285" i="28"/>
  <c r="F319" i="28"/>
  <c r="F444" i="28"/>
  <c r="F12" i="30"/>
  <c r="F29" i="30"/>
  <c r="F49" i="30"/>
  <c r="F65" i="30"/>
  <c r="F75" i="30"/>
  <c r="F103" i="30"/>
  <c r="F126" i="30"/>
  <c r="F150" i="30"/>
  <c r="F209" i="30"/>
  <c r="F254" i="30"/>
  <c r="F286" i="30"/>
  <c r="F319" i="30"/>
  <c r="F341" i="30"/>
  <c r="F366" i="30"/>
  <c r="F393" i="30"/>
  <c r="F434" i="30"/>
  <c r="D471" i="30"/>
  <c r="F14" i="31"/>
  <c r="F18" i="31"/>
  <c r="F59" i="31"/>
  <c r="F61" i="31"/>
  <c r="C81" i="31"/>
  <c r="E81" i="31"/>
  <c r="F92" i="31"/>
  <c r="F139" i="31"/>
  <c r="F150" i="31"/>
  <c r="E471" i="31"/>
  <c r="F126" i="28"/>
  <c r="F139" i="28"/>
  <c r="F146" i="28"/>
  <c r="F159" i="28"/>
  <c r="F272" i="28"/>
  <c r="F349" i="28"/>
  <c r="F365" i="28"/>
  <c r="F386" i="28"/>
  <c r="F399" i="28"/>
  <c r="F436" i="28"/>
  <c r="F447" i="28"/>
  <c r="F469" i="28"/>
  <c r="C71" i="30"/>
  <c r="F27" i="30"/>
  <c r="F43" i="30"/>
  <c r="F47" i="30"/>
  <c r="F63" i="30"/>
  <c r="F101" i="30"/>
  <c r="F124" i="30"/>
  <c r="F145" i="30"/>
  <c r="F159" i="30"/>
  <c r="F207" i="30"/>
  <c r="F252" i="30"/>
  <c r="F283" i="30"/>
  <c r="F306" i="30"/>
  <c r="F339" i="30"/>
  <c r="F361" i="30"/>
  <c r="F388" i="30"/>
  <c r="F432" i="30"/>
  <c r="F448" i="30"/>
  <c r="F470" i="30"/>
  <c r="F16" i="31"/>
  <c r="F23" i="31"/>
  <c r="F26" i="31"/>
  <c r="F44" i="31"/>
  <c r="F62" i="31"/>
  <c r="F67" i="31"/>
  <c r="F69" i="31"/>
  <c r="F78" i="31"/>
  <c r="F98" i="31"/>
  <c r="F109" i="31"/>
  <c r="F117" i="31"/>
  <c r="F132" i="31"/>
  <c r="F142" i="31"/>
  <c r="F161" i="31"/>
  <c r="F458" i="31"/>
  <c r="F470" i="31"/>
  <c r="F132" i="28"/>
  <c r="F163" i="28"/>
  <c r="F205" i="28"/>
  <c r="F240" i="28"/>
  <c r="F261" i="28"/>
  <c r="F279" i="28"/>
  <c r="F296" i="28"/>
  <c r="F320" i="28"/>
  <c r="F328" i="28"/>
  <c r="F339" i="28"/>
  <c r="F352" i="28"/>
  <c r="F360" i="28"/>
  <c r="F392" i="28"/>
  <c r="F434" i="28"/>
  <c r="F460" i="28"/>
  <c r="D71" i="30"/>
  <c r="F25" i="30"/>
  <c r="F41" i="30"/>
  <c r="F45" i="30"/>
  <c r="F61" i="30"/>
  <c r="E81" i="30"/>
  <c r="F99" i="30"/>
  <c r="F121" i="30"/>
  <c r="F143" i="30"/>
  <c r="F446" i="30"/>
  <c r="F460" i="30"/>
  <c r="F10" i="31"/>
  <c r="F12" i="31"/>
  <c r="F24" i="31"/>
  <c r="F31" i="31"/>
  <c r="F34" i="31"/>
  <c r="F52" i="31"/>
  <c r="F70" i="31"/>
  <c r="F461" i="31"/>
  <c r="F164" i="28"/>
  <c r="F206" i="28"/>
  <c r="F241" i="28"/>
  <c r="F258" i="28"/>
  <c r="F265" i="28"/>
  <c r="F283" i="28"/>
  <c r="F297" i="28"/>
  <c r="F302" i="28"/>
  <c r="F340" i="28"/>
  <c r="F366" i="28"/>
  <c r="F461" i="28"/>
  <c r="F19" i="30"/>
  <c r="F35" i="30"/>
  <c r="F55" i="30"/>
  <c r="D81" i="30"/>
  <c r="F87" i="30"/>
  <c r="F88" i="30" s="1"/>
  <c r="F112" i="30"/>
  <c r="F135" i="30"/>
  <c r="F164" i="30"/>
  <c r="F240" i="30"/>
  <c r="F265" i="30"/>
  <c r="F295" i="30"/>
  <c r="F328" i="30"/>
  <c r="F350" i="30"/>
  <c r="F399" i="30"/>
  <c r="F440" i="30"/>
  <c r="F11" i="31"/>
  <c r="F30" i="31"/>
  <c r="F35" i="31"/>
  <c r="F37" i="31"/>
  <c r="F48" i="31"/>
  <c r="F55" i="31"/>
  <c r="F58" i="31"/>
  <c r="F74" i="31"/>
  <c r="F91" i="31"/>
  <c r="F102" i="31"/>
  <c r="F113" i="31"/>
  <c r="F125" i="31"/>
  <c r="F136" i="31"/>
  <c r="F146" i="31"/>
  <c r="F165" i="31"/>
  <c r="F208" i="31"/>
  <c r="F241" i="31"/>
  <c r="F253" i="31"/>
  <c r="F266" i="31"/>
  <c r="F285" i="31"/>
  <c r="F296" i="31"/>
  <c r="F315" i="31"/>
  <c r="F329" i="31"/>
  <c r="F340" i="31"/>
  <c r="F351" i="31"/>
  <c r="F365" i="31"/>
  <c r="F378" i="31"/>
  <c r="F392" i="31"/>
  <c r="F400" i="31"/>
  <c r="F433" i="31"/>
  <c r="F441" i="31"/>
  <c r="F449" i="31"/>
  <c r="C71" i="31"/>
  <c r="F77" i="31"/>
  <c r="F95" i="31"/>
  <c r="F108" i="31"/>
  <c r="F116" i="31"/>
  <c r="F128" i="31"/>
  <c r="F141" i="31"/>
  <c r="F159" i="31"/>
  <c r="F75" i="31"/>
  <c r="F87" i="31"/>
  <c r="F88" i="31" s="1"/>
  <c r="F101" i="31"/>
  <c r="F112" i="31"/>
  <c r="F124" i="31"/>
  <c r="F135" i="31"/>
  <c r="F145" i="31"/>
  <c r="F164" i="31"/>
  <c r="F79" i="31"/>
  <c r="F206" i="31"/>
  <c r="F239" i="31"/>
  <c r="F251" i="31"/>
  <c r="F264" i="31"/>
  <c r="F279" i="31"/>
  <c r="F294" i="31"/>
  <c r="F302" i="31"/>
  <c r="F327" i="31"/>
  <c r="F338" i="31"/>
  <c r="F349" i="31"/>
  <c r="F360" i="31"/>
  <c r="F387" i="31"/>
  <c r="F398" i="31"/>
  <c r="F409" i="31"/>
  <c r="F439" i="31"/>
  <c r="F447" i="31"/>
  <c r="F169" i="31"/>
  <c r="F209" i="31"/>
  <c r="F242" i="31"/>
  <c r="F254" i="31"/>
  <c r="F267" i="31"/>
  <c r="F286" i="31"/>
  <c r="F297" i="31"/>
  <c r="F319" i="31"/>
  <c r="F330" i="31"/>
  <c r="F341" i="31"/>
  <c r="F352" i="31"/>
  <c r="F366" i="31"/>
  <c r="F379" i="31"/>
  <c r="F393" i="31"/>
  <c r="F401" i="31"/>
  <c r="F434" i="31"/>
  <c r="F442" i="31"/>
  <c r="F450" i="31"/>
  <c r="F466" i="31"/>
  <c r="F204" i="31"/>
  <c r="F234" i="31"/>
  <c r="F249" i="31"/>
  <c r="F262" i="31"/>
  <c r="F292" i="31"/>
  <c r="F300" i="31"/>
  <c r="F322" i="31"/>
  <c r="F336" i="31"/>
  <c r="F344" i="31"/>
  <c r="F358" i="31"/>
  <c r="F369" i="31"/>
  <c r="F385" i="31"/>
  <c r="F396" i="31"/>
  <c r="F407" i="31"/>
  <c r="F437" i="31"/>
  <c r="F445" i="31"/>
  <c r="F457" i="31"/>
  <c r="C471" i="31"/>
  <c r="F469" i="31"/>
  <c r="F207" i="31"/>
  <c r="F240" i="31"/>
  <c r="F252" i="31"/>
  <c r="F265" i="31"/>
  <c r="F283" i="31"/>
  <c r="F295" i="31"/>
  <c r="F306" i="31"/>
  <c r="F328" i="31"/>
  <c r="F339" i="31"/>
  <c r="F350" i="31"/>
  <c r="F361" i="31"/>
  <c r="F388" i="31"/>
  <c r="F399" i="31"/>
  <c r="F432" i="31"/>
  <c r="F440" i="31"/>
  <c r="F448" i="31"/>
  <c r="D471" i="31"/>
  <c r="F460" i="31"/>
  <c r="F170" i="31"/>
  <c r="F231" i="31"/>
  <c r="F244" i="31"/>
  <c r="F258" i="31"/>
  <c r="F268" i="31"/>
  <c r="F287" i="31"/>
  <c r="F298" i="31"/>
  <c r="F320" i="31"/>
  <c r="F334" i="31"/>
  <c r="F342" i="31"/>
  <c r="F353" i="31"/>
  <c r="F367" i="31"/>
  <c r="F383" i="31"/>
  <c r="F394" i="31"/>
  <c r="F405" i="31"/>
  <c r="F435" i="31"/>
  <c r="F443" i="31"/>
  <c r="F451" i="31"/>
  <c r="F467" i="31"/>
  <c r="C471" i="30"/>
  <c r="F116" i="30"/>
  <c r="F141" i="30"/>
  <c r="F205" i="30"/>
  <c r="F250" i="30"/>
  <c r="F278" i="30"/>
  <c r="F301" i="30"/>
  <c r="F337" i="30"/>
  <c r="F359" i="30"/>
  <c r="F386" i="30"/>
  <c r="F408" i="30"/>
  <c r="F468" i="30"/>
  <c r="C81" i="30"/>
  <c r="F114" i="30"/>
  <c r="F139" i="30"/>
  <c r="F245" i="30"/>
  <c r="F272" i="30"/>
  <c r="F299" i="30"/>
  <c r="F335" i="30"/>
  <c r="F357" i="30"/>
  <c r="F384" i="30"/>
  <c r="F406" i="30"/>
  <c r="F444" i="30"/>
  <c r="E471" i="30"/>
  <c r="F466" i="30"/>
  <c r="F10" i="30"/>
  <c r="F108" i="30"/>
  <c r="F128" i="30"/>
  <c r="F162" i="30"/>
  <c r="F238" i="30"/>
  <c r="F263" i="30"/>
  <c r="F293" i="30"/>
  <c r="F326" i="30"/>
  <c r="F348" i="30"/>
  <c r="F373" i="30"/>
  <c r="F397" i="30"/>
  <c r="F438" i="30"/>
  <c r="D81" i="28"/>
  <c r="F245" i="28"/>
  <c r="F299" i="28"/>
  <c r="F357" i="28"/>
  <c r="F406" i="28"/>
  <c r="F466" i="28"/>
  <c r="C81" i="28"/>
  <c r="E471" i="28"/>
  <c r="F231" i="28"/>
  <c r="F266" i="28"/>
  <c r="F287" i="28"/>
  <c r="F329" i="28"/>
  <c r="F342" i="28"/>
  <c r="F378" i="28"/>
  <c r="F394" i="28"/>
  <c r="F441" i="28"/>
  <c r="F451" i="28"/>
  <c r="D71" i="28"/>
  <c r="F264" i="28"/>
  <c r="F327" i="28"/>
  <c r="F439" i="28"/>
  <c r="D471" i="28"/>
  <c r="F87" i="28"/>
  <c r="F88" i="28" s="1"/>
  <c r="E71" i="28"/>
  <c r="C71" i="28"/>
  <c r="F267" i="28"/>
  <c r="F330" i="28"/>
  <c r="F379" i="28"/>
  <c r="F442" i="28"/>
  <c r="F468" i="28"/>
  <c r="F234" i="28"/>
  <c r="F262" i="28"/>
  <c r="F292" i="28"/>
  <c r="F322" i="28"/>
  <c r="F344" i="28"/>
  <c r="F369" i="28"/>
  <c r="F396" i="28"/>
  <c r="F437" i="28"/>
  <c r="F457" i="28"/>
  <c r="C471" i="28"/>
  <c r="F249" i="28"/>
  <c r="F300" i="28"/>
  <c r="F336" i="28"/>
  <c r="F358" i="28"/>
  <c r="F385" i="28"/>
  <c r="F407" i="28"/>
  <c r="F445" i="28"/>
  <c r="F244" i="28"/>
  <c r="F268" i="28"/>
  <c r="F298" i="28"/>
  <c r="F334" i="28"/>
  <c r="F353" i="28"/>
  <c r="F383" i="28"/>
  <c r="F405" i="28"/>
  <c r="F443" i="28"/>
  <c r="F467" i="28"/>
  <c r="F457" i="27"/>
  <c r="F10" i="27"/>
  <c r="F74" i="27"/>
  <c r="B7" i="25" l="1"/>
  <c r="C7" i="25"/>
  <c r="F210" i="31"/>
  <c r="F210" i="28"/>
  <c r="F210" i="27"/>
  <c r="F452" i="31"/>
  <c r="F354" i="30"/>
  <c r="F210" i="30"/>
  <c r="F370" i="30"/>
  <c r="F452" i="30"/>
  <c r="F410" i="30"/>
  <c r="F402" i="30"/>
  <c r="F389" i="30"/>
  <c r="F380" i="30"/>
  <c r="F362" i="30"/>
  <c r="F345" i="30"/>
  <c r="F331" i="30"/>
  <c r="F323" i="30"/>
  <c r="F316" i="30"/>
  <c r="F303" i="30"/>
  <c r="F280" i="30"/>
  <c r="F288" i="30"/>
  <c r="F269" i="30"/>
  <c r="F255" i="30"/>
  <c r="F246" i="30"/>
  <c r="F235" i="30"/>
  <c r="F166" i="30"/>
  <c r="F129" i="30"/>
  <c r="F147" i="30"/>
  <c r="F118" i="30"/>
  <c r="F104" i="30"/>
  <c r="F410" i="31"/>
  <c r="F402" i="31"/>
  <c r="F389" i="31"/>
  <c r="F380" i="31"/>
  <c r="F370" i="31"/>
  <c r="F288" i="31"/>
  <c r="F362" i="31"/>
  <c r="F331" i="31"/>
  <c r="F354" i="31"/>
  <c r="F345" i="31"/>
  <c r="F323" i="31"/>
  <c r="F316" i="31"/>
  <c r="F303" i="31"/>
  <c r="F280" i="31"/>
  <c r="F269" i="31"/>
  <c r="F255" i="31"/>
  <c r="F246" i="31"/>
  <c r="F235" i="31"/>
  <c r="F200" i="31"/>
  <c r="F166" i="31"/>
  <c r="F147" i="31"/>
  <c r="F129" i="31"/>
  <c r="F104" i="31"/>
  <c r="F118" i="31"/>
  <c r="F452" i="28"/>
  <c r="F452" i="27"/>
  <c r="F410" i="27"/>
  <c r="F323" i="27"/>
  <c r="F410" i="28"/>
  <c r="F402" i="28"/>
  <c r="F389" i="28"/>
  <c r="F380" i="28"/>
  <c r="F370" i="28"/>
  <c r="F362" i="28"/>
  <c r="F354" i="28"/>
  <c r="F345" i="28"/>
  <c r="F331" i="28"/>
  <c r="F323" i="28"/>
  <c r="F316" i="28"/>
  <c r="F303" i="28"/>
  <c r="F288" i="28"/>
  <c r="F280" i="28"/>
  <c r="F269" i="28"/>
  <c r="F255" i="28"/>
  <c r="F246" i="28"/>
  <c r="F235" i="28"/>
  <c r="F129" i="28"/>
  <c r="F166" i="28"/>
  <c r="F147" i="28"/>
  <c r="F118" i="28"/>
  <c r="F104" i="28"/>
  <c r="F362" i="27"/>
  <c r="F402" i="27"/>
  <c r="F389" i="27"/>
  <c r="F380" i="27"/>
  <c r="F370" i="27"/>
  <c r="F354" i="27"/>
  <c r="F345" i="27"/>
  <c r="F331" i="27"/>
  <c r="F316" i="27"/>
  <c r="F303" i="27"/>
  <c r="F288" i="27"/>
  <c r="F280" i="27"/>
  <c r="F269" i="27"/>
  <c r="F255" i="27"/>
  <c r="F246" i="27"/>
  <c r="F235" i="27"/>
  <c r="F166" i="27"/>
  <c r="F147" i="27"/>
  <c r="F129" i="27"/>
  <c r="F118" i="27"/>
  <c r="F104" i="27"/>
  <c r="E473" i="28"/>
  <c r="E83" i="30"/>
  <c r="D83" i="31"/>
  <c r="D83" i="27"/>
  <c r="D473" i="27"/>
  <c r="E473" i="27"/>
  <c r="C473" i="27"/>
  <c r="F81" i="30"/>
  <c r="F81" i="28"/>
  <c r="F71" i="31"/>
  <c r="C83" i="28"/>
  <c r="E83" i="28"/>
  <c r="D473" i="31"/>
  <c r="E473" i="30"/>
  <c r="C473" i="28"/>
  <c r="D473" i="28"/>
  <c r="F71" i="28"/>
  <c r="D83" i="28"/>
  <c r="C83" i="30"/>
  <c r="F81" i="27"/>
  <c r="F471" i="30"/>
  <c r="D473" i="30"/>
  <c r="C473" i="30"/>
  <c r="D83" i="30"/>
  <c r="F71" i="27"/>
  <c r="C473" i="31"/>
  <c r="E473" i="31"/>
  <c r="F71" i="30"/>
  <c r="E83" i="27"/>
  <c r="F471" i="27"/>
  <c r="F81" i="31"/>
  <c r="C83" i="31"/>
  <c r="C475" i="31" s="1"/>
  <c r="C83" i="27"/>
  <c r="E83" i="31"/>
  <c r="F471" i="31"/>
  <c r="F471" i="28"/>
  <c r="F113" i="26"/>
  <c r="H113" i="26" s="1"/>
  <c r="K113" i="26" s="1"/>
  <c r="C113" i="26"/>
  <c r="F192" i="26"/>
  <c r="H192" i="26" s="1"/>
  <c r="K192" i="26" s="1"/>
  <c r="C192" i="26"/>
  <c r="F309" i="26"/>
  <c r="H309" i="26" s="1"/>
  <c r="K309" i="26" s="1"/>
  <c r="C309" i="26"/>
  <c r="C475" i="27" l="1"/>
  <c r="D475" i="27"/>
  <c r="D475" i="31"/>
  <c r="E475" i="28"/>
  <c r="E475" i="31"/>
  <c r="D475" i="28"/>
  <c r="E475" i="27"/>
  <c r="D475" i="30"/>
  <c r="C475" i="30"/>
  <c r="C475" i="28"/>
  <c r="F2" i="28" s="1"/>
  <c r="E475" i="30"/>
  <c r="F454" i="28"/>
  <c r="F473" i="28" s="1"/>
  <c r="F454" i="31"/>
  <c r="F473" i="31" s="1"/>
  <c r="F454" i="27"/>
  <c r="F473" i="27" s="1"/>
  <c r="F454" i="30"/>
  <c r="F473" i="30" s="1"/>
  <c r="F2" i="27"/>
  <c r="F2" i="31"/>
  <c r="F2" i="30"/>
  <c r="F83" i="30"/>
  <c r="F83" i="31"/>
  <c r="F83" i="28"/>
  <c r="F83" i="27"/>
  <c r="F204" i="1"/>
  <c r="F334" i="1"/>
  <c r="F425" i="26"/>
  <c r="H425" i="26" s="1"/>
  <c r="K425" i="26" s="1"/>
  <c r="F424" i="26"/>
  <c r="H424" i="26" s="1"/>
  <c r="K424" i="26" s="1"/>
  <c r="F423" i="26"/>
  <c r="H423" i="26" s="1"/>
  <c r="K423" i="26" s="1"/>
  <c r="F422" i="26"/>
  <c r="F377" i="26"/>
  <c r="H377" i="26" s="1"/>
  <c r="K377" i="26" s="1"/>
  <c r="F370" i="26"/>
  <c r="H370" i="26" s="1"/>
  <c r="K370" i="26" s="1"/>
  <c r="F369" i="26"/>
  <c r="H369" i="26" s="1"/>
  <c r="K369" i="26" s="1"/>
  <c r="F358" i="26"/>
  <c r="H358" i="26" s="1"/>
  <c r="K358" i="26" s="1"/>
  <c r="F350" i="26"/>
  <c r="H350" i="26" s="1"/>
  <c r="K350" i="26" s="1"/>
  <c r="F341" i="26"/>
  <c r="H341" i="26" s="1"/>
  <c r="K341" i="26" s="1"/>
  <c r="F334" i="26"/>
  <c r="H334" i="26" s="1"/>
  <c r="K334" i="26" s="1"/>
  <c r="F327" i="26"/>
  <c r="H327" i="26" s="1"/>
  <c r="K327" i="26" s="1"/>
  <c r="F319" i="26"/>
  <c r="H319" i="26" s="1"/>
  <c r="K319" i="26" s="1"/>
  <c r="F318" i="26"/>
  <c r="H318" i="26" s="1"/>
  <c r="K318" i="26" s="1"/>
  <c r="F306" i="26"/>
  <c r="H306" i="26" s="1"/>
  <c r="K306" i="26" s="1"/>
  <c r="F305" i="26"/>
  <c r="H305" i="26" s="1"/>
  <c r="K305" i="26" s="1"/>
  <c r="F299" i="26"/>
  <c r="H299" i="26" s="1"/>
  <c r="K299" i="26" s="1"/>
  <c r="F293" i="26"/>
  <c r="H293" i="26" s="1"/>
  <c r="K293" i="26" s="1"/>
  <c r="F281" i="26"/>
  <c r="H281" i="26" s="1"/>
  <c r="K281" i="26" s="1"/>
  <c r="F280" i="26"/>
  <c r="H280" i="26" s="1"/>
  <c r="K280" i="26" s="1"/>
  <c r="F267" i="26"/>
  <c r="H267" i="26" s="1"/>
  <c r="K267" i="26" s="1"/>
  <c r="F260" i="26"/>
  <c r="H260" i="26" s="1"/>
  <c r="K260" i="26" s="1"/>
  <c r="F250" i="26"/>
  <c r="H250" i="26" s="1"/>
  <c r="K250" i="26" s="1"/>
  <c r="F249" i="26"/>
  <c r="H249" i="26" s="1"/>
  <c r="K249" i="26" s="1"/>
  <c r="F237" i="26"/>
  <c r="H237" i="26" s="1"/>
  <c r="K237" i="26" s="1"/>
  <c r="F236" i="26"/>
  <c r="H236" i="26" s="1"/>
  <c r="K236" i="26" s="1"/>
  <c r="F229" i="26"/>
  <c r="H229" i="26" s="1"/>
  <c r="K229" i="26" s="1"/>
  <c r="F228" i="26"/>
  <c r="H228" i="26" s="1"/>
  <c r="K228" i="26" s="1"/>
  <c r="F219" i="26"/>
  <c r="H219" i="26" s="1"/>
  <c r="K219" i="26" s="1"/>
  <c r="F155" i="26"/>
  <c r="H155" i="26" s="1"/>
  <c r="K155" i="26" s="1"/>
  <c r="F154" i="26"/>
  <c r="H154" i="26" s="1"/>
  <c r="K154" i="26" s="1"/>
  <c r="F110" i="26"/>
  <c r="H110" i="26" s="1"/>
  <c r="K110" i="26" s="1"/>
  <c r="F109" i="26"/>
  <c r="H109" i="26" s="1"/>
  <c r="K109" i="26" s="1"/>
  <c r="F97" i="26"/>
  <c r="H97" i="26" s="1"/>
  <c r="K97" i="26" s="1"/>
  <c r="F96" i="26"/>
  <c r="H96" i="26" s="1"/>
  <c r="K96" i="26" s="1"/>
  <c r="H422" i="26"/>
  <c r="K422" i="26" s="1"/>
  <c r="F475" i="31" l="1"/>
  <c r="F475" i="30"/>
  <c r="F475" i="28"/>
  <c r="F475" i="27"/>
  <c r="F477" i="27"/>
  <c r="F477" i="28"/>
  <c r="F477" i="30"/>
  <c r="F477" i="31"/>
  <c r="F434" i="26"/>
  <c r="H434" i="26" s="1"/>
  <c r="K434" i="26" s="1"/>
  <c r="C434" i="26"/>
  <c r="F433" i="26"/>
  <c r="H433" i="26" s="1"/>
  <c r="K433" i="26" s="1"/>
  <c r="C433" i="26"/>
  <c r="F432" i="26"/>
  <c r="H432" i="26" s="1"/>
  <c r="K432" i="26" s="1"/>
  <c r="C432" i="26"/>
  <c r="F431" i="26"/>
  <c r="H431" i="26" s="1"/>
  <c r="K431" i="26" s="1"/>
  <c r="C431" i="26"/>
  <c r="F430" i="26"/>
  <c r="H430" i="26" s="1"/>
  <c r="K430" i="26" s="1"/>
  <c r="C430" i="26"/>
  <c r="C425" i="26"/>
  <c r="C424" i="26"/>
  <c r="C423" i="26"/>
  <c r="C422" i="26"/>
  <c r="F421" i="26"/>
  <c r="C421" i="26"/>
  <c r="F416" i="26"/>
  <c r="H416" i="26" s="1"/>
  <c r="K416" i="26" s="1"/>
  <c r="C416" i="26"/>
  <c r="F415" i="26"/>
  <c r="H415" i="26" s="1"/>
  <c r="K415" i="26" s="1"/>
  <c r="C415" i="26"/>
  <c r="F414" i="26"/>
  <c r="H414" i="26" s="1"/>
  <c r="K414" i="26" s="1"/>
  <c r="C414" i="26"/>
  <c r="F413" i="26"/>
  <c r="H413" i="26" s="1"/>
  <c r="K413" i="26" s="1"/>
  <c r="C413" i="26"/>
  <c r="F412" i="26"/>
  <c r="H412" i="26" s="1"/>
  <c r="K412" i="26" s="1"/>
  <c r="C412" i="26"/>
  <c r="F411" i="26"/>
  <c r="H411" i="26" s="1"/>
  <c r="K411" i="26" s="1"/>
  <c r="C411" i="26"/>
  <c r="F410" i="26"/>
  <c r="H410" i="26" s="1"/>
  <c r="K410" i="26" s="1"/>
  <c r="C410" i="26"/>
  <c r="F409" i="26"/>
  <c r="H409" i="26" s="1"/>
  <c r="K409" i="26" s="1"/>
  <c r="C409" i="26"/>
  <c r="F408" i="26"/>
  <c r="H408" i="26" s="1"/>
  <c r="K408" i="26" s="1"/>
  <c r="C408" i="26"/>
  <c r="F407" i="26"/>
  <c r="H407" i="26" s="1"/>
  <c r="K407" i="26" s="1"/>
  <c r="C407" i="26"/>
  <c r="F406" i="26"/>
  <c r="H406" i="26" s="1"/>
  <c r="K406" i="26" s="1"/>
  <c r="C406" i="26"/>
  <c r="F405" i="26"/>
  <c r="H405" i="26" s="1"/>
  <c r="K405" i="26" s="1"/>
  <c r="C405" i="26"/>
  <c r="F404" i="26"/>
  <c r="H404" i="26" s="1"/>
  <c r="K404" i="26" s="1"/>
  <c r="C404" i="26"/>
  <c r="F403" i="26"/>
  <c r="H403" i="26" s="1"/>
  <c r="K403" i="26" s="1"/>
  <c r="C403" i="26"/>
  <c r="F402" i="26"/>
  <c r="H402" i="26" s="1"/>
  <c r="K402" i="26" s="1"/>
  <c r="C402" i="26"/>
  <c r="F401" i="26"/>
  <c r="H401" i="26" s="1"/>
  <c r="K401" i="26" s="1"/>
  <c r="C401" i="26"/>
  <c r="F400" i="26"/>
  <c r="H400" i="26" s="1"/>
  <c r="K400" i="26" s="1"/>
  <c r="C400" i="26"/>
  <c r="F399" i="26"/>
  <c r="H399" i="26" s="1"/>
  <c r="K399" i="26" s="1"/>
  <c r="C399" i="26"/>
  <c r="F398" i="26"/>
  <c r="H398" i="26" s="1"/>
  <c r="K398" i="26" s="1"/>
  <c r="C398" i="26"/>
  <c r="F397" i="26"/>
  <c r="H397" i="26" s="1"/>
  <c r="K397" i="26" s="1"/>
  <c r="C397" i="26"/>
  <c r="C377" i="26"/>
  <c r="F376" i="26"/>
  <c r="H376" i="26" s="1"/>
  <c r="K376" i="26" s="1"/>
  <c r="C376" i="26"/>
  <c r="F375" i="26"/>
  <c r="H375" i="26" s="1"/>
  <c r="K375" i="26" s="1"/>
  <c r="C375" i="26"/>
  <c r="F374" i="26"/>
  <c r="H374" i="26" s="1"/>
  <c r="K374" i="26" s="1"/>
  <c r="C374" i="26"/>
  <c r="F373" i="26"/>
  <c r="H373" i="26" s="1"/>
  <c r="K373" i="26" s="1"/>
  <c r="C373" i="26"/>
  <c r="C370" i="26"/>
  <c r="C369" i="26"/>
  <c r="F368" i="26"/>
  <c r="H368" i="26" s="1"/>
  <c r="K368" i="26" s="1"/>
  <c r="C368" i="26"/>
  <c r="F367" i="26"/>
  <c r="H367" i="26" s="1"/>
  <c r="K367" i="26" s="1"/>
  <c r="C367" i="26"/>
  <c r="F366" i="26"/>
  <c r="H366" i="26" s="1"/>
  <c r="K366" i="26" s="1"/>
  <c r="C366" i="26"/>
  <c r="F365" i="26"/>
  <c r="H365" i="26" s="1"/>
  <c r="K365" i="26" s="1"/>
  <c r="C365" i="26"/>
  <c r="F364" i="26"/>
  <c r="H364" i="26" s="1"/>
  <c r="K364" i="26" s="1"/>
  <c r="C364" i="26"/>
  <c r="F363" i="26"/>
  <c r="H363" i="26" s="1"/>
  <c r="K363" i="26" s="1"/>
  <c r="C363" i="26"/>
  <c r="F362" i="26"/>
  <c r="H362" i="26" s="1"/>
  <c r="K362" i="26" s="1"/>
  <c r="C362" i="26"/>
  <c r="F361" i="26"/>
  <c r="H361" i="26" s="1"/>
  <c r="K361" i="26" s="1"/>
  <c r="C361" i="26"/>
  <c r="C358" i="26"/>
  <c r="F357" i="26"/>
  <c r="H357" i="26" s="1"/>
  <c r="K357" i="26" s="1"/>
  <c r="C357" i="26"/>
  <c r="F356" i="26"/>
  <c r="H356" i="26" s="1"/>
  <c r="K356" i="26" s="1"/>
  <c r="C356" i="26"/>
  <c r="F355" i="26"/>
  <c r="H355" i="26" s="1"/>
  <c r="K355" i="26" s="1"/>
  <c r="C355" i="26"/>
  <c r="F354" i="26"/>
  <c r="H354" i="26" s="1"/>
  <c r="K354" i="26" s="1"/>
  <c r="C354" i="26"/>
  <c r="F353" i="26"/>
  <c r="H353" i="26" s="1"/>
  <c r="K353" i="26" s="1"/>
  <c r="C353" i="26"/>
  <c r="C350" i="26"/>
  <c r="F349" i="26"/>
  <c r="C349" i="26"/>
  <c r="F344" i="26"/>
  <c r="H344" i="26" s="1"/>
  <c r="K344" i="26" s="1"/>
  <c r="C344" i="26"/>
  <c r="C341" i="26"/>
  <c r="F340" i="26"/>
  <c r="H340" i="26" s="1"/>
  <c r="K340" i="26" s="1"/>
  <c r="C340" i="26"/>
  <c r="F339" i="26"/>
  <c r="H339" i="26" s="1"/>
  <c r="K339" i="26" s="1"/>
  <c r="C339" i="26"/>
  <c r="F338" i="26"/>
  <c r="H338" i="26" s="1"/>
  <c r="K338" i="26" s="1"/>
  <c r="C338" i="26"/>
  <c r="F337" i="26"/>
  <c r="H337" i="26" s="1"/>
  <c r="K337" i="26" s="1"/>
  <c r="C337" i="26"/>
  <c r="C334" i="26"/>
  <c r="F333" i="26"/>
  <c r="H333" i="26" s="1"/>
  <c r="K333" i="26" s="1"/>
  <c r="C333" i="26"/>
  <c r="F332" i="26"/>
  <c r="H332" i="26" s="1"/>
  <c r="K332" i="26" s="1"/>
  <c r="C332" i="26"/>
  <c r="F331" i="26"/>
  <c r="H331" i="26" s="1"/>
  <c r="K331" i="26" s="1"/>
  <c r="C331" i="26"/>
  <c r="F330" i="26"/>
  <c r="H330" i="26" s="1"/>
  <c r="K330" i="26" s="1"/>
  <c r="C330" i="26"/>
  <c r="C327" i="26"/>
  <c r="F326" i="26"/>
  <c r="H326" i="26" s="1"/>
  <c r="K326" i="26" s="1"/>
  <c r="C326" i="26"/>
  <c r="F325" i="26"/>
  <c r="H325" i="26" s="1"/>
  <c r="K325" i="26" s="1"/>
  <c r="C325" i="26"/>
  <c r="F324" i="26"/>
  <c r="H324" i="26" s="1"/>
  <c r="K324" i="26" s="1"/>
  <c r="C324" i="26"/>
  <c r="F323" i="26"/>
  <c r="H323" i="26" s="1"/>
  <c r="K323" i="26" s="1"/>
  <c r="C323" i="26"/>
  <c r="F322" i="26"/>
  <c r="H322" i="26" s="1"/>
  <c r="K322" i="26" s="1"/>
  <c r="C322" i="26"/>
  <c r="C319" i="26"/>
  <c r="C318" i="26"/>
  <c r="F317" i="26"/>
  <c r="H317" i="26" s="1"/>
  <c r="K317" i="26" s="1"/>
  <c r="C317" i="26"/>
  <c r="F316" i="26"/>
  <c r="H316" i="26" s="1"/>
  <c r="K316" i="26" s="1"/>
  <c r="C316" i="26"/>
  <c r="F315" i="26"/>
  <c r="H315" i="26" s="1"/>
  <c r="K315" i="26" s="1"/>
  <c r="C315" i="26"/>
  <c r="F314" i="26"/>
  <c r="H314" i="26" s="1"/>
  <c r="K314" i="26" s="1"/>
  <c r="C314" i="26"/>
  <c r="F313" i="26"/>
  <c r="H313" i="26" s="1"/>
  <c r="K313" i="26" s="1"/>
  <c r="C313" i="26"/>
  <c r="F312" i="26"/>
  <c r="H312" i="26" s="1"/>
  <c r="K312" i="26" s="1"/>
  <c r="C312" i="26"/>
  <c r="F311" i="26"/>
  <c r="H311" i="26" s="1"/>
  <c r="K311" i="26" s="1"/>
  <c r="C311" i="26"/>
  <c r="F310" i="26"/>
  <c r="H310" i="26" s="1"/>
  <c r="K310" i="26" s="1"/>
  <c r="C310" i="26"/>
  <c r="C306" i="26"/>
  <c r="C305" i="26"/>
  <c r="F304" i="26"/>
  <c r="H304" i="26" s="1"/>
  <c r="K304" i="26" s="1"/>
  <c r="C304" i="26"/>
  <c r="F303" i="26"/>
  <c r="H303" i="26" s="1"/>
  <c r="K303" i="26" s="1"/>
  <c r="C303" i="26"/>
  <c r="F302" i="26"/>
  <c r="H302" i="26" s="1"/>
  <c r="K302" i="26" s="1"/>
  <c r="C302" i="26"/>
  <c r="C299" i="26"/>
  <c r="F298" i="26"/>
  <c r="H298" i="26" s="1"/>
  <c r="K298" i="26" s="1"/>
  <c r="C298" i="26"/>
  <c r="F297" i="26"/>
  <c r="H297" i="26" s="1"/>
  <c r="K297" i="26" s="1"/>
  <c r="C297" i="26"/>
  <c r="F296" i="26"/>
  <c r="H296" i="26" s="1"/>
  <c r="K296" i="26" s="1"/>
  <c r="C296" i="26"/>
  <c r="C293" i="26"/>
  <c r="F284" i="26"/>
  <c r="H284" i="26" s="1"/>
  <c r="K284" i="26" s="1"/>
  <c r="C284" i="26"/>
  <c r="C281" i="26"/>
  <c r="C280" i="26"/>
  <c r="F279" i="26"/>
  <c r="H279" i="26" s="1"/>
  <c r="K279" i="26" s="1"/>
  <c r="C279" i="26"/>
  <c r="F278" i="26"/>
  <c r="H278" i="26" s="1"/>
  <c r="K278" i="26" s="1"/>
  <c r="C278" i="26"/>
  <c r="F277" i="26"/>
  <c r="H277" i="26" s="1"/>
  <c r="K277" i="26" s="1"/>
  <c r="C277" i="26"/>
  <c r="F276" i="26"/>
  <c r="H276" i="26" s="1"/>
  <c r="K276" i="26" s="1"/>
  <c r="C276" i="26"/>
  <c r="F275" i="26"/>
  <c r="H275" i="26" s="1"/>
  <c r="K275" i="26" s="1"/>
  <c r="C275" i="26"/>
  <c r="F274" i="26"/>
  <c r="H274" i="26" s="1"/>
  <c r="K274" i="26" s="1"/>
  <c r="C274" i="26"/>
  <c r="F273" i="26"/>
  <c r="H273" i="26" s="1"/>
  <c r="K273" i="26" s="1"/>
  <c r="C273" i="26"/>
  <c r="F272" i="26"/>
  <c r="H272" i="26" s="1"/>
  <c r="K272" i="26" s="1"/>
  <c r="C272" i="26"/>
  <c r="F271" i="26"/>
  <c r="H271" i="26" s="1"/>
  <c r="K271" i="26" s="1"/>
  <c r="C271" i="26"/>
  <c r="F270" i="26"/>
  <c r="H270" i="26" s="1"/>
  <c r="K270" i="26" s="1"/>
  <c r="C270" i="26"/>
  <c r="C267" i="26"/>
  <c r="F266" i="26"/>
  <c r="H266" i="26" s="1"/>
  <c r="K266" i="26" s="1"/>
  <c r="C266" i="26"/>
  <c r="F265" i="26"/>
  <c r="H265" i="26" s="1"/>
  <c r="K265" i="26" s="1"/>
  <c r="C265" i="26"/>
  <c r="F263" i="26"/>
  <c r="H263" i="26" s="1"/>
  <c r="K263" i="26" s="1"/>
  <c r="C263" i="26"/>
  <c r="C260" i="26"/>
  <c r="F259" i="26"/>
  <c r="H259" i="26" s="1"/>
  <c r="K259" i="26" s="1"/>
  <c r="C259" i="26"/>
  <c r="F253" i="26"/>
  <c r="H253" i="26" s="1"/>
  <c r="K253" i="26" s="1"/>
  <c r="C253" i="26"/>
  <c r="C250" i="26"/>
  <c r="C249" i="26"/>
  <c r="F248" i="26"/>
  <c r="H248" i="26" s="1"/>
  <c r="K248" i="26" s="1"/>
  <c r="C248" i="26"/>
  <c r="F247" i="26"/>
  <c r="H247" i="26" s="1"/>
  <c r="K247" i="26" s="1"/>
  <c r="C247" i="26"/>
  <c r="F246" i="26"/>
  <c r="H246" i="26" s="1"/>
  <c r="K246" i="26" s="1"/>
  <c r="C246" i="26"/>
  <c r="F245" i="26"/>
  <c r="H245" i="26" s="1"/>
  <c r="K245" i="26" s="1"/>
  <c r="C245" i="26"/>
  <c r="F244" i="26"/>
  <c r="H244" i="26" s="1"/>
  <c r="K244" i="26" s="1"/>
  <c r="C244" i="26"/>
  <c r="F243" i="26"/>
  <c r="H243" i="26" s="1"/>
  <c r="K243" i="26" s="1"/>
  <c r="C243" i="26"/>
  <c r="F240" i="26"/>
  <c r="H240" i="26" s="1"/>
  <c r="K240" i="26" s="1"/>
  <c r="C240" i="26"/>
  <c r="C237" i="26"/>
  <c r="C236" i="26"/>
  <c r="F235" i="26"/>
  <c r="H235" i="26" s="1"/>
  <c r="K235" i="26" s="1"/>
  <c r="C235" i="26"/>
  <c r="F234" i="26"/>
  <c r="H234" i="26" s="1"/>
  <c r="K234" i="26" s="1"/>
  <c r="C234" i="26"/>
  <c r="F233" i="26"/>
  <c r="H233" i="26" s="1"/>
  <c r="K233" i="26" s="1"/>
  <c r="C233" i="26"/>
  <c r="F232" i="26"/>
  <c r="H232" i="26" s="1"/>
  <c r="K232" i="26" s="1"/>
  <c r="C232" i="26"/>
  <c r="C229" i="26"/>
  <c r="C228" i="26"/>
  <c r="F226" i="26"/>
  <c r="H226" i="26" s="1"/>
  <c r="K226" i="26" s="1"/>
  <c r="C226" i="26"/>
  <c r="F225" i="26"/>
  <c r="H225" i="26" s="1"/>
  <c r="K225" i="26" s="1"/>
  <c r="C225" i="26"/>
  <c r="F224" i="26"/>
  <c r="H224" i="26" s="1"/>
  <c r="K224" i="26" s="1"/>
  <c r="C224" i="26"/>
  <c r="F223" i="26"/>
  <c r="H223" i="26" s="1"/>
  <c r="K223" i="26" s="1"/>
  <c r="C223" i="26"/>
  <c r="F222" i="26"/>
  <c r="H222" i="26" s="1"/>
  <c r="K222" i="26" s="1"/>
  <c r="C222" i="26"/>
  <c r="C219" i="26"/>
  <c r="F218" i="26"/>
  <c r="H218" i="26" s="1"/>
  <c r="K218" i="26" s="1"/>
  <c r="C218" i="26"/>
  <c r="F216" i="26"/>
  <c r="H216" i="26" s="1"/>
  <c r="K216" i="26" s="1"/>
  <c r="C216" i="26"/>
  <c r="F197" i="26"/>
  <c r="H197" i="26" s="1"/>
  <c r="K197" i="26" s="1"/>
  <c r="C197" i="26"/>
  <c r="F196" i="26"/>
  <c r="H196" i="26" s="1"/>
  <c r="K196" i="26" s="1"/>
  <c r="C196" i="26"/>
  <c r="F195" i="26"/>
  <c r="H195" i="26" s="1"/>
  <c r="K195" i="26" s="1"/>
  <c r="C195" i="26"/>
  <c r="F194" i="26"/>
  <c r="H194" i="26" s="1"/>
  <c r="K194" i="26" s="1"/>
  <c r="C194" i="26"/>
  <c r="F193" i="26"/>
  <c r="H193" i="26" s="1"/>
  <c r="K193" i="26" s="1"/>
  <c r="C193" i="26"/>
  <c r="F158" i="26"/>
  <c r="H158" i="26" s="1"/>
  <c r="K158" i="26" s="1"/>
  <c r="C158" i="26"/>
  <c r="C155" i="26"/>
  <c r="C154" i="26"/>
  <c r="F153" i="26"/>
  <c r="H153" i="26" s="1"/>
  <c r="K153" i="26" s="1"/>
  <c r="C153" i="26"/>
  <c r="F152" i="26"/>
  <c r="H152" i="26" s="1"/>
  <c r="K152" i="26" s="1"/>
  <c r="C152" i="26"/>
  <c r="F151" i="26"/>
  <c r="H151" i="26" s="1"/>
  <c r="K151" i="26" s="1"/>
  <c r="C151" i="26"/>
  <c r="F149" i="26"/>
  <c r="H149" i="26" s="1"/>
  <c r="K149" i="26" s="1"/>
  <c r="C149" i="26"/>
  <c r="F148" i="26"/>
  <c r="H148" i="26" s="1"/>
  <c r="K148" i="26" s="1"/>
  <c r="C148" i="26"/>
  <c r="F140" i="26"/>
  <c r="H140" i="26" s="1"/>
  <c r="K140" i="26" s="1"/>
  <c r="C140" i="26"/>
  <c r="F137" i="26"/>
  <c r="H137" i="26" s="1"/>
  <c r="K137" i="26" s="1"/>
  <c r="C137" i="26"/>
  <c r="F136" i="26"/>
  <c r="H136" i="26" s="1"/>
  <c r="K136" i="26" s="1"/>
  <c r="C136" i="26"/>
  <c r="F135" i="26"/>
  <c r="H135" i="26" s="1"/>
  <c r="K135" i="26" s="1"/>
  <c r="C135" i="26"/>
  <c r="F134" i="26"/>
  <c r="H134" i="26" s="1"/>
  <c r="K134" i="26" s="1"/>
  <c r="C134" i="26"/>
  <c r="F133" i="26"/>
  <c r="H133" i="26" s="1"/>
  <c r="K133" i="26" s="1"/>
  <c r="C133" i="26"/>
  <c r="F132" i="26"/>
  <c r="H132" i="26" s="1"/>
  <c r="K132" i="26" s="1"/>
  <c r="C132" i="26"/>
  <c r="F131" i="26"/>
  <c r="H131" i="26" s="1"/>
  <c r="K131" i="26" s="1"/>
  <c r="C131" i="26"/>
  <c r="F130" i="26"/>
  <c r="H130" i="26" s="1"/>
  <c r="K130" i="26" s="1"/>
  <c r="C130" i="26"/>
  <c r="F127" i="26"/>
  <c r="H127" i="26" s="1"/>
  <c r="K127" i="26" s="1"/>
  <c r="C127" i="26"/>
  <c r="F126" i="26"/>
  <c r="H126" i="26" s="1"/>
  <c r="K126" i="26" s="1"/>
  <c r="C126" i="26"/>
  <c r="F125" i="26"/>
  <c r="H125" i="26" s="1"/>
  <c r="K125" i="26" s="1"/>
  <c r="C125" i="26"/>
  <c r="F124" i="26"/>
  <c r="H124" i="26" s="1"/>
  <c r="K124" i="26" s="1"/>
  <c r="C124" i="26"/>
  <c r="F123" i="26"/>
  <c r="H123" i="26" s="1"/>
  <c r="K123" i="26" s="1"/>
  <c r="C123" i="26"/>
  <c r="F120" i="26"/>
  <c r="H120" i="26" s="1"/>
  <c r="K120" i="26" s="1"/>
  <c r="C120" i="26"/>
  <c r="F119" i="26"/>
  <c r="H119" i="26" s="1"/>
  <c r="K119" i="26" s="1"/>
  <c r="C119" i="26"/>
  <c r="F118" i="26"/>
  <c r="H118" i="26" s="1"/>
  <c r="K118" i="26" s="1"/>
  <c r="C118" i="26"/>
  <c r="F117" i="26"/>
  <c r="H117" i="26" s="1"/>
  <c r="K117" i="26" s="1"/>
  <c r="C117" i="26"/>
  <c r="F116" i="26"/>
  <c r="H116" i="26" s="1"/>
  <c r="K116" i="26" s="1"/>
  <c r="C116" i="26"/>
  <c r="F115" i="26"/>
  <c r="H115" i="26" s="1"/>
  <c r="K115" i="26" s="1"/>
  <c r="C115" i="26"/>
  <c r="C110" i="26"/>
  <c r="C109" i="26"/>
  <c r="F108" i="26"/>
  <c r="H108" i="26" s="1"/>
  <c r="K108" i="26" s="1"/>
  <c r="C108" i="26"/>
  <c r="F107" i="26"/>
  <c r="H107" i="26" s="1"/>
  <c r="K107" i="26" s="1"/>
  <c r="C107" i="26"/>
  <c r="F106" i="26"/>
  <c r="H106" i="26" s="1"/>
  <c r="K106" i="26" s="1"/>
  <c r="C106" i="26"/>
  <c r="F105" i="26"/>
  <c r="H105" i="26" s="1"/>
  <c r="K105" i="26" s="1"/>
  <c r="C105" i="26"/>
  <c r="F104" i="26"/>
  <c r="H104" i="26" s="1"/>
  <c r="K104" i="26" s="1"/>
  <c r="C104" i="26"/>
  <c r="F103" i="26"/>
  <c r="H103" i="26" s="1"/>
  <c r="K103" i="26" s="1"/>
  <c r="C103" i="26"/>
  <c r="F102" i="26"/>
  <c r="H102" i="26" s="1"/>
  <c r="K102" i="26" s="1"/>
  <c r="C102" i="26"/>
  <c r="F101" i="26"/>
  <c r="H101" i="26" s="1"/>
  <c r="K101" i="26" s="1"/>
  <c r="C101" i="26"/>
  <c r="F100" i="26"/>
  <c r="H100" i="26" s="1"/>
  <c r="K100" i="26" s="1"/>
  <c r="C100" i="26"/>
  <c r="C97" i="26"/>
  <c r="C96" i="26"/>
  <c r="F95" i="26"/>
  <c r="H95" i="26" s="1"/>
  <c r="K95" i="26" s="1"/>
  <c r="C95" i="26"/>
  <c r="F94" i="26"/>
  <c r="H94" i="26" s="1"/>
  <c r="K94" i="26" s="1"/>
  <c r="C94" i="26"/>
  <c r="F93" i="26"/>
  <c r="H93" i="26" s="1"/>
  <c r="K93" i="26" s="1"/>
  <c r="C93" i="26"/>
  <c r="F92" i="26"/>
  <c r="H92" i="26" s="1"/>
  <c r="K92" i="26" s="1"/>
  <c r="C92" i="26"/>
  <c r="F89" i="26"/>
  <c r="H89" i="26" s="1"/>
  <c r="K89" i="26" s="1"/>
  <c r="C89" i="26"/>
  <c r="F87" i="26"/>
  <c r="H87" i="26" s="1"/>
  <c r="K87" i="26" s="1"/>
  <c r="C87" i="26"/>
  <c r="F86" i="26"/>
  <c r="H86" i="26" s="1"/>
  <c r="K86" i="26" s="1"/>
  <c r="C86" i="26"/>
  <c r="F85" i="26"/>
  <c r="H85" i="26" s="1"/>
  <c r="K85" i="26" s="1"/>
  <c r="C85" i="26"/>
  <c r="F82" i="26"/>
  <c r="C82" i="26"/>
  <c r="F75" i="26"/>
  <c r="H75" i="26" s="1"/>
  <c r="K75" i="26" s="1"/>
  <c r="C75" i="26"/>
  <c r="F74" i="26"/>
  <c r="H74" i="26" s="1"/>
  <c r="K74" i="26" s="1"/>
  <c r="C74" i="26"/>
  <c r="F73" i="26"/>
  <c r="H73" i="26" s="1"/>
  <c r="K73" i="26" s="1"/>
  <c r="C73" i="26"/>
  <c r="F72" i="26"/>
  <c r="H72" i="26" s="1"/>
  <c r="K72" i="26" s="1"/>
  <c r="C72" i="26"/>
  <c r="F71" i="26"/>
  <c r="H71" i="26" s="1"/>
  <c r="K71" i="26" s="1"/>
  <c r="C71" i="26"/>
  <c r="F70" i="26"/>
  <c r="H70" i="26" s="1"/>
  <c r="K70" i="26" s="1"/>
  <c r="C70" i="26"/>
  <c r="F69" i="26"/>
  <c r="C69" i="26"/>
  <c r="F65" i="26"/>
  <c r="H65" i="26" s="1"/>
  <c r="K65" i="26" s="1"/>
  <c r="C65" i="26"/>
  <c r="F64" i="26"/>
  <c r="H64" i="26" s="1"/>
  <c r="K64" i="26" s="1"/>
  <c r="C64" i="26"/>
  <c r="F63" i="26"/>
  <c r="H63" i="26" s="1"/>
  <c r="K63" i="26" s="1"/>
  <c r="C63" i="26"/>
  <c r="F62" i="26"/>
  <c r="H62" i="26" s="1"/>
  <c r="K62" i="26" s="1"/>
  <c r="C62" i="26"/>
  <c r="F61" i="26"/>
  <c r="H61" i="26" s="1"/>
  <c r="K61" i="26" s="1"/>
  <c r="C61" i="26"/>
  <c r="F60" i="26"/>
  <c r="H60" i="26" s="1"/>
  <c r="K60" i="26" s="1"/>
  <c r="C60" i="26"/>
  <c r="F59" i="26"/>
  <c r="H59" i="26" s="1"/>
  <c r="K59" i="26" s="1"/>
  <c r="C59" i="26"/>
  <c r="F58" i="26"/>
  <c r="H58" i="26" s="1"/>
  <c r="K58" i="26" s="1"/>
  <c r="C58" i="26"/>
  <c r="F57" i="26"/>
  <c r="H57" i="26" s="1"/>
  <c r="K57" i="26" s="1"/>
  <c r="C57" i="26"/>
  <c r="F56" i="26"/>
  <c r="H56" i="26" s="1"/>
  <c r="K56" i="26" s="1"/>
  <c r="C56" i="26"/>
  <c r="F55" i="26"/>
  <c r="H55" i="26" s="1"/>
  <c r="K55" i="26" s="1"/>
  <c r="C55" i="26"/>
  <c r="F54" i="26"/>
  <c r="H54" i="26" s="1"/>
  <c r="K54" i="26" s="1"/>
  <c r="C54" i="26"/>
  <c r="F53" i="26"/>
  <c r="H53" i="26" s="1"/>
  <c r="K53" i="26" s="1"/>
  <c r="C53" i="26"/>
  <c r="F52" i="26"/>
  <c r="H52" i="26" s="1"/>
  <c r="K52" i="26" s="1"/>
  <c r="C52" i="26"/>
  <c r="F51" i="26"/>
  <c r="H51" i="26" s="1"/>
  <c r="K51" i="26" s="1"/>
  <c r="C51" i="26"/>
  <c r="F50" i="26"/>
  <c r="H50" i="26" s="1"/>
  <c r="K50" i="26" s="1"/>
  <c r="C50" i="26"/>
  <c r="F49" i="26"/>
  <c r="H49" i="26" s="1"/>
  <c r="K49" i="26" s="1"/>
  <c r="C49" i="26"/>
  <c r="F48" i="26"/>
  <c r="H48" i="26" s="1"/>
  <c r="K48" i="26" s="1"/>
  <c r="C48" i="26"/>
  <c r="F47" i="26"/>
  <c r="H47" i="26" s="1"/>
  <c r="K47" i="26" s="1"/>
  <c r="C47" i="26"/>
  <c r="F46" i="26"/>
  <c r="H46" i="26" s="1"/>
  <c r="K46" i="26" s="1"/>
  <c r="C46" i="26"/>
  <c r="F45" i="26"/>
  <c r="H45" i="26" s="1"/>
  <c r="K45" i="26" s="1"/>
  <c r="C45" i="26"/>
  <c r="F44" i="26"/>
  <c r="H44" i="26" s="1"/>
  <c r="K44" i="26" s="1"/>
  <c r="C44" i="26"/>
  <c r="F43" i="26"/>
  <c r="H43" i="26" s="1"/>
  <c r="K43" i="26" s="1"/>
  <c r="C43" i="26"/>
  <c r="F42" i="26"/>
  <c r="H42" i="26" s="1"/>
  <c r="K42" i="26" s="1"/>
  <c r="C42" i="26"/>
  <c r="F41" i="26"/>
  <c r="H41" i="26" s="1"/>
  <c r="K41" i="26" s="1"/>
  <c r="C41" i="26"/>
  <c r="F40" i="26"/>
  <c r="H40" i="26" s="1"/>
  <c r="K40" i="26" s="1"/>
  <c r="C40" i="26"/>
  <c r="F39" i="26"/>
  <c r="H39" i="26" s="1"/>
  <c r="K39" i="26" s="1"/>
  <c r="C39" i="26"/>
  <c r="F38" i="26"/>
  <c r="H38" i="26" s="1"/>
  <c r="K38" i="26" s="1"/>
  <c r="C38" i="26"/>
  <c r="F37" i="26"/>
  <c r="H37" i="26" s="1"/>
  <c r="K37" i="26" s="1"/>
  <c r="C37" i="26"/>
  <c r="F36" i="26"/>
  <c r="H36" i="26" s="1"/>
  <c r="K36" i="26" s="1"/>
  <c r="C36" i="26"/>
  <c r="F35" i="26"/>
  <c r="H35" i="26" s="1"/>
  <c r="K35" i="26" s="1"/>
  <c r="C35" i="26"/>
  <c r="F34" i="26"/>
  <c r="H34" i="26" s="1"/>
  <c r="K34" i="26" s="1"/>
  <c r="C34" i="26"/>
  <c r="F33" i="26"/>
  <c r="H33" i="26" s="1"/>
  <c r="K33" i="26" s="1"/>
  <c r="C33" i="26"/>
  <c r="F32" i="26"/>
  <c r="H32" i="26" s="1"/>
  <c r="K32" i="26" s="1"/>
  <c r="C32" i="26"/>
  <c r="F31" i="26"/>
  <c r="H31" i="26" s="1"/>
  <c r="K31" i="26" s="1"/>
  <c r="C31" i="26"/>
  <c r="F30" i="26"/>
  <c r="H30" i="26" s="1"/>
  <c r="K30" i="26" s="1"/>
  <c r="C30" i="26"/>
  <c r="F29" i="26"/>
  <c r="H29" i="26" s="1"/>
  <c r="K29" i="26" s="1"/>
  <c r="C29" i="26"/>
  <c r="F28" i="26"/>
  <c r="H28" i="26" s="1"/>
  <c r="K28" i="26" s="1"/>
  <c r="C28" i="26"/>
  <c r="F27" i="26"/>
  <c r="H27" i="26" s="1"/>
  <c r="K27" i="26" s="1"/>
  <c r="C27" i="26"/>
  <c r="F26" i="26"/>
  <c r="H26" i="26" s="1"/>
  <c r="K26" i="26" s="1"/>
  <c r="C26" i="26"/>
  <c r="F25" i="26"/>
  <c r="H25" i="26" s="1"/>
  <c r="K25" i="26" s="1"/>
  <c r="C25" i="26"/>
  <c r="F24" i="26"/>
  <c r="H24" i="26" s="1"/>
  <c r="K24" i="26" s="1"/>
  <c r="C24" i="26"/>
  <c r="F23" i="26"/>
  <c r="H23" i="26" s="1"/>
  <c r="K23" i="26" s="1"/>
  <c r="C23" i="26"/>
  <c r="F22" i="26"/>
  <c r="H22" i="26" s="1"/>
  <c r="K22" i="26" s="1"/>
  <c r="C22" i="26"/>
  <c r="F21" i="26"/>
  <c r="H21" i="26" s="1"/>
  <c r="K21" i="26" s="1"/>
  <c r="C21" i="26"/>
  <c r="F20" i="26"/>
  <c r="H20" i="26" s="1"/>
  <c r="K20" i="26" s="1"/>
  <c r="C20" i="26"/>
  <c r="F19" i="26"/>
  <c r="H19" i="26" s="1"/>
  <c r="K19" i="26" s="1"/>
  <c r="C19" i="26"/>
  <c r="F18" i="26"/>
  <c r="H18" i="26" s="1"/>
  <c r="K18" i="26" s="1"/>
  <c r="C18" i="26"/>
  <c r="F17" i="26"/>
  <c r="H17" i="26" s="1"/>
  <c r="K17" i="26" s="1"/>
  <c r="C17" i="26"/>
  <c r="F16" i="26"/>
  <c r="H16" i="26" s="1"/>
  <c r="K16" i="26" s="1"/>
  <c r="C16" i="26"/>
  <c r="F15" i="26"/>
  <c r="H15" i="26" s="1"/>
  <c r="K15" i="26" s="1"/>
  <c r="C15" i="26"/>
  <c r="F14" i="26"/>
  <c r="H14" i="26" s="1"/>
  <c r="K14" i="26" s="1"/>
  <c r="C14" i="26"/>
  <c r="F13" i="26"/>
  <c r="H13" i="26" s="1"/>
  <c r="K13" i="26" s="1"/>
  <c r="C13" i="26"/>
  <c r="F12" i="26"/>
  <c r="H12" i="26" s="1"/>
  <c r="K12" i="26" s="1"/>
  <c r="C12" i="26"/>
  <c r="F11" i="26"/>
  <c r="H11" i="26" s="1"/>
  <c r="K11" i="26" s="1"/>
  <c r="C11" i="26"/>
  <c r="F9" i="26"/>
  <c r="H9" i="26" s="1"/>
  <c r="K9" i="26" s="1"/>
  <c r="C9" i="26"/>
  <c r="F8" i="26"/>
  <c r="H8" i="26" s="1"/>
  <c r="K8" i="26" s="1"/>
  <c r="C8" i="26"/>
  <c r="F7" i="26"/>
  <c r="H7" i="26" s="1"/>
  <c r="K7" i="26" s="1"/>
  <c r="C7" i="26"/>
  <c r="F6" i="26"/>
  <c r="H6" i="26" s="1"/>
  <c r="K6" i="26" s="1"/>
  <c r="C6" i="26"/>
  <c r="F5" i="26"/>
  <c r="C5" i="26"/>
  <c r="H82" i="26" l="1"/>
  <c r="F418" i="26"/>
  <c r="H421" i="26"/>
  <c r="F435" i="26"/>
  <c r="H69" i="26"/>
  <c r="F76" i="26"/>
  <c r="H5" i="26"/>
  <c r="F66" i="26"/>
  <c r="H349" i="26"/>
  <c r="K349" i="26" s="1"/>
  <c r="C418" i="26"/>
  <c r="D435" i="26"/>
  <c r="D76" i="26"/>
  <c r="D66" i="26"/>
  <c r="D418" i="26"/>
  <c r="C435" i="26"/>
  <c r="C76" i="26"/>
  <c r="C66" i="26"/>
  <c r="F458" i="1"/>
  <c r="F459" i="1"/>
  <c r="F464" i="1"/>
  <c r="F465" i="1"/>
  <c r="F466" i="1"/>
  <c r="F467" i="1"/>
  <c r="F468" i="1"/>
  <c r="F469" i="1"/>
  <c r="F470" i="1"/>
  <c r="F409" i="1"/>
  <c r="F400" i="1"/>
  <c r="F401" i="1"/>
  <c r="F388" i="1"/>
  <c r="F379" i="1"/>
  <c r="F369" i="1"/>
  <c r="F361" i="1"/>
  <c r="F353" i="1"/>
  <c r="F343" i="1"/>
  <c r="F344" i="1"/>
  <c r="F329" i="1"/>
  <c r="F330" i="1"/>
  <c r="F322" i="1"/>
  <c r="F315" i="1"/>
  <c r="F301" i="1"/>
  <c r="F302" i="1"/>
  <c r="F287" i="1"/>
  <c r="F279" i="1"/>
  <c r="F267" i="1"/>
  <c r="F268" i="1"/>
  <c r="F253" i="1"/>
  <c r="F254" i="1"/>
  <c r="F243" i="1"/>
  <c r="F245" i="1"/>
  <c r="F164" i="1"/>
  <c r="F165" i="1"/>
  <c r="F116" i="1"/>
  <c r="F117" i="1"/>
  <c r="F102" i="1"/>
  <c r="F103" i="1"/>
  <c r="F437" i="26" l="1"/>
  <c r="F78" i="26"/>
  <c r="K5" i="26"/>
  <c r="K66" i="26" s="1"/>
  <c r="H66" i="26"/>
  <c r="K421" i="26"/>
  <c r="K435" i="26" s="1"/>
  <c r="H435" i="26"/>
  <c r="K69" i="26"/>
  <c r="K76" i="26" s="1"/>
  <c r="H76" i="26"/>
  <c r="K82" i="26"/>
  <c r="K418" i="26" s="1"/>
  <c r="H418" i="26"/>
  <c r="D437" i="26"/>
  <c r="D78" i="26"/>
  <c r="C437" i="26"/>
  <c r="C78" i="26"/>
  <c r="C439" i="26" s="1"/>
  <c r="F125" i="1"/>
  <c r="F439" i="26" l="1"/>
  <c r="D439" i="26"/>
  <c r="K437" i="26"/>
  <c r="H437" i="26"/>
  <c r="H78" i="26"/>
  <c r="K78" i="26"/>
  <c r="K439" i="26" l="1"/>
  <c r="H439" i="26"/>
  <c r="F92" i="1"/>
  <c r="F209" i="1"/>
  <c r="F145" i="1"/>
  <c r="F144" i="1"/>
  <c r="F127" i="1"/>
  <c r="F146" i="1"/>
  <c r="F128" i="1"/>
  <c r="C471" i="1"/>
  <c r="B8" i="25" s="1"/>
  <c r="C81" i="1"/>
  <c r="B6" i="25" s="1"/>
  <c r="C71" i="1"/>
  <c r="B5" i="25" s="1"/>
  <c r="C473" i="1" l="1"/>
  <c r="C83" i="1"/>
  <c r="C475" i="1" s="1"/>
  <c r="F451" i="1"/>
  <c r="F443" i="1"/>
  <c r="F435" i="1"/>
  <c r="F450" i="1"/>
  <c r="F442" i="1"/>
  <c r="F434" i="1"/>
  <c r="F449" i="1"/>
  <c r="F433" i="1"/>
  <c r="F441" i="1"/>
  <c r="F93" i="1"/>
  <c r="F278" i="1"/>
  <c r="F395" i="1"/>
  <c r="F399" i="1"/>
  <c r="F408" i="1"/>
  <c r="F432" i="1"/>
  <c r="F444" i="1"/>
  <c r="F436" i="1"/>
  <c r="F99" i="1"/>
  <c r="F440" i="1"/>
  <c r="F447" i="1"/>
  <c r="F439" i="1"/>
  <c r="F448" i="1"/>
  <c r="F100" i="1"/>
  <c r="F446" i="1"/>
  <c r="F438" i="1"/>
  <c r="F445" i="1"/>
  <c r="F437" i="1"/>
  <c r="F98" i="1"/>
  <c r="F357" i="1"/>
  <c r="F101" i="1"/>
  <c r="F341" i="1"/>
  <c r="F350" i="1"/>
  <c r="F285" i="1"/>
  <c r="F299" i="1"/>
  <c r="F321" i="1"/>
  <c r="F392" i="1"/>
  <c r="F396" i="1"/>
  <c r="F405" i="1"/>
  <c r="F258" i="1"/>
  <c r="F265" i="1"/>
  <c r="F251" i="1"/>
  <c r="F79" i="1"/>
  <c r="F296" i="1"/>
  <c r="F300" i="1"/>
  <c r="F337" i="1"/>
  <c r="F393" i="1"/>
  <c r="F262" i="1"/>
  <c r="F266" i="1"/>
  <c r="F252" i="1"/>
  <c r="F293" i="1"/>
  <c r="F298" i="1"/>
  <c r="F397" i="1"/>
  <c r="F406" i="1"/>
  <c r="F297" i="1"/>
  <c r="F339" i="1"/>
  <c r="F394" i="1"/>
  <c r="F398" i="1"/>
  <c r="F327" i="1"/>
  <c r="F320" i="1"/>
  <c r="F328" i="1"/>
  <c r="F387" i="1"/>
  <c r="F407" i="1"/>
  <c r="F263" i="1"/>
  <c r="F249" i="1"/>
  <c r="F207" i="1"/>
  <c r="F291" i="1"/>
  <c r="F319" i="1"/>
  <c r="F323" i="1" s="1"/>
  <c r="F335" i="1"/>
  <c r="F264" i="1"/>
  <c r="F250" i="1"/>
  <c r="F292" i="1"/>
  <c r="F275" i="1"/>
  <c r="F326" i="1"/>
  <c r="F359" i="1"/>
  <c r="F367" i="1"/>
  <c r="F349" i="1"/>
  <c r="F366" i="1"/>
  <c r="F385" i="1"/>
  <c r="F384" i="1"/>
  <c r="F342" i="1"/>
  <c r="F348" i="1"/>
  <c r="F360" i="1"/>
  <c r="F351" i="1"/>
  <c r="F368" i="1"/>
  <c r="F386" i="1"/>
  <c r="F352" i="1"/>
  <c r="F242" i="1"/>
  <c r="F241" i="1"/>
  <c r="F240" i="1"/>
  <c r="F261" i="1"/>
  <c r="F239" i="1"/>
  <c r="F354" i="1" l="1"/>
  <c r="F402" i="1"/>
  <c r="F255" i="1"/>
  <c r="F331" i="1"/>
  <c r="F269" i="1"/>
  <c r="F410" i="1"/>
  <c r="F452" i="1"/>
  <c r="B9" i="25"/>
  <c r="F135" i="1"/>
  <c r="F141" i="1"/>
  <c r="F143" i="1"/>
  <c r="F124" i="1"/>
  <c r="F139" i="1"/>
  <c r="F133" i="1"/>
  <c r="F134" i="1"/>
  <c r="F126" i="1"/>
  <c r="F115" i="1"/>
  <c r="F80" i="1"/>
  <c r="F76" i="1"/>
  <c r="F77" i="1"/>
  <c r="F75" i="1"/>
  <c r="F78" i="1"/>
  <c r="F51" i="1"/>
  <c r="F50" i="1"/>
  <c r="F52" i="1"/>
  <c r="F49" i="1"/>
  <c r="F53" i="1"/>
  <c r="E81" i="1"/>
  <c r="D81" i="1"/>
  <c r="C6" i="25" s="1"/>
  <c r="F2" i="1" l="1"/>
  <c r="F457" i="1"/>
  <c r="F74" i="1"/>
  <c r="F81" i="1" s="1"/>
  <c r="D6" i="25" s="1"/>
  <c r="F238" i="1"/>
  <c r="F246" i="1" s="1"/>
  <c r="D471" i="1"/>
  <c r="E471" i="1"/>
  <c r="C8" i="25" l="1"/>
  <c r="F471" i="1"/>
  <c r="D8" i="25" s="1"/>
  <c r="F67" i="1"/>
  <c r="F63" i="1"/>
  <c r="F59" i="1"/>
  <c r="F55" i="1"/>
  <c r="F46" i="1"/>
  <c r="F42" i="1"/>
  <c r="F38" i="1"/>
  <c r="F34" i="1"/>
  <c r="F30" i="1"/>
  <c r="F26" i="1"/>
  <c r="F22" i="1"/>
  <c r="F18" i="1"/>
  <c r="F13" i="1"/>
  <c r="F70" i="1"/>
  <c r="F66" i="1"/>
  <c r="F62" i="1"/>
  <c r="F58" i="1"/>
  <c r="F54" i="1"/>
  <c r="F45" i="1"/>
  <c r="F41" i="1"/>
  <c r="F37" i="1"/>
  <c r="F33" i="1"/>
  <c r="F29" i="1"/>
  <c r="F25" i="1"/>
  <c r="F21" i="1"/>
  <c r="F17" i="1"/>
  <c r="F12" i="1"/>
  <c r="F61" i="1"/>
  <c r="F40" i="1"/>
  <c r="F24" i="1"/>
  <c r="F65" i="1"/>
  <c r="F48" i="1"/>
  <c r="F36" i="1"/>
  <c r="F28" i="1"/>
  <c r="F16" i="1"/>
  <c r="F64" i="1"/>
  <c r="F56" i="1"/>
  <c r="F43" i="1"/>
  <c r="F39" i="1"/>
  <c r="F35" i="1"/>
  <c r="F31" i="1"/>
  <c r="F27" i="1"/>
  <c r="F23" i="1"/>
  <c r="F19" i="1"/>
  <c r="F14" i="1"/>
  <c r="F69" i="1"/>
  <c r="F57" i="1"/>
  <c r="F44" i="1"/>
  <c r="F32" i="1"/>
  <c r="F20" i="1"/>
  <c r="F11" i="1"/>
  <c r="F68" i="1"/>
  <c r="F60" i="1"/>
  <c r="F47" i="1"/>
  <c r="M407" i="17"/>
  <c r="L407" i="17"/>
  <c r="M408" i="17" s="1"/>
  <c r="J407" i="17"/>
  <c r="F407" i="17"/>
  <c r="E407" i="17"/>
  <c r="F408" i="17" s="1"/>
  <c r="C407" i="17"/>
  <c r="M373" i="17"/>
  <c r="L373" i="17"/>
  <c r="J373" i="17"/>
  <c r="F373" i="17"/>
  <c r="E373" i="17"/>
  <c r="F374" i="17" s="1"/>
  <c r="C373" i="17"/>
  <c r="M339" i="17"/>
  <c r="L339" i="17"/>
  <c r="M340" i="17" s="1"/>
  <c r="J339" i="17"/>
  <c r="F339" i="17"/>
  <c r="E339" i="17"/>
  <c r="C339" i="17"/>
  <c r="M305" i="17"/>
  <c r="L305" i="17"/>
  <c r="J305" i="17"/>
  <c r="F305" i="17"/>
  <c r="E305" i="17"/>
  <c r="F306" i="17" s="1"/>
  <c r="C305" i="17"/>
  <c r="M271" i="17"/>
  <c r="L271" i="17"/>
  <c r="M272" i="17" s="1"/>
  <c r="J271" i="17"/>
  <c r="F271" i="17"/>
  <c r="E271" i="17"/>
  <c r="F272" i="17" s="1"/>
  <c r="C271" i="17"/>
  <c r="M237" i="17"/>
  <c r="L237" i="17"/>
  <c r="J237" i="17"/>
  <c r="F237" i="17"/>
  <c r="E237" i="17"/>
  <c r="F238" i="17" s="1"/>
  <c r="C237" i="17"/>
  <c r="M203" i="17"/>
  <c r="L203" i="17"/>
  <c r="M204" i="17" s="1"/>
  <c r="J203" i="17"/>
  <c r="F203" i="17"/>
  <c r="E203" i="17"/>
  <c r="C203" i="17"/>
  <c r="M169" i="17"/>
  <c r="L169" i="17"/>
  <c r="J169" i="17"/>
  <c r="F169" i="17"/>
  <c r="E169" i="17"/>
  <c r="F170" i="17" s="1"/>
  <c r="C169" i="17"/>
  <c r="M135" i="17"/>
  <c r="L135" i="17"/>
  <c r="M136" i="17" s="1"/>
  <c r="J135" i="17"/>
  <c r="F135" i="17"/>
  <c r="E135" i="17"/>
  <c r="F136" i="17" s="1"/>
  <c r="C135" i="17"/>
  <c r="M101" i="17"/>
  <c r="L101" i="17"/>
  <c r="J101" i="17"/>
  <c r="F101" i="17"/>
  <c r="E101" i="17"/>
  <c r="F102" i="17" s="1"/>
  <c r="C101" i="17"/>
  <c r="M67" i="17"/>
  <c r="L67" i="17"/>
  <c r="M68" i="17" s="1"/>
  <c r="J67" i="17"/>
  <c r="F67" i="17"/>
  <c r="E67" i="17"/>
  <c r="C67" i="17"/>
  <c r="J33" i="17"/>
  <c r="C33" i="17"/>
  <c r="M170" i="17" l="1"/>
  <c r="M306" i="17"/>
  <c r="F68" i="17"/>
  <c r="F204" i="17"/>
  <c r="F340" i="17"/>
  <c r="M102" i="17"/>
  <c r="M238" i="17"/>
  <c r="M374" i="17"/>
  <c r="F3599" i="18"/>
  <c r="E3599" i="18"/>
  <c r="F383" i="1" l="1"/>
  <c r="F389" i="1" s="1"/>
  <c r="F140" i="1"/>
  <c r="M33" i="17" l="1"/>
  <c r="L33" i="17"/>
  <c r="M34" i="17" l="1"/>
  <c r="F338" i="1"/>
  <c r="F142" i="1"/>
  <c r="F336" i="1"/>
  <c r="F169" i="1" l="1"/>
  <c r="F200" i="1" s="1"/>
  <c r="F132" i="1"/>
  <c r="F87" i="1"/>
  <c r="F88" i="1" s="1"/>
  <c r="F33" i="17"/>
  <c r="E33" i="17"/>
  <c r="F34" i="17" l="1"/>
  <c r="F365" i="1" l="1"/>
  <c r="F370" i="1" s="1"/>
  <c r="F161" i="1" l="1"/>
  <c r="F373" i="1" l="1"/>
  <c r="F380" i="1" s="1"/>
  <c r="E71" i="1"/>
  <c r="E83" i="1" s="1"/>
  <c r="D71" i="1"/>
  <c r="C5" i="25" s="1"/>
  <c r="D83" i="1" l="1"/>
  <c r="F110" i="1"/>
  <c r="F340" i="1"/>
  <c r="F345" i="1" s="1"/>
  <c r="F112" i="1"/>
  <c r="F208" i="1"/>
  <c r="F358" i="1"/>
  <c r="F362" i="1" s="1"/>
  <c r="F206" i="1"/>
  <c r="F114" i="1"/>
  <c r="F109" i="1"/>
  <c r="F113" i="1"/>
  <c r="F205" i="1"/>
  <c r="F10" i="1"/>
  <c r="F71" i="1" s="1"/>
  <c r="D5" i="25" s="1"/>
  <c r="F233" i="1"/>
  <c r="F231" i="1"/>
  <c r="F111" i="1"/>
  <c r="F108" i="1"/>
  <c r="F150" i="1"/>
  <c r="F163" i="1"/>
  <c r="F91" i="1"/>
  <c r="F104" i="1" s="1"/>
  <c r="F107" i="1"/>
  <c r="F162" i="1"/>
  <c r="F136" i="1"/>
  <c r="F147" i="1" s="1"/>
  <c r="F159" i="1"/>
  <c r="F283" i="1"/>
  <c r="F286" i="1"/>
  <c r="F306" i="1"/>
  <c r="F316" i="1" s="1"/>
  <c r="F294" i="1"/>
  <c r="F123" i="1"/>
  <c r="F129" i="1" s="1"/>
  <c r="F158" i="1"/>
  <c r="F272" i="1"/>
  <c r="F280" i="1" s="1"/>
  <c r="F295" i="1"/>
  <c r="F235" i="1" l="1"/>
  <c r="F210" i="1"/>
  <c r="F118" i="1"/>
  <c r="F303" i="1"/>
  <c r="F166" i="1"/>
  <c r="F288" i="1"/>
  <c r="D473" i="1"/>
  <c r="D475" i="1" s="1"/>
  <c r="C9" i="25"/>
  <c r="F83" i="1"/>
  <c r="E473" i="1"/>
  <c r="E475" i="1" s="1"/>
  <c r="F454" i="1" l="1"/>
  <c r="F473" i="1" l="1"/>
  <c r="F475" i="1" s="1"/>
  <c r="F477" i="1" s="1"/>
  <c r="D7" i="25"/>
  <c r="D9" i="25" s="1"/>
</calcChain>
</file>

<file path=xl/comments1.xml><?xml version="1.0" encoding="utf-8"?>
<comments xmlns="http://schemas.openxmlformats.org/spreadsheetml/2006/main">
  <authors>
    <author>Desktop Services</author>
    <author>Twintowers</author>
    <author>Smead, Cindi A - smeadca</author>
  </authors>
  <commentList>
    <comment ref="D7" authorId="0" shapeId="0">
      <text>
        <r>
          <rPr>
            <b/>
            <sz val="9"/>
            <color indexed="81"/>
            <rFont val="Tahoma"/>
            <family val="2"/>
          </rPr>
          <t xml:space="preserve">Posted Expenses: </t>
        </r>
        <r>
          <rPr>
            <sz val="9"/>
            <color indexed="81"/>
            <rFont val="Tahoma"/>
            <family val="2"/>
          </rPr>
          <t xml:space="preserve"> Expenditures that have posted to the budget and can be seen on the nVision Report and Monthly Detail Report.</t>
        </r>
        <r>
          <rPr>
            <sz val="9"/>
            <color indexed="81"/>
            <rFont val="Tahoma"/>
            <family val="2"/>
          </rPr>
          <t xml:space="preserve">
</t>
        </r>
      </text>
    </comment>
    <comment ref="E7" authorId="0" shapeId="0">
      <text>
        <r>
          <rPr>
            <b/>
            <sz val="9"/>
            <color indexed="81"/>
            <rFont val="Tahoma"/>
            <family val="2"/>
          </rPr>
          <t>Encumbered Expenses:</t>
        </r>
        <r>
          <rPr>
            <sz val="9"/>
            <color indexed="81"/>
            <rFont val="Tahoma"/>
            <family val="2"/>
          </rPr>
          <t xml:space="preserve">
Expenditures that have been purchased but haven't posted to the budget yet.</t>
        </r>
      </text>
    </comment>
    <comment ref="A10" authorId="0" shapeId="0">
      <text>
        <r>
          <rPr>
            <b/>
            <u/>
            <sz val="9"/>
            <color indexed="81"/>
            <rFont val="Tahoma"/>
            <family val="2"/>
          </rPr>
          <t>Employer Retirement Contributions:</t>
        </r>
        <r>
          <rPr>
            <sz val="9"/>
            <color indexed="81"/>
            <rFont val="Tahoma"/>
            <family val="2"/>
          </rPr>
          <t xml:space="preserve"> VRS Defined Benefits program:  Includes expenses for payments made to the retirement system trust fund for the employer portion of a defined benefit program for salaried state employees.  See 1165 for the employee portion of a defined benefit program.  See 111900 for Defined contribution expenses.
</t>
        </r>
      </text>
    </comment>
    <comment ref="A11" authorId="1" shapeId="0">
      <text>
        <r>
          <rPr>
            <b/>
            <sz val="9"/>
            <color indexed="81"/>
            <rFont val="Tahoma"/>
            <family val="2"/>
          </rPr>
          <t xml:space="preserve">Federal Old-Age Insurance (FICA) for Salaried State Employees (Salaried Social Security and Medicare): </t>
        </r>
        <r>
          <rPr>
            <sz val="9"/>
            <color indexed="81"/>
            <rFont val="Tahoma"/>
            <family val="2"/>
          </rPr>
          <t>Represents the employer's expenses for salaried state employees for the old-age survivor's and disability insurance (OASDI), referred to as social security; and the Federal Medicare Tax or health insurance tax (HI) withheld under FICA.  For related expenses see 111300.</t>
        </r>
      </text>
    </comment>
    <comment ref="A12" authorId="0" shapeId="0">
      <text>
        <r>
          <rPr>
            <b/>
            <sz val="9"/>
            <color indexed="81"/>
            <rFont val="Tahoma"/>
            <family val="2"/>
          </rPr>
          <t xml:space="preserve">Federal Old-Age Insurance (FICA) - Salary Medicare:  </t>
        </r>
        <r>
          <rPr>
            <sz val="9"/>
            <color indexed="81"/>
            <rFont val="Tahoma"/>
            <family val="2"/>
          </rPr>
          <t xml:space="preserve">Include budgeted amounts related to Medicare contribution.  FOR BUDGET OFFICE USE ONLY.
</t>
        </r>
      </text>
    </comment>
    <comment ref="A13" authorId="0" shapeId="0">
      <text>
        <r>
          <rPr>
            <b/>
            <sz val="9"/>
            <color indexed="81"/>
            <rFont val="Tahoma"/>
            <family val="2"/>
          </rPr>
          <t>Premium Coverage Savings:</t>
        </r>
        <r>
          <rPr>
            <sz val="9"/>
            <color indexed="81"/>
            <rFont val="Tahoma"/>
            <family val="2"/>
          </rPr>
          <t xml:space="preserve"> Includes budgeted amounts related to savings recognized because of premium conversion.
</t>
        </r>
      </text>
    </comment>
    <comment ref="A14" authorId="1" shapeId="0">
      <text>
        <r>
          <rPr>
            <b/>
            <sz val="9"/>
            <color indexed="81"/>
            <rFont val="Tahoma"/>
            <family val="2"/>
          </rPr>
          <t>Federal Old-Age Insurance for Wage-earning State Employees (Wage Social Security and Medicare):</t>
        </r>
        <r>
          <rPr>
            <sz val="9"/>
            <color indexed="81"/>
            <rFont val="Tahoma"/>
            <family val="2"/>
          </rPr>
          <t xml:space="preserve"> Represents the employer's expenses for wage state employees for the old-age survivors and disability insurance (OASDI), referred to as social security; and the Federal MedicareTax or health insurance tax (HI) withheld under FICA.</t>
        </r>
      </text>
    </comment>
    <comment ref="A15" authorId="2" shapeId="0">
      <text>
        <r>
          <rPr>
            <b/>
            <sz val="9"/>
            <color indexed="81"/>
            <rFont val="Tahoma"/>
            <family val="2"/>
          </rPr>
          <t xml:space="preserve">Pooled QNR/PTS Benefits:  </t>
        </r>
        <r>
          <rPr>
            <sz val="9"/>
            <color indexed="81"/>
            <rFont val="Tahoma"/>
            <family val="2"/>
          </rPr>
          <t xml:space="preserve">Used as budgetary only to be used by the budget office to temporarily budget benefits to be paid to part-time employees. FOR BUDGET OFFICE ONLY.
  </t>
        </r>
      </text>
    </comment>
    <comment ref="A16" authorId="1" shapeId="0">
      <text>
        <r>
          <rPr>
            <b/>
            <sz val="9"/>
            <color indexed="81"/>
            <rFont val="Tahoma"/>
            <family val="2"/>
          </rPr>
          <t>Group Life Insurance:</t>
        </r>
        <r>
          <rPr>
            <sz val="9"/>
            <color indexed="81"/>
            <rFont val="Tahoma"/>
            <family val="2"/>
          </rPr>
          <t xml:space="preserve">
Includes expenses of a group life insurance program provided for the benefit of State employees.  For related expenses, see 113300. </t>
        </r>
      </text>
    </comment>
    <comment ref="A17" authorId="1" shapeId="0">
      <text>
        <r>
          <rPr>
            <b/>
            <sz val="9"/>
            <color indexed="81"/>
            <rFont val="Tahoma"/>
            <family val="2"/>
          </rPr>
          <t>Medical/Hospitalization Insurance (Annual Employer Health Insurance Premium):</t>
        </r>
        <r>
          <rPr>
            <sz val="9"/>
            <color indexed="81"/>
            <rFont val="Tahoma"/>
            <family val="2"/>
          </rPr>
          <t xml:space="preserve"> Includes expenses of group medical/hospitalization insurance program provided for the benefit of State employees.</t>
        </r>
      </text>
    </comment>
    <comment ref="A18" authorId="1" shapeId="0">
      <text>
        <r>
          <rPr>
            <b/>
            <sz val="9"/>
            <color indexed="81"/>
            <rFont val="Tahoma"/>
            <family val="2"/>
          </rPr>
          <t xml:space="preserve">Retiree Health Medical/Hospitalization Insurance Credit: </t>
        </r>
        <r>
          <rPr>
            <sz val="9"/>
            <color indexed="81"/>
            <rFont val="Tahoma"/>
            <family val="2"/>
          </rPr>
          <t>Includes expenses of the long-term disability program provided for the benefit of State employees.</t>
        </r>
      </text>
    </comment>
    <comment ref="A19" authorId="1" shapeId="0">
      <text>
        <r>
          <rPr>
            <b/>
            <sz val="9"/>
            <color indexed="81"/>
            <rFont val="Tahoma"/>
            <family val="2"/>
          </rPr>
          <t>VSDB Long Term Disability Insurance:</t>
        </r>
        <r>
          <rPr>
            <sz val="9"/>
            <color indexed="81"/>
            <rFont val="Tahoma"/>
            <family val="2"/>
          </rPr>
          <t xml:space="preserve"> Includes expenses of the long-term disability program provided for the benefit of State employees.</t>
        </r>
      </text>
    </comment>
    <comment ref="A20" authorId="1" shapeId="0">
      <text>
        <r>
          <rPr>
            <b/>
            <sz val="9"/>
            <color indexed="81"/>
            <rFont val="Tahoma"/>
            <family val="2"/>
          </rPr>
          <t>Teachers Insurance and Annuity:</t>
        </r>
        <r>
          <rPr>
            <sz val="9"/>
            <color indexed="81"/>
            <rFont val="Tahoma"/>
            <family val="2"/>
          </rPr>
          <t xml:space="preserve"> Includes expenses for payments made to Teachers Insurance Annuity Fund.</t>
        </r>
      </text>
    </comment>
    <comment ref="A21" authorId="0" shapeId="0">
      <text>
        <r>
          <rPr>
            <b/>
            <sz val="9"/>
            <color indexed="81"/>
            <rFont val="Tahoma"/>
            <family val="2"/>
          </rPr>
          <t xml:space="preserve">Employee Retirement Contributions - Defined Contribution program: </t>
        </r>
        <r>
          <rPr>
            <sz val="9"/>
            <color indexed="81"/>
            <rFont val="Tahoma"/>
            <family val="2"/>
          </rPr>
          <t xml:space="preserve">Includes expenses for payments made to an employee's defined contribution account.
</t>
        </r>
      </text>
    </comment>
    <comment ref="A22" authorId="0" shapeId="0">
      <text>
        <r>
          <rPr>
            <b/>
            <u/>
            <sz val="9"/>
            <color indexed="81"/>
            <rFont val="Tahoma"/>
            <family val="2"/>
          </rPr>
          <t xml:space="preserve">Salaries, Administrative Higher Education: </t>
        </r>
        <r>
          <rPr>
            <sz val="9"/>
            <color indexed="81"/>
            <rFont val="Tahoma"/>
            <family val="2"/>
          </rPr>
          <t xml:space="preserve">Include expenses for compensation to persons for professional services rendered on a full-time (temporary, restricted, or permanent) basis or a permanent, part-time basis in administrative positions carrying faculty appointment in institutions of higher education.  Includes educational leave.  Does not include final compensation to employees for annual, sick, or compensatory leave balances.
</t>
        </r>
      </text>
    </comment>
    <comment ref="A23" authorId="0" shapeId="0">
      <text>
        <r>
          <rPr>
            <b/>
            <sz val="9"/>
            <color indexed="81"/>
            <rFont val="Tahoma"/>
            <family val="2"/>
          </rPr>
          <t>Merit Funding Administrative:</t>
        </r>
        <r>
          <rPr>
            <sz val="9"/>
            <color indexed="81"/>
            <rFont val="Tahoma"/>
            <family val="2"/>
          </rPr>
          <t xml:space="preserve"> Includes expenses for merit increases for administrative employees.  FOR BUDGET OFFICE USE ONLY.
</t>
        </r>
      </text>
    </comment>
    <comment ref="A24" authorId="0" shapeId="0">
      <text>
        <r>
          <rPr>
            <b/>
            <sz val="9"/>
            <color indexed="81"/>
            <rFont val="Tahoma"/>
            <family val="2"/>
          </rPr>
          <t xml:space="preserve">Recurring NT-SAL 1-19 HRS/WK: </t>
        </r>
        <r>
          <rPr>
            <sz val="9"/>
            <color indexed="81"/>
            <rFont val="Tahoma"/>
            <family val="2"/>
          </rPr>
          <t xml:space="preserve">Includes expenses for compensation to persons who work 19.9 hours per week for 9, 10, 11, 12 months.  This is a salaried, part-time non-benefits-covered, ongoing and recurring position for professional services not related to teaching. (RNT)
</t>
        </r>
      </text>
    </comment>
    <comment ref="A25" authorId="0" shapeId="0">
      <text>
        <r>
          <rPr>
            <b/>
            <u/>
            <sz val="9"/>
            <color indexed="81"/>
            <rFont val="Tahoma"/>
            <family val="2"/>
          </rPr>
          <t>Salaries, Classified:</t>
        </r>
        <r>
          <rPr>
            <sz val="9"/>
            <color indexed="81"/>
            <rFont val="Tahoma"/>
            <family val="2"/>
          </rPr>
          <t xml:space="preserve"> Includes expenses for compensation, severance pay, and incentive awards to persons who are paid at an established yearly rate in positions which are covered by the Virginia Personnel Act.  Does not include final compensation to employees for annual, sick, or compensatory leave balances.  Charge expenses for VALORS participants to 112700.
</t>
        </r>
      </text>
    </comment>
    <comment ref="A26" authorId="0" shapeId="0">
      <text>
        <r>
          <rPr>
            <b/>
            <sz val="9"/>
            <color indexed="81"/>
            <rFont val="Tahoma"/>
            <family val="2"/>
          </rPr>
          <t xml:space="preserve">Merit Funding, Classified:  </t>
        </r>
        <r>
          <rPr>
            <sz val="9"/>
            <color indexed="81"/>
            <rFont val="Tahoma"/>
            <family val="2"/>
          </rPr>
          <t xml:space="preserve">Includes expenses for merit increases for classified employees.  FOR BUDGET OFFICE USE ONLY.
</t>
        </r>
      </text>
    </comment>
    <comment ref="A27" authorId="0" shapeId="0">
      <text>
        <r>
          <rPr>
            <b/>
            <sz val="9"/>
            <color indexed="81"/>
            <rFont val="Tahoma"/>
            <family val="2"/>
          </rPr>
          <t xml:space="preserve">Salaries, Overtime: </t>
        </r>
        <r>
          <rPr>
            <sz val="9"/>
            <color indexed="81"/>
            <rFont val="Tahoma"/>
            <family val="2"/>
          </rPr>
          <t xml:space="preserve">Includes expenses for compensation to persons who are paid at an established yearly rate, for hours worked in excess of their normal work week.
</t>
        </r>
      </text>
    </comment>
    <comment ref="A28" authorId="0" shapeId="0">
      <text>
        <r>
          <rPr>
            <b/>
            <sz val="9"/>
            <color indexed="81"/>
            <rFont val="Tahoma"/>
            <family val="2"/>
          </rPr>
          <t xml:space="preserve">Salaries, Teaching and Research: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29" authorId="0" shapeId="0">
      <text>
        <r>
          <rPr>
            <b/>
            <sz val="9"/>
            <color indexed="81"/>
            <rFont val="Tahoma"/>
            <family val="2"/>
          </rPr>
          <t xml:space="preserve">Merit Funding, Faculty: </t>
        </r>
        <r>
          <rPr>
            <sz val="9"/>
            <color indexed="81"/>
            <rFont val="Tahoma"/>
            <family val="2"/>
          </rPr>
          <t xml:space="preserve">Include expenses for merit increases for faculty.  FOR BUDGET OFFICE USE ONLY
</t>
        </r>
      </text>
    </comment>
    <comment ref="A30" authorId="0" shapeId="0">
      <text>
        <r>
          <rPr>
            <b/>
            <sz val="9"/>
            <color indexed="81"/>
            <rFont val="Tahoma"/>
            <family val="2"/>
          </rPr>
          <t xml:space="preserve">Salaries, Professional Faculty: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31" authorId="0" shapeId="0">
      <text>
        <r>
          <rPr>
            <b/>
            <sz val="9"/>
            <color indexed="81"/>
            <rFont val="Tahoma"/>
            <family val="2"/>
          </rPr>
          <t xml:space="preserve">Salaries, Information Technology Employees: </t>
        </r>
        <r>
          <rPr>
            <sz val="9"/>
            <color indexed="81"/>
            <rFont val="Tahoma"/>
            <family val="2"/>
          </rPr>
          <t xml:space="preserve">Includes salary expenses for compensation to employees performing a role in information technology who are paid at an established yearly rate.  This expense would otherwise have been coded in account code 112300.
</t>
        </r>
      </text>
    </comment>
    <comment ref="A32" authorId="0" shapeId="0">
      <text>
        <r>
          <rPr>
            <b/>
            <sz val="9"/>
            <color indexed="81"/>
            <rFont val="Tahoma"/>
            <family val="2"/>
          </rPr>
          <t xml:space="preserve">Salaries, Teaching &amp; Research F/T, IT Employees: </t>
        </r>
        <r>
          <rPr>
            <sz val="9"/>
            <color indexed="81"/>
            <rFont val="Tahoma"/>
            <family val="2"/>
          </rPr>
          <t>Include expenses for compensation to persons for professional services in information technology rendered on a full-time (temporary, restricted or permanent) basis or a permanent, part-time basis in research and teaching positions in institutions of higher education.  This expense would otherwise have been coded to account code 112600.</t>
        </r>
      </text>
    </comment>
    <comment ref="A33" authorId="0" shapeId="0">
      <text>
        <r>
          <rPr>
            <b/>
            <sz val="9"/>
            <color indexed="81"/>
            <rFont val="Tahoma"/>
            <family val="2"/>
          </rPr>
          <t xml:space="preserve">Salaries, F/T Administration, IT Employees: </t>
        </r>
        <r>
          <rPr>
            <sz val="9"/>
            <color indexed="81"/>
            <rFont val="Tahoma"/>
            <family val="2"/>
          </rPr>
          <t xml:space="preserve">Include expenses for compensation to persons for professional services in information technology rendered on a full-time (temporary, restricted or permanent) basis or a permanent, part-time basis in administrative positions carrying faculty appointment in institutions of higher education.  This expense would otherwise have been coded to account code 112100.
</t>
        </r>
      </text>
    </comment>
    <comment ref="A34" authorId="0" shapeId="0">
      <text>
        <r>
          <rPr>
            <b/>
            <sz val="9"/>
            <color indexed="81"/>
            <rFont val="Tahoma"/>
            <family val="2"/>
          </rPr>
          <t xml:space="preserve">Salaries, Overtime IT Employees: </t>
        </r>
        <r>
          <rPr>
            <sz val="9"/>
            <color indexed="81"/>
            <rFont val="Tahoma"/>
            <family val="2"/>
          </rPr>
          <t xml:space="preserve">Include expenses for compensation to persons performing a role in information technology who are paid at an established yearly rate, for hours worked in excess of their normal workweek.  This expenses would otherwise have been coded in account code 112500.
</t>
        </r>
      </text>
    </comment>
    <comment ref="A35" authorId="0" shapeId="0">
      <text>
        <r>
          <rPr>
            <b/>
            <sz val="9"/>
            <color indexed="81"/>
            <rFont val="Tahoma"/>
            <family val="2"/>
          </rPr>
          <t xml:space="preserve">Bonuses and Incentives: </t>
        </r>
        <r>
          <rPr>
            <sz val="9"/>
            <color indexed="81"/>
            <rFont val="Tahoma"/>
            <family val="2"/>
          </rPr>
          <t>Includes expenses for payment of bonuses and incentives to state employees.</t>
        </r>
      </text>
    </comment>
    <comment ref="A36" authorId="0" shapeId="0">
      <text>
        <r>
          <rPr>
            <b/>
            <sz val="9"/>
            <color indexed="81"/>
            <rFont val="Tahoma"/>
            <family val="2"/>
          </rPr>
          <t xml:space="preserve">FT Bonus - Award/Recogition: </t>
        </r>
        <r>
          <rPr>
            <sz val="9"/>
            <color indexed="81"/>
            <rFont val="Tahoma"/>
            <family val="2"/>
          </rPr>
          <t xml:space="preserve">Includes expenses for payments of bonuses that relate to awards or recognitions.  Use for AP Faculty or Instructional Faculty only; not used for Classified employees.
</t>
        </r>
      </text>
    </comment>
    <comment ref="A37" authorId="1" shapeId="0">
      <text>
        <r>
          <rPr>
            <b/>
            <sz val="9"/>
            <color indexed="81"/>
            <rFont val="Tahoma"/>
            <family val="2"/>
          </rPr>
          <t>Deferred Compensation Match Payments:</t>
        </r>
        <r>
          <rPr>
            <sz val="9"/>
            <color indexed="81"/>
            <rFont val="Tahoma"/>
            <family val="2"/>
          </rPr>
          <t xml:space="preserve"> Includes expenses for employer match of the state employee deferred compensation program.</t>
        </r>
      </text>
    </comment>
    <comment ref="A38" authorId="0" shapeId="0">
      <text>
        <r>
          <rPr>
            <b/>
            <u/>
            <sz val="9"/>
            <color indexed="81"/>
            <rFont val="Tahoma"/>
            <family val="2"/>
          </rPr>
          <t>Wages, General:</t>
        </r>
        <r>
          <rPr>
            <sz val="9"/>
            <color indexed="81"/>
            <rFont val="Tahoma"/>
            <family val="2"/>
          </rPr>
          <t xml:space="preserve"> Includes expenses for compensation to persons who are paid at an hourly rate.
</t>
        </r>
      </text>
    </comment>
    <comment ref="A39" authorId="0" shapeId="0">
      <text>
        <r>
          <rPr>
            <b/>
            <sz val="9"/>
            <color indexed="81"/>
            <rFont val="Tahoma"/>
            <family val="2"/>
          </rPr>
          <t xml:space="preserve">Wages, Graduate Assistant: </t>
        </r>
        <r>
          <rPr>
            <sz val="9"/>
            <color indexed="81"/>
            <rFont val="Tahoma"/>
            <family val="2"/>
          </rPr>
          <t xml:space="preserve">Includes expenses for compensation made by institutions of higher education to persons, without faculty appointment, for </t>
        </r>
        <r>
          <rPr>
            <b/>
            <sz val="9"/>
            <color indexed="81"/>
            <rFont val="Tahoma"/>
            <family val="2"/>
          </rPr>
          <t>teaching</t>
        </r>
        <r>
          <rPr>
            <sz val="9"/>
            <color indexed="81"/>
            <rFont val="Tahoma"/>
            <family val="2"/>
          </rPr>
          <t xml:space="preserve"> and research activities.
</t>
        </r>
      </text>
    </comment>
    <comment ref="A40" authorId="0" shapeId="0">
      <text>
        <r>
          <rPr>
            <b/>
            <sz val="9"/>
            <color indexed="81"/>
            <rFont val="Tahoma"/>
            <family val="2"/>
          </rPr>
          <t xml:space="preserve">Wages, Overtime: </t>
        </r>
        <r>
          <rPr>
            <sz val="9"/>
            <color indexed="81"/>
            <rFont val="Tahoma"/>
            <family val="2"/>
          </rPr>
          <t xml:space="preserve">Includes expenses for compensation to person who are paid at an hourly rate for hours worked in excess of 40 hours per week.
</t>
        </r>
      </text>
    </comment>
    <comment ref="A41" authorId="0" shapeId="0">
      <text>
        <r>
          <rPr>
            <b/>
            <sz val="9"/>
            <color indexed="81"/>
            <rFont val="Tahoma"/>
            <family val="2"/>
          </rPr>
          <t xml:space="preserve">Wages, Student: </t>
        </r>
        <r>
          <rPr>
            <sz val="9"/>
            <color indexed="81"/>
            <rFont val="Tahoma"/>
            <family val="2"/>
          </rPr>
          <t xml:space="preserve"> Includes expenses for compensation made by institutions of higher education to graduate and undergraduate students for all services other than those included in 114200 and 114600.  Includes expenses for overtime payments.
</t>
        </r>
      </text>
    </comment>
    <comment ref="A42" authorId="0" shapeId="0">
      <text>
        <r>
          <rPr>
            <b/>
            <sz val="9"/>
            <color indexed="81"/>
            <rFont val="Tahoma"/>
            <family val="2"/>
          </rPr>
          <t xml:space="preserve">Wages, Teaching and Research Part-time:  </t>
        </r>
        <r>
          <rPr>
            <sz val="9"/>
            <color indexed="81"/>
            <rFont val="Tahoma"/>
            <family val="2"/>
          </rPr>
          <t xml:space="preserve">Includes expenses for compensation to persons for professional services rendered in research and instructional positions in institutions of higher education other than those described in 112600.  Includes compensation for overload teaching and evening sessions, and part-time teaching when the individual is not permanently employed.  Not used for summer school.
</t>
        </r>
      </text>
    </comment>
    <comment ref="A43" authorId="0" shapeId="0">
      <text>
        <r>
          <rPr>
            <b/>
            <sz val="9"/>
            <color indexed="81"/>
            <rFont val="Tahoma"/>
            <family val="2"/>
          </rPr>
          <t xml:space="preserve">Wages, Teaching and Research Part-time Cooperating Teachers: </t>
        </r>
        <r>
          <rPr>
            <sz val="9"/>
            <color indexed="81"/>
            <rFont val="Tahoma"/>
            <family val="2"/>
          </rPr>
          <t xml:space="preserve">Includes expenses for compensation to persons for professional services rendered in cooperating teaching positions other than those described in codes 112600, 114500, and 114530.
</t>
        </r>
      </text>
    </comment>
    <comment ref="A44" authorId="0" shapeId="0">
      <text>
        <r>
          <rPr>
            <b/>
            <sz val="9"/>
            <color indexed="81"/>
            <rFont val="Tahoma"/>
            <family val="2"/>
          </rPr>
          <t xml:space="preserve">Temp NT-SAL: </t>
        </r>
        <r>
          <rPr>
            <sz val="9"/>
            <color indexed="81"/>
            <rFont val="Tahoma"/>
            <family val="2"/>
          </rPr>
          <t xml:space="preserve"> Includes expenses for compensation to persons who typically work a short period of time and typically less than 20 hours per week, and may work no more than 29 hours per week over the measurement period 5/1 - 4/30.  This is a salaried, part-time, temporary, non-recurring position of limited scope and duration for professional services not related to teaching. (TNT)
</t>
        </r>
      </text>
    </comment>
    <comment ref="A45" authorId="0" shapeId="0">
      <text>
        <r>
          <rPr>
            <b/>
            <sz val="9"/>
            <color indexed="81"/>
            <rFont val="Tahoma"/>
            <family val="2"/>
          </rPr>
          <t xml:space="preserve">University Stipends:  </t>
        </r>
        <r>
          <rPr>
            <sz val="9"/>
            <color indexed="81"/>
            <rFont val="Tahoma"/>
            <family val="2"/>
          </rPr>
          <t xml:space="preserve">Includes expenses for stipends given for cell phones and vehicles.
</t>
        </r>
      </text>
    </comment>
    <comment ref="A46" authorId="0" shapeId="0">
      <text>
        <r>
          <rPr>
            <b/>
            <sz val="9"/>
            <color indexed="81"/>
            <rFont val="Tahoma"/>
            <family val="2"/>
          </rPr>
          <t xml:space="preserve">Wage Federal Work Study Student:  </t>
        </r>
        <r>
          <rPr>
            <sz val="9"/>
            <color indexed="81"/>
            <rFont val="Tahoma"/>
            <family val="2"/>
          </rPr>
          <t xml:space="preserve">Includes expenses for compensation to students participating in federal work study programs, other than community services, code 114620.
</t>
        </r>
      </text>
    </comment>
    <comment ref="A47" authorId="0" shapeId="0">
      <text>
        <r>
          <rPr>
            <b/>
            <sz val="9"/>
            <color indexed="81"/>
            <rFont val="Tahoma"/>
            <family val="2"/>
          </rPr>
          <t xml:space="preserve">Wages, Information Technology Employees: </t>
        </r>
        <r>
          <rPr>
            <sz val="9"/>
            <color indexed="81"/>
            <rFont val="Tahoma"/>
            <family val="2"/>
          </rPr>
          <t xml:space="preserve">Includes expenses for compensation to persons paid on an hourly rate and whose actual job duties involve information technology.  This expense would otherwise have been coded in account code 114100.
</t>
        </r>
      </text>
    </comment>
    <comment ref="A48" authorId="0" shapeId="0">
      <text>
        <r>
          <rPr>
            <b/>
            <sz val="9"/>
            <color indexed="81"/>
            <rFont val="Tahoma"/>
            <family val="2"/>
          </rPr>
          <t xml:space="preserve">Wages, Teaching &amp; Research P/T IT Employees: </t>
        </r>
        <r>
          <rPr>
            <sz val="9"/>
            <color indexed="81"/>
            <rFont val="Tahoma"/>
            <family val="2"/>
          </rPr>
          <t xml:space="preserve">Includes expenses for compensation to persons for professional services in information technology rendered in research and instructional positions in institutions of higher education other than those described in 112800.
</t>
        </r>
      </text>
    </comment>
    <comment ref="A49" authorId="0" shapeId="0">
      <text>
        <r>
          <rPr>
            <b/>
            <sz val="9"/>
            <color indexed="81"/>
            <rFont val="Tahoma"/>
            <family val="2"/>
          </rPr>
          <t xml:space="preserve">Workers Compensation Award:  </t>
        </r>
        <r>
          <rPr>
            <sz val="9"/>
            <color indexed="81"/>
            <rFont val="Tahoma"/>
            <family val="2"/>
          </rPr>
          <t xml:space="preserve">Includes expenses for workers' compensation awards to state employees under the Virginia Workers' Compensation Act or the short-term or long-term disability benefit program.
</t>
        </r>
      </text>
    </comment>
    <comment ref="A50" authorId="0" shapeId="0">
      <text>
        <r>
          <rPr>
            <b/>
            <sz val="9"/>
            <color indexed="81"/>
            <rFont val="Tahoma"/>
            <family val="2"/>
          </rPr>
          <t xml:space="preserve">Supplemental Workers' Compensation Award:  </t>
        </r>
        <r>
          <rPr>
            <sz val="9"/>
            <color indexed="81"/>
            <rFont val="Tahoma"/>
            <family val="2"/>
          </rPr>
          <t xml:space="preserve">Includes expenses for supplemental workers' compensation awards to state employees who are not participating in the short-term disability program.
</t>
        </r>
      </text>
    </comment>
    <comment ref="A51" authorId="0" shapeId="0">
      <text>
        <r>
          <rPr>
            <b/>
            <sz val="9"/>
            <color indexed="81"/>
            <rFont val="Tahoma"/>
            <family val="2"/>
          </rPr>
          <t xml:space="preserve">Short-term Disability Benefits: </t>
        </r>
        <r>
          <rPr>
            <sz val="9"/>
            <color indexed="81"/>
            <rFont val="Tahoma"/>
            <family val="2"/>
          </rPr>
          <t xml:space="preserve">Includes expenses for the payment of short-term disability payments to state employees under the Sickness and Disability Program.
</t>
        </r>
      </text>
    </comment>
    <comment ref="A52" authorId="0" shapeId="0">
      <text>
        <r>
          <rPr>
            <b/>
            <sz val="9"/>
            <color indexed="81"/>
            <rFont val="Tahoma"/>
            <family val="2"/>
          </rPr>
          <t xml:space="preserve">Supplemental Disability Benefits:  </t>
        </r>
        <r>
          <rPr>
            <sz val="9"/>
            <color indexed="81"/>
            <rFont val="Tahoma"/>
            <family val="2"/>
          </rPr>
          <t xml:space="preserve">Includes expenses for supplemental workers' compensation award payments to state employees under the Sickness and Disability Program.
</t>
        </r>
      </text>
    </comment>
    <comment ref="A53" authorId="0" shapeId="0">
      <text>
        <r>
          <rPr>
            <b/>
            <sz val="9"/>
            <color indexed="81"/>
            <rFont val="Tahoma"/>
            <family val="2"/>
          </rPr>
          <t xml:space="preserve">Rec. Workers' Compensation Award:  </t>
        </r>
        <r>
          <rPr>
            <sz val="9"/>
            <color indexed="81"/>
            <rFont val="Tahoma"/>
            <family val="2"/>
          </rPr>
          <t xml:space="preserve">Reimbursement to agency from Department of Human Resource Management for workers' compensation awards under the Virginia Workers' Compensation Act or the short-term or long-term disability benefit program.
</t>
        </r>
      </text>
    </comment>
    <comment ref="A54" authorId="0" shapeId="0">
      <text>
        <r>
          <rPr>
            <b/>
            <sz val="9"/>
            <color indexed="81"/>
            <rFont val="Tahoma"/>
            <family val="2"/>
          </rPr>
          <t xml:space="preserve">Salaries, Annual Leave Balances:  </t>
        </r>
        <r>
          <rPr>
            <sz val="9"/>
            <color indexed="81"/>
            <rFont val="Tahoma"/>
            <family val="2"/>
          </rPr>
          <t xml:space="preserve">Includes expenses for final compensation to eligible employees for their annual leave balances.
</t>
        </r>
      </text>
    </comment>
    <comment ref="A55" authorId="0" shapeId="0">
      <text>
        <r>
          <rPr>
            <b/>
            <sz val="9"/>
            <color indexed="81"/>
            <rFont val="Tahoma"/>
            <family val="2"/>
          </rPr>
          <t xml:space="preserve">Salaries, Sick Leave Balances: </t>
        </r>
        <r>
          <rPr>
            <sz val="9"/>
            <color indexed="81"/>
            <rFont val="Tahoma"/>
            <family val="2"/>
          </rPr>
          <t xml:space="preserve">Includes expenses for final compensation to eligible employees for their sick leave balances up to the specified limit.
</t>
        </r>
      </text>
    </comment>
    <comment ref="A56" authorId="0" shapeId="0">
      <text>
        <r>
          <rPr>
            <b/>
            <sz val="9"/>
            <color indexed="81"/>
            <rFont val="Tahoma"/>
            <family val="2"/>
          </rPr>
          <t xml:space="preserve">Salaries, Compensatory Leave Balances: </t>
        </r>
        <r>
          <rPr>
            <sz val="9"/>
            <color indexed="81"/>
            <rFont val="Tahoma"/>
            <family val="2"/>
          </rPr>
          <t xml:space="preserve">Includes expenses for final compensation to eligible employees for their compensatory time earned but not taken.
</t>
        </r>
      </text>
    </comment>
    <comment ref="A57" authorId="0" shapeId="0">
      <text>
        <r>
          <rPr>
            <b/>
            <sz val="9"/>
            <color indexed="81"/>
            <rFont val="Tahoma"/>
            <family val="2"/>
          </rPr>
          <t xml:space="preserve">Employee Retirement Contributions - VRS Defined Benefits program: </t>
        </r>
        <r>
          <rPr>
            <sz val="9"/>
            <color indexed="81"/>
            <rFont val="Tahoma"/>
            <family val="2"/>
          </rPr>
          <t xml:space="preserve">Includes expenses for payments made to the retirement system trust fund for the employee portion of a defined benefit program for salaried state employes.  See 1111 for the employer portion of a defined benefit program.  Also, see 1119 for Defined Contribution expenses.
</t>
        </r>
      </text>
    </comment>
    <comment ref="A58" authorId="0" shapeId="0">
      <text>
        <r>
          <rPr>
            <b/>
            <sz val="9"/>
            <color indexed="81"/>
            <rFont val="Tahoma"/>
            <family val="2"/>
          </rPr>
          <t xml:space="preserve">Employee Hybrid Contribution Match:  </t>
        </r>
        <r>
          <rPr>
            <sz val="9"/>
            <color indexed="81"/>
            <rFont val="Tahoma"/>
            <family val="2"/>
          </rPr>
          <t xml:space="preserve">Definition is unavailable.
</t>
        </r>
      </text>
    </comment>
    <comment ref="A5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4" authorId="0" shapeId="0">
      <text>
        <r>
          <rPr>
            <b/>
            <sz val="9"/>
            <color indexed="81"/>
            <rFont val="Tahoma"/>
            <family val="2"/>
          </rPr>
          <t xml:space="preserve">Indirect Cost Recoveries Auxiliary Programs PS:  </t>
        </r>
        <r>
          <rPr>
            <sz val="9"/>
            <color indexed="81"/>
            <rFont val="Tahoma"/>
            <family val="2"/>
          </rPr>
          <t xml:space="preserve">Includes only the required recovery of indirect costs of personal services from Auxiliary Enterprise subprograms.
</t>
        </r>
      </text>
    </comment>
    <comment ref="A75" authorId="0" shapeId="0">
      <text>
        <r>
          <rPr>
            <b/>
            <sz val="9"/>
            <color indexed="81"/>
            <rFont val="Tahoma"/>
            <family val="2"/>
          </rPr>
          <t xml:space="preserve">Indirect Cost Recoveries from Sponsored Programs for Personal Services: </t>
        </r>
        <r>
          <rPr>
            <sz val="9"/>
            <color indexed="81"/>
            <rFont val="Tahoma"/>
            <family val="2"/>
          </rPr>
          <t xml:space="preserve">Includes only the required recovery of indirect costs for personal services from the Sponsored Programs Subprogram.  (This code may be employed only by the institutions of higher education.)
</t>
        </r>
      </text>
    </comment>
    <comment ref="A76"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for services provided to other agencies within the same fiscal year.
</t>
        </r>
      </text>
    </comment>
    <comment ref="A77"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within the same agency or agencies under the auspices of a single board or commission within the same fiscal year.  Do Not include recoveries from Auxiliary Enterprise subprograms and the JMU Foundation.
</t>
        </r>
      </text>
    </comment>
    <comment ref="A78" authorId="0" shapeId="0">
      <text>
        <r>
          <rPr>
            <b/>
            <sz val="9"/>
            <color indexed="81"/>
            <rFont val="Tahoma"/>
            <family val="2"/>
          </rPr>
          <t xml:space="preserve">Intra-Agency Recoveries For Personal Services:  </t>
        </r>
        <r>
          <rPr>
            <sz val="9"/>
            <color indexed="81"/>
            <rFont val="Tahoma"/>
            <family val="2"/>
          </rPr>
          <t xml:space="preserve">Includes recoveries of the cost of personal services from the JMU Foundation.
</t>
        </r>
      </text>
    </comment>
    <comment ref="A79"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0"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7" authorId="0" shapeId="0">
      <text>
        <r>
          <rPr>
            <b/>
            <sz val="9"/>
            <color indexed="81"/>
            <rFont val="Tahoma"/>
            <family val="2"/>
          </rPr>
          <t xml:space="preserve">Contractural Services:  </t>
        </r>
        <r>
          <rPr>
            <sz val="9"/>
            <color indexed="81"/>
            <rFont val="Tahoma"/>
            <family val="2"/>
          </rPr>
          <t xml:space="preserve">Includes expenditures for communication services, employee development services, health services, management and informational services, repair and maintenance services, support services, technical services and transportation services.
</t>
        </r>
      </text>
    </comment>
    <comment ref="A91" authorId="0" shapeId="0">
      <text>
        <r>
          <rPr>
            <b/>
            <sz val="9"/>
            <color indexed="81"/>
            <rFont val="Tahoma"/>
            <family val="2"/>
          </rPr>
          <t xml:space="preserve">Express Services: </t>
        </r>
        <r>
          <rPr>
            <sz val="9"/>
            <color indexed="81"/>
            <rFont val="Tahoma"/>
            <family val="2"/>
          </rPr>
          <t xml:space="preserve">Includes expenses for premium services provided for express or urgent deliveries of printed matter, goods, and commodities by common or contract carrier or hired vehicles.  Examples of services include Overnight AM, Overnight PM, Next Day, Second Day, etc.
</t>
        </r>
      </text>
    </comment>
    <comment ref="A92"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3"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4" authorId="2" shapeId="0">
      <text>
        <r>
          <rPr>
            <b/>
            <sz val="9"/>
            <color indexed="81"/>
            <rFont val="Tahoma"/>
            <family val="2"/>
          </rPr>
          <t xml:space="preserve">Messenger Services:  </t>
        </r>
        <r>
          <rPr>
            <sz val="9"/>
            <color indexed="81"/>
            <rFont val="Tahoma"/>
            <family val="2"/>
          </rPr>
          <t xml:space="preserve">Includes expenses for services provided to distribute messages and packages by private or state courier services.  Services of this type tend to be restricted to a local or small geographical delivery zone.
</t>
        </r>
      </text>
    </comment>
    <comment ref="A95" authorId="1" shapeId="0">
      <text>
        <r>
          <rPr>
            <b/>
            <sz val="9"/>
            <color indexed="81"/>
            <rFont val="Tahoma"/>
            <family val="2"/>
          </rPr>
          <t>Postal Services:</t>
        </r>
        <r>
          <rPr>
            <sz val="9"/>
            <color indexed="81"/>
            <rFont val="Tahoma"/>
            <family val="2"/>
          </rPr>
          <t xml:space="preserve">
Includes expenses for services provided to distribute printed matter by the United States Postal Service, e.g., stamps, stamped envelopes, postage meters, and permit fees.  Excludes expenses chargeable to 121100, 121110, 121300, 121410, 121420, and 121900.</t>
        </r>
      </text>
    </comment>
    <comment ref="A96" authorId="2" shapeId="0">
      <text>
        <r>
          <rPr>
            <b/>
            <sz val="9"/>
            <color indexed="81"/>
            <rFont val="Tahoma"/>
            <family val="2"/>
          </rPr>
          <t xml:space="preserve">Postal Services, Permit:  </t>
        </r>
        <r>
          <rPr>
            <sz val="9"/>
            <color indexed="81"/>
            <rFont val="Tahoma"/>
            <family val="2"/>
          </rPr>
          <t xml:space="preserve">Includes expenses for services provided to distribute printed matter via permit number by postal service.
</t>
        </r>
      </text>
    </comment>
    <comment ref="A97" authorId="2" shapeId="0">
      <text>
        <r>
          <rPr>
            <b/>
            <sz val="9"/>
            <color indexed="81"/>
            <rFont val="Tahoma"/>
            <family val="2"/>
          </rPr>
          <t xml:space="preserve">Postal Services, Contract:  </t>
        </r>
        <r>
          <rPr>
            <sz val="9"/>
            <color indexed="81"/>
            <rFont val="Tahoma"/>
            <family val="2"/>
          </rPr>
          <t xml:space="preserve">Includes expenses for services provided to distribute printed matter by contracted agent.
</t>
        </r>
      </text>
    </comment>
    <comment ref="A98" authorId="1" shapeId="0">
      <text>
        <r>
          <rPr>
            <b/>
            <sz val="9"/>
            <color indexed="81"/>
            <rFont val="Tahoma"/>
            <family val="2"/>
          </rPr>
          <t>Printing Services:</t>
        </r>
        <r>
          <rPr>
            <sz val="9"/>
            <color indexed="81"/>
            <rFont val="Tahoma"/>
            <family val="2"/>
          </rPr>
          <t xml:space="preserve">
Includes expenses for services provided by state agencies and the private sector for designing, printing, collating, and binding.  (Also, photocopies, brochures, printed letters).</t>
        </r>
      </text>
    </comment>
    <comment ref="A99" authorId="0" shapeId="0">
      <text>
        <r>
          <rPr>
            <b/>
            <sz val="9"/>
            <color indexed="81"/>
            <rFont val="Tahoma"/>
            <family val="2"/>
          </rPr>
          <t xml:space="preserve">Telecommunication Services (provided by Non-State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the private sector.
</t>
        </r>
      </text>
    </comment>
    <comment ref="A100" authorId="0" shapeId="0">
      <text>
        <r>
          <rPr>
            <b/>
            <sz val="9"/>
            <color indexed="81"/>
            <rFont val="Tahoma"/>
            <family val="2"/>
          </rPr>
          <t xml:space="preserve">Telecommunication Services (provided by another 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state agencies other than DIT.
</t>
        </r>
      </text>
    </comment>
    <comment ref="A101" authorId="1" shapeId="0">
      <text>
        <r>
          <rPr>
            <b/>
            <sz val="9"/>
            <color indexed="81"/>
            <rFont val="Tahoma"/>
            <family val="2"/>
          </rPr>
          <t>Inbound Freight Services:</t>
        </r>
        <r>
          <rPr>
            <sz val="9"/>
            <color indexed="81"/>
            <rFont val="Tahoma"/>
            <family val="2"/>
          </rPr>
          <t xml:space="preserve">
Includes expenses for packaged delivery and freight services provided by common or contract carriers or hired vehicles for the inbound movement of commodities.  Use this category whenever shipping costs are listed as a separate line item on vendor invoices for goods or materials.</t>
        </r>
      </text>
    </comment>
    <comment ref="A1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7" authorId="1" shapeId="0">
      <text>
        <r>
          <rPr>
            <b/>
            <sz val="9"/>
            <color indexed="81"/>
            <rFont val="Tahoma"/>
            <family val="2"/>
          </rPr>
          <t xml:space="preserve">Org memberships:  </t>
        </r>
        <r>
          <rPr>
            <sz val="9"/>
            <color indexed="81"/>
            <rFont val="Tahoma"/>
            <family val="2"/>
          </rPr>
          <t>Includes expenses for memberships to professional organizations. (Also, notary commissions).</t>
        </r>
      </text>
    </comment>
    <comment ref="A108" authorId="0" shapeId="0">
      <text>
        <r>
          <rPr>
            <b/>
            <sz val="9"/>
            <color indexed="81"/>
            <rFont val="Tahoma"/>
            <family val="2"/>
          </rPr>
          <t>Publication Subscriptions:</t>
        </r>
        <r>
          <rPr>
            <sz val="9"/>
            <color indexed="81"/>
            <rFont val="Tahoma"/>
            <family val="2"/>
          </rPr>
          <t xml:space="preserve">
Includes expenses for subscriptions to professional or technical publications used for professional development, not purchased for general library use.  For related expenses, see 222100 and 222400.</t>
        </r>
      </text>
    </comment>
    <comment ref="A109" authorId="1" shapeId="0">
      <text>
        <r>
          <rPr>
            <b/>
            <u/>
            <sz val="9"/>
            <color indexed="81"/>
            <rFont val="Tahoma"/>
            <family val="2"/>
          </rPr>
          <t>Training: Workshops, Conferences</t>
        </r>
        <r>
          <rPr>
            <sz val="9"/>
            <color indexed="81"/>
            <rFont val="Tahoma"/>
            <family val="2"/>
          </rPr>
          <t xml:space="preserve">
Includes costs, such as registration fees and materials for attending training courses, workshops, and conferences.  Does not include expenses for information technology training; see account code 122800. (For other related costs see 122700).</t>
        </r>
      </text>
    </comment>
    <comment ref="A111" authorId="0" shapeId="0">
      <text>
        <r>
          <rPr>
            <b/>
            <sz val="9"/>
            <color indexed="81"/>
            <rFont val="Tahoma"/>
            <family val="2"/>
          </rPr>
          <t>Employee Tuition Reimbursement:</t>
        </r>
        <r>
          <rPr>
            <sz val="9"/>
            <color indexed="81"/>
            <rFont val="Tahoma"/>
            <family val="2"/>
          </rPr>
          <t xml:space="preserve">
Includes reimbursement to state employees for courses taken and satisfactorily completed.</t>
        </r>
      </text>
    </comment>
    <comment ref="A112" authorId="0" shapeId="0">
      <text>
        <r>
          <rPr>
            <b/>
            <sz val="9"/>
            <color indexed="81"/>
            <rFont val="Tahoma"/>
            <family val="2"/>
          </rPr>
          <t xml:space="preserve">Employee Training Consulting Services:  </t>
        </r>
        <r>
          <rPr>
            <sz val="9"/>
            <color indexed="81"/>
            <rFont val="Tahoma"/>
            <family val="2"/>
          </rPr>
          <t xml:space="preserve">
Includes all expenditures paid to bring professional training consultants to the agency for employee development, including expenses for course development, delivery, administration, or evaluation.</t>
        </r>
      </text>
    </comment>
    <comment ref="A113" authorId="1" shapeId="0">
      <text>
        <r>
          <rPr>
            <b/>
            <u/>
            <sz val="9"/>
            <color indexed="81"/>
            <rFont val="Tahoma"/>
            <family val="2"/>
          </rPr>
          <t>Training: Transportation, Lodging, Meals</t>
        </r>
        <r>
          <rPr>
            <sz val="9"/>
            <color indexed="81"/>
            <rFont val="Tahoma"/>
            <family val="2"/>
          </rPr>
          <t xml:space="preserve">
Includes costs for airfare, taxis, tolls, lodging, meals, and personal vehicle mileage reimbursement, associated with employee training and development coded as 122400, 122500 or 122600.</t>
        </r>
      </text>
    </comment>
    <comment ref="A115" authorId="0" shapeId="0">
      <text>
        <r>
          <rPr>
            <b/>
            <sz val="9"/>
            <color indexed="81"/>
            <rFont val="Tahoma"/>
            <family val="2"/>
          </rPr>
          <t xml:space="preserve">Employee (classified, wage, part-time, faculty, students and affiliates) Information Technology Training Courses, Workshops, and Conferences:  </t>
        </r>
        <r>
          <rPr>
            <sz val="9"/>
            <color indexed="81"/>
            <rFont val="Tahoma"/>
            <family val="2"/>
          </rPr>
          <t xml:space="preserve">Includes expenditures such as registration fees and materials for attending training courses, workshops, and conferences on information technology.  For related expenditures see 122700.
</t>
        </r>
      </text>
    </comment>
    <comment ref="A11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1" authorId="2" shapeId="0">
      <text>
        <r>
          <rPr>
            <b/>
            <sz val="9"/>
            <color indexed="81"/>
            <rFont val="Tahoma"/>
            <family val="2"/>
          </rPr>
          <t xml:space="preserve">Fiscal Services:  </t>
        </r>
        <r>
          <rPr>
            <sz val="9"/>
            <color indexed="81"/>
            <rFont val="Tahoma"/>
            <family val="2"/>
          </rPr>
          <t xml:space="preserve">Includes expenses for services provided by private sector banks, accountants, financial advisors, and similar experts.
</t>
        </r>
      </text>
    </comment>
    <comment ref="A122" authorId="0" shapeId="0">
      <text>
        <r>
          <rPr>
            <b/>
            <sz val="9"/>
            <color indexed="81"/>
            <rFont val="Tahoma"/>
            <family val="2"/>
          </rPr>
          <t xml:space="preserve">Management Services:  </t>
        </r>
        <r>
          <rPr>
            <sz val="9"/>
            <color indexed="81"/>
            <rFont val="Tahoma"/>
            <family val="2"/>
          </rPr>
          <t xml:space="preserve">Includes expenses for services provided by economists, industrial engineers, interpreters, market analysts, planners, public administrators, and similar experts.
</t>
        </r>
      </text>
    </comment>
    <comment ref="A123" authorId="1" shapeId="0">
      <text>
        <r>
          <rPr>
            <b/>
            <sz val="9"/>
            <color indexed="81"/>
            <rFont val="Tahoma"/>
            <family val="2"/>
          </rPr>
          <t>Public Information/Public Relations:</t>
        </r>
        <r>
          <rPr>
            <sz val="9"/>
            <color indexed="81"/>
            <rFont val="Tahoma"/>
            <family val="2"/>
          </rPr>
          <t xml:space="preserve">
Includes expenses for services provided by private sector advertising, promotional, public relations, and similar firms which prepare and disseminate information.  Excludes expenses chargeable to 121200.  (Also, royalties, game guarantees, music contracts, visiting artists).</t>
        </r>
      </text>
    </comment>
    <comment ref="A124" authorId="0" shapeId="0">
      <text>
        <r>
          <rPr>
            <b/>
            <sz val="9"/>
            <color indexed="81"/>
            <rFont val="Tahoma"/>
            <family val="2"/>
          </rPr>
          <t xml:space="preserve">Legal Services:  </t>
        </r>
        <r>
          <rPr>
            <sz val="9"/>
            <color indexed="81"/>
            <rFont val="Tahoma"/>
            <family val="2"/>
          </rPr>
          <t xml:space="preserve">Includes expenses for court reporters, hearing examiners, miscellaneous court costs, recording fees, notary fees and services and legal services other than attorney fees.
</t>
        </r>
      </text>
    </comment>
    <comment ref="A125" authorId="0" shapeId="0">
      <text>
        <r>
          <rPr>
            <b/>
            <sz val="9"/>
            <color indexed="81"/>
            <rFont val="Tahoma"/>
            <family val="2"/>
          </rPr>
          <t xml:space="preserve">Media Services:  </t>
        </r>
        <r>
          <rPr>
            <sz val="9"/>
            <color indexed="81"/>
            <rFont val="Tahoma"/>
            <family val="2"/>
          </rPr>
          <t xml:space="preserve">Includes expenses for services provided to advertise by magazine, newspaper, periodical, radio, television, or other media.  Excludes expenses chargeable to 124600.
</t>
        </r>
      </text>
    </comment>
    <comment ref="A126" authorId="0" shapeId="0">
      <text>
        <r>
          <rPr>
            <b/>
            <sz val="9"/>
            <color indexed="81"/>
            <rFont val="Tahoma"/>
            <family val="2"/>
          </rPr>
          <t>Recruitment Advertising:</t>
        </r>
        <r>
          <rPr>
            <sz val="9"/>
            <color indexed="81"/>
            <rFont val="Tahoma"/>
            <family val="2"/>
          </rPr>
          <t xml:space="preserve"> Includes payments for advertising in newspapers, magazines, radio, or other media as part of the employment recruitment process.
</t>
        </r>
      </text>
    </comment>
    <comment ref="A1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32" authorId="0" shapeId="0">
      <text>
        <r>
          <rPr>
            <b/>
            <sz val="9"/>
            <color indexed="81"/>
            <rFont val="Tahoma"/>
            <family val="2"/>
          </rPr>
          <t xml:space="preserve">Repair and Maintenance Services:  </t>
        </r>
        <r>
          <rPr>
            <sz val="9"/>
            <color indexed="81"/>
            <rFont val="Tahoma"/>
            <family val="2"/>
          </rPr>
          <t xml:space="preserve">Includes expenditures for custodial services; repair and maintenance of equipment, mechanical, vehicles, physical plant, and highways; extermination/vector control services; and reclamation services that are under contract.
</t>
        </r>
      </text>
    </comment>
    <comment ref="A133" authorId="0" shapeId="0">
      <text>
        <r>
          <rPr>
            <b/>
            <sz val="9"/>
            <color indexed="81"/>
            <rFont val="Tahoma"/>
            <family val="2"/>
          </rPr>
          <t xml:space="preserve">Custodial Services:  </t>
        </r>
        <r>
          <rPr>
            <sz val="9"/>
            <color indexed="81"/>
            <rFont val="Tahoma"/>
            <family val="2"/>
          </rPr>
          <t xml:space="preserve">Includes expenses for services provided to clean, maintain, and protect buildings, grounds, shelters, and towers.
</t>
        </r>
      </text>
    </comment>
    <comment ref="A134" authorId="0" shapeId="0">
      <text>
        <r>
          <rPr>
            <b/>
            <sz val="9"/>
            <color indexed="81"/>
            <rFont val="Tahoma"/>
            <family val="2"/>
          </rPr>
          <t xml:space="preserve">Custodial Services, Internal:  </t>
        </r>
        <r>
          <rPr>
            <sz val="9"/>
            <color indexed="81"/>
            <rFont val="Tahoma"/>
            <family val="2"/>
          </rPr>
          <t xml:space="preserve">Includes expenses for services provided by Facilities Management Operations staff to clean, maintain and protect buildings, grounds, shelters and towers.
</t>
        </r>
      </text>
    </comment>
    <comment ref="A135" authorId="0" shapeId="0">
      <text>
        <r>
          <rPr>
            <b/>
            <sz val="9"/>
            <color indexed="81"/>
            <rFont val="Tahoma"/>
            <family val="2"/>
          </rPr>
          <t xml:space="preserve">Electrical Repair &amp; Maintenance Services:  </t>
        </r>
        <r>
          <rPr>
            <sz val="9"/>
            <color indexed="81"/>
            <rFont val="Tahoma"/>
            <family val="2"/>
          </rPr>
          <t xml:space="preserve">Includes expenses for services provided to repair and maintain electrical systems (including network cabling) in buildings, shelters, towers, and on grounds.
</t>
        </r>
      </text>
    </comment>
    <comment ref="A136" authorId="1" shapeId="0">
      <text>
        <r>
          <rPr>
            <b/>
            <sz val="9"/>
            <color indexed="81"/>
            <rFont val="Tahoma"/>
            <family val="2"/>
          </rPr>
          <t>Equipment Repair &amp; Maintenance Services:</t>
        </r>
        <r>
          <rPr>
            <sz val="9"/>
            <color indexed="81"/>
            <rFont val="Tahoma"/>
            <family val="2"/>
          </rPr>
          <t xml:space="preserve">
Includes expenses for services provided to repair and maintain calculators, furniture, typewriters and other equipment.  Includes expenses for maintenance contracts.  For related expenses, see 125600 and 125900.</t>
        </r>
      </text>
    </comment>
    <comment ref="A137" authorId="2" shapeId="0">
      <text>
        <r>
          <rPr>
            <b/>
            <sz val="9"/>
            <color indexed="81"/>
            <rFont val="Tahoma"/>
            <family val="2"/>
          </rPr>
          <t xml:space="preserve">Extermination/Vector Control Services:  </t>
        </r>
        <r>
          <rPr>
            <sz val="9"/>
            <color indexed="81"/>
            <rFont val="Tahoma"/>
            <family val="2"/>
          </rPr>
          <t>Includes expenses for services provided to control or eradicate diseased or disease-carrying animals, insects, or pests.</t>
        </r>
        <r>
          <rPr>
            <sz val="9"/>
            <color indexed="81"/>
            <rFont val="Tahoma"/>
            <family val="2"/>
          </rPr>
          <t xml:space="preserve">
</t>
        </r>
      </text>
    </comment>
    <comment ref="A138" authorId="2" shapeId="0">
      <text>
        <r>
          <rPr>
            <b/>
            <sz val="9"/>
            <color indexed="81"/>
            <rFont val="Tahoma"/>
            <family val="2"/>
          </rPr>
          <t xml:space="preserve">Highway Repair and Maintenance Services:  </t>
        </r>
        <r>
          <rPr>
            <sz val="9"/>
            <color indexed="81"/>
            <rFont val="Tahoma"/>
            <family val="2"/>
          </rPr>
          <t xml:space="preserve">Includes expenses for services provided by the private sector to repair and maintain bridges, highways, and roads.  Includes expenses for supplies and materials if they are included in the cost of work done under contract.
</t>
        </r>
      </text>
    </comment>
    <comment ref="A139" authorId="0" shapeId="0">
      <text>
        <r>
          <rPr>
            <b/>
            <sz val="9"/>
            <color indexed="81"/>
            <rFont val="Tahoma"/>
            <family val="2"/>
          </rPr>
          <t xml:space="preserve">Mechanical Repair &amp; Maintenance Services:  </t>
        </r>
        <r>
          <rPr>
            <sz val="9"/>
            <color indexed="81"/>
            <rFont val="Tahoma"/>
            <family val="2"/>
          </rPr>
          <t xml:space="preserve">Includes expenses for services provided to repair and maintain air conditioners, elevators, furnaces, plumbing, and other mechanical equipment.
</t>
        </r>
      </text>
    </comment>
    <comment ref="A140" authorId="1" shapeId="0">
      <text>
        <r>
          <rPr>
            <b/>
            <sz val="9"/>
            <color indexed="81"/>
            <rFont val="Tahoma"/>
            <family val="2"/>
          </rPr>
          <t>Plant Repair and Maintenance Services:</t>
        </r>
        <r>
          <rPr>
            <sz val="9"/>
            <color indexed="81"/>
            <rFont val="Tahoma"/>
            <family val="2"/>
          </rPr>
          <t xml:space="preserve">
Includes expenses for carpentry, minor masonry, painting and other services provided to repair and maintain plant facilities.  For related expenses, see 125200 and 125600.</t>
        </r>
      </text>
    </comment>
    <comment ref="A141" authorId="0" shapeId="0">
      <text>
        <r>
          <rPr>
            <b/>
            <sz val="9"/>
            <color indexed="81"/>
            <rFont val="Tahoma"/>
            <family val="2"/>
          </rPr>
          <t xml:space="preserve">Plant Repair and Maintenance Services, Internal:
</t>
        </r>
        <r>
          <rPr>
            <sz val="9"/>
            <color indexed="81"/>
            <rFont val="Tahoma"/>
            <family val="2"/>
          </rPr>
          <t xml:space="preserve">Includes expenses for services provided by Facilities Management staff for carpentry, minor masonry, painting and other services provided to repair and maintain plant facilities.  
</t>
        </r>
      </text>
    </comment>
    <comment ref="A142" authorId="0" shapeId="0">
      <text>
        <r>
          <rPr>
            <b/>
            <sz val="9"/>
            <color indexed="81"/>
            <rFont val="Tahoma"/>
            <family val="2"/>
          </rPr>
          <t xml:space="preserve">Reclamation Services:  </t>
        </r>
        <r>
          <rPr>
            <sz val="9"/>
            <color indexed="81"/>
            <rFont val="Tahoma"/>
            <family val="2"/>
          </rPr>
          <t xml:space="preserve">Includes expenses for services provided by the private sector to reclaim, reforest, and restock spoiled or exhausted land and water resources.
</t>
        </r>
      </text>
    </comment>
    <comment ref="A143" authorId="0" shapeId="0">
      <text>
        <r>
          <rPr>
            <b/>
            <sz val="9"/>
            <color indexed="81"/>
            <rFont val="Tahoma"/>
            <family val="2"/>
          </rPr>
          <t xml:space="preserve">Vehicle Repair &amp; Maintenance Services:  </t>
        </r>
        <r>
          <rPr>
            <sz val="9"/>
            <color indexed="81"/>
            <rFont val="Tahoma"/>
            <family val="2"/>
          </rPr>
          <t xml:space="preserve">Includes expenses for services provided to repair and maintain agricultural vehicular equipment, aircraft equipment, construction equipment, motor vehicle equipment, watercraft equipment, and other vehicular equipment.  (Also, towing services.)
</t>
        </r>
      </text>
    </comment>
    <comment ref="A1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50" authorId="2" shapeId="0">
      <text>
        <r>
          <rPr>
            <b/>
            <sz val="9"/>
            <color indexed="81"/>
            <rFont val="Tahoma"/>
            <family val="2"/>
          </rPr>
          <t xml:space="preserve">Architectural and Engineering Services:  </t>
        </r>
        <r>
          <rPr>
            <sz val="9"/>
            <color indexed="81"/>
            <rFont val="Tahoma"/>
            <family val="2"/>
          </rPr>
          <t xml:space="preserve">Includes expenses for services provided by private sector appraisers, architects, draftsmen, engineers, landscape architects, and surveyors.
</t>
        </r>
      </text>
    </comment>
    <comment ref="A151" authorId="2" shapeId="0">
      <text>
        <r>
          <rPr>
            <b/>
            <sz val="9"/>
            <color indexed="81"/>
            <rFont val="Tahoma"/>
            <family val="2"/>
          </rPr>
          <t xml:space="preserve">Architectural and Engineering Services, Other:  </t>
        </r>
        <r>
          <rPr>
            <sz val="9"/>
            <color indexed="81"/>
            <rFont val="Tahoma"/>
            <family val="2"/>
          </rPr>
          <t xml:space="preserve">Includes expenses related to architectural and engineering services.  For example, blueprints, reports, etc.
</t>
        </r>
      </text>
    </comment>
    <comment ref="A152" authorId="2" shapeId="0">
      <text>
        <r>
          <rPr>
            <b/>
            <sz val="9"/>
            <color indexed="81"/>
            <rFont val="Tahoma"/>
            <family val="2"/>
          </rPr>
          <t xml:space="preserve">Arch. and Eng. Serv., Survey Borings and Tests:  </t>
        </r>
        <r>
          <rPr>
            <sz val="9"/>
            <color indexed="81"/>
            <rFont val="Tahoma"/>
            <family val="2"/>
          </rPr>
          <t xml:space="preserve">Includes expenses for surveys, borings, and tests provided by architectural and engineering firms.
</t>
        </r>
      </text>
    </comment>
    <comment ref="A153" authorId="2" shapeId="0">
      <text>
        <r>
          <rPr>
            <b/>
            <sz val="9"/>
            <color indexed="81"/>
            <rFont val="Tahoma"/>
            <family val="2"/>
          </rPr>
          <t xml:space="preserve">Aviation Services:  </t>
        </r>
        <r>
          <rPr>
            <sz val="9"/>
            <color indexed="81"/>
            <rFont val="Tahoma"/>
            <family val="2"/>
          </rPr>
          <t xml:space="preserve">Includes expenses for aviation services (rotary and fixed wing) provided by the private sector for enforcement, monitoring, survey activities.
</t>
        </r>
      </text>
    </comment>
    <comment ref="A154" authorId="2" shapeId="0">
      <text>
        <r>
          <rPr>
            <b/>
            <sz val="9"/>
            <color indexed="81"/>
            <rFont val="Tahoma"/>
            <family val="2"/>
          </rPr>
          <t xml:space="preserve">Clerical Services:  </t>
        </r>
        <r>
          <rPr>
            <sz val="9"/>
            <color indexed="81"/>
            <rFont val="Tahoma"/>
            <family val="2"/>
          </rPr>
          <t xml:space="preserve">Includes expenses for services provided by private sector typing, data entry, work processing, filing, secretarial, stenographic, and similar clerical firms.
</t>
        </r>
      </text>
    </comment>
    <comment ref="A155" authorId="1" shapeId="0">
      <text>
        <r>
          <rPr>
            <b/>
            <sz val="9"/>
            <color indexed="81"/>
            <rFont val="Tahoma"/>
            <family val="2"/>
          </rPr>
          <t>Food/Dietary Services:</t>
        </r>
        <r>
          <rPr>
            <sz val="9"/>
            <color indexed="81"/>
            <rFont val="Tahoma"/>
            <family val="2"/>
          </rPr>
          <t xml:space="preserve">
Includes expenses for services provided by state agencies or the private sector to provide meals and food on a one-time or a continuiing basis (Also, catering).</t>
        </r>
      </text>
    </comment>
    <comment ref="A156" authorId="2" shapeId="0">
      <text>
        <r>
          <rPr>
            <b/>
            <sz val="9"/>
            <color indexed="81"/>
            <rFont val="Tahoma"/>
            <family val="2"/>
          </rPr>
          <t xml:space="preserve">Laundry and Linen Services:  </t>
        </r>
        <r>
          <rPr>
            <sz val="9"/>
            <color indexed="81"/>
            <rFont val="Tahoma"/>
            <family val="2"/>
          </rPr>
          <t xml:space="preserve">Includes expenses for services provided by another state agency or commercial establishment for laundry and linen.  Includes payment of claims for damaged laundry and dry cleaning.
</t>
        </r>
      </text>
    </comment>
    <comment ref="A157" authorId="2" shapeId="0">
      <text>
        <r>
          <rPr>
            <b/>
            <sz val="9"/>
            <color indexed="81"/>
            <rFont val="Tahoma"/>
            <family val="2"/>
          </rPr>
          <t xml:space="preserve">Manual Labor Services:  </t>
        </r>
        <r>
          <rPr>
            <sz val="9"/>
            <color indexed="81"/>
            <rFont val="Tahoma"/>
            <family val="2"/>
          </rPr>
          <t xml:space="preserve">Includes expenses for services provided by state agencies or the private sector for manual and unskilled laborers.  (Also, commission paid to high schools, church groups, fraternities, sororities, etc. for game concession help.)
</t>
        </r>
      </text>
    </comment>
    <comment ref="A158" authorId="1" shapeId="0">
      <text>
        <r>
          <rPr>
            <b/>
            <sz val="9"/>
            <color indexed="81"/>
            <rFont val="Tahoma"/>
            <family val="2"/>
          </rPr>
          <t>Production Services:</t>
        </r>
        <r>
          <rPr>
            <sz val="9"/>
            <color indexed="81"/>
            <rFont val="Tahoma"/>
            <family val="2"/>
          </rPr>
          <t xml:space="preserve">
Includes expenses for services provided by state agencies or the private sector to develop, manufacture, or produce goods or materials. (For example, film processing).</t>
        </r>
      </text>
    </comment>
    <comment ref="A159" authorId="1" shapeId="0">
      <text>
        <r>
          <rPr>
            <b/>
            <sz val="9"/>
            <color indexed="81"/>
            <rFont val="Tahoma"/>
            <family val="2"/>
          </rPr>
          <t>Skilled Services:</t>
        </r>
        <r>
          <rPr>
            <sz val="9"/>
            <color indexed="81"/>
            <rFont val="Tahoma"/>
            <family val="2"/>
          </rPr>
          <t xml:space="preserve">
Includes expenses for services provided by artisans, chemists, interior designers, laboratory technicians, referees, and similar skilled and technical workers. (Also, models, tutors).</t>
        </r>
      </text>
    </comment>
    <comment ref="A160" authorId="0" shapeId="0">
      <text>
        <r>
          <rPr>
            <b/>
            <sz val="9"/>
            <color indexed="81"/>
            <rFont val="Tahoma"/>
            <family val="2"/>
          </rPr>
          <t xml:space="preserve">Computer Hardware Maintenance Services:  </t>
        </r>
        <r>
          <rPr>
            <sz val="9"/>
            <color indexed="81"/>
            <rFont val="Tahoma"/>
            <family val="2"/>
          </rPr>
          <t xml:space="preserve">Includes expenses for services to repair and maintain computer and computer peripheral hardware.
</t>
        </r>
      </text>
    </comment>
    <comment ref="A161" authorId="0" shapeId="0">
      <text>
        <r>
          <rPr>
            <b/>
            <sz val="9"/>
            <color indexed="81"/>
            <rFont val="Tahoma"/>
            <family val="2"/>
          </rPr>
          <t xml:space="preserve">Computer Software Maintenance Services: </t>
        </r>
        <r>
          <rPr>
            <sz val="9"/>
            <color indexed="81"/>
            <rFont val="Tahoma"/>
            <family val="2"/>
          </rPr>
          <t xml:space="preserve">Includes expenses for services provided to maintain computer software.
</t>
        </r>
      </text>
    </comment>
    <comment ref="A162" authorId="1" shapeId="0">
      <text>
        <r>
          <rPr>
            <b/>
            <sz val="9"/>
            <color indexed="81"/>
            <rFont val="Tahoma"/>
            <family val="2"/>
          </rPr>
          <t>Computer Software Development Services:</t>
        </r>
        <r>
          <rPr>
            <sz val="9"/>
            <color indexed="81"/>
            <rFont val="Tahoma"/>
            <family val="2"/>
          </rPr>
          <t xml:space="preserve">
Includes expenses for consulting services to custom develop software or modify or customize existing software for Commercial off the Shelf Software (COTS).  See also 221800 for software purchases (and a definition of software) and 221900 for development tool purchases.</t>
        </r>
      </text>
    </comment>
    <comment ref="A163" authorId="1" shapeId="0">
      <text>
        <r>
          <rPr>
            <b/>
            <sz val="9"/>
            <color indexed="81"/>
            <rFont val="Tahoma"/>
            <family val="2"/>
          </rPr>
          <t>Computer Software, Third Party:</t>
        </r>
        <r>
          <rPr>
            <sz val="9"/>
            <color indexed="81"/>
            <rFont val="Tahoma"/>
            <family val="2"/>
          </rPr>
          <t xml:space="preserve">
Includes expenses for the purchase of package or tailor-made application software, systems software and utility programs for departmental computers purchased from a third party.</t>
        </r>
      </text>
    </comment>
    <comment ref="A1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70" authorId="0" shapeId="0">
      <text>
        <r>
          <rPr>
            <b/>
            <sz val="9"/>
            <color indexed="81"/>
            <rFont val="Tahoma"/>
            <family val="2"/>
          </rPr>
          <t xml:space="preserve">Moving and Relocation Services:  </t>
        </r>
        <r>
          <rPr>
            <sz val="9"/>
            <color indexed="81"/>
            <rFont val="Tahoma"/>
            <family val="2"/>
          </rPr>
          <t xml:space="preserve">Includes expenses for services provided for relocating an employee's family and household, incidental to a new place of employment.  Use this code, also, for the expenses of a newly employed person when appropriately approved or in conjunction with the Uniform Relocation Act.  Includes expenses for travel mileage, fares, meals, lodging, transportation, and storage of household goods, temporary living allowance, search for a new residence, sale of former residence, and related authorized miscellaneous allowances. For related expenses, see 121100.
</t>
        </r>
      </text>
    </comment>
    <comment ref="A171" authorId="1" shapeId="0">
      <text>
        <r>
          <rPr>
            <b/>
            <u/>
            <sz val="9"/>
            <color indexed="81"/>
            <rFont val="Tahoma"/>
            <family val="2"/>
          </rPr>
          <t>Travel: Personal Vehicle</t>
        </r>
        <r>
          <rPr>
            <sz val="9"/>
            <color indexed="81"/>
            <rFont val="Tahoma"/>
            <family val="2"/>
          </rPr>
          <t xml:space="preserve">
Includes expenses for transportation by personal vehicle.  Excludes parking fees and tolls.  Travel costs associated with attending training courses should be charged to 122700.</t>
        </r>
      </text>
    </comment>
    <comment ref="A172" authorId="0" shapeId="0">
      <text>
        <r>
          <rPr>
            <b/>
            <sz val="9"/>
            <color indexed="81"/>
            <rFont val="Tahoma"/>
            <family val="2"/>
          </rPr>
          <t xml:space="preserve">Travel : Personal Vehicle - Recruiting (students and employees):  </t>
        </r>
        <r>
          <rPr>
            <sz val="9"/>
            <color indexed="81"/>
            <rFont val="Tahoma"/>
            <family val="2"/>
          </rPr>
          <t xml:space="preserve">Includes expenses for transportation by personal vehicle for recruiting.  Excludes parking fees and tolls.  Travel costs associated with attending training courses should be charged to 122700.
</t>
        </r>
      </text>
    </comment>
    <comment ref="A173" authorId="0" shapeId="0">
      <text>
        <r>
          <rPr>
            <b/>
            <sz val="9"/>
            <color indexed="81"/>
            <rFont val="Tahoma"/>
            <family val="2"/>
          </rPr>
          <t xml:space="preserve">Travel: Personal Vehicle - Team:  </t>
        </r>
        <r>
          <rPr>
            <sz val="9"/>
            <color indexed="81"/>
            <rFont val="Tahoma"/>
            <family val="2"/>
          </rPr>
          <t xml:space="preserve">Includes expenses for transportation by personal vehicle for team travel.  Excludes parking fees and tolls.  Travel associated with attending training courses should be charged to 122700.
</t>
        </r>
      </text>
    </comment>
    <comment ref="A174" authorId="0" shapeId="0">
      <text>
        <r>
          <rPr>
            <b/>
            <sz val="9"/>
            <color indexed="81"/>
            <rFont val="Tahoma"/>
            <family val="2"/>
          </rPr>
          <t>Travel: Personal Vehicle - International (Travel outside the 50 United States):</t>
        </r>
        <r>
          <rPr>
            <sz val="9"/>
            <color indexed="81"/>
            <rFont val="Tahoma"/>
            <family val="2"/>
          </rPr>
          <t xml:space="preserve">  Includes expenses for transportation by personal vehicle.  Exclude parking fees and tolls.  Travel costs associated with attending training courses should be charged to 122700.
</t>
        </r>
      </text>
    </comment>
    <comment ref="A175" authorId="1" shapeId="0">
      <text>
        <r>
          <rPr>
            <b/>
            <u/>
            <sz val="9"/>
            <color indexed="81"/>
            <rFont val="Tahoma"/>
            <family val="2"/>
          </rPr>
          <t>Travel: Public Carriers</t>
        </r>
        <r>
          <rPr>
            <sz val="9"/>
            <color indexed="81"/>
            <rFont val="Tahoma"/>
            <family val="2"/>
          </rPr>
          <t xml:space="preserve">
Includes expenses for individual travel by aircraft (state and private sector), airport limousine, bus, leased vehicle, taxi, train, and watercraft.  Includes parking fees and tolls.  Travel costs associated with attending training courses should be charged to 122700.  (Also gasoline reimbursement for rental cars).</t>
        </r>
      </text>
    </comment>
    <comment ref="A176" authorId="0" shapeId="0">
      <text>
        <r>
          <rPr>
            <b/>
            <sz val="9"/>
            <color indexed="81"/>
            <rFont val="Tahoma"/>
            <family val="2"/>
          </rPr>
          <t xml:space="preserve">Travel: Public Carriers - Recruiting (students, employ.):  </t>
        </r>
        <r>
          <rPr>
            <sz val="9"/>
            <color indexed="81"/>
            <rFont val="Tahoma"/>
            <family val="2"/>
          </rPr>
          <t xml:space="preserve">Includes expenses for individual travel by aircraft (state and private sector), airport liimousine, bus, leased vehicle, taxi, train, and watercraft for recruiting.  Includes parking fees and tolls.  Travel costs associated with attending training courses should be charged to 122700.  (Also gasoline reimbursement for rental cars).
</t>
        </r>
      </text>
    </comment>
    <comment ref="A177" authorId="0" shapeId="0">
      <text>
        <r>
          <rPr>
            <b/>
            <sz val="9"/>
            <color indexed="81"/>
            <rFont val="Tahoma"/>
            <family val="2"/>
          </rPr>
          <t xml:space="preserve">Travel: Public Carriers - Team:  </t>
        </r>
        <r>
          <rPr>
            <sz val="9"/>
            <color indexed="81"/>
            <rFont val="Tahoma"/>
            <family val="2"/>
          </rPr>
          <t>Includes expenses for individual travel by aircraft (state and private sector), airport liimousine, bus, leased vehicle, taxi, train, and watercraft for team travel.  Includes parking fees and tolls.  Travel costs associated with attending training courses should be charged to 122700.  (Also gasoline reimbursement for rental cars).</t>
        </r>
      </text>
    </comment>
    <comment ref="A178" authorId="0" shapeId="0">
      <text>
        <r>
          <rPr>
            <b/>
            <sz val="9"/>
            <color indexed="81"/>
            <rFont val="Tahoma"/>
            <family val="2"/>
          </rPr>
          <t xml:space="preserve">Travel: Public Carriers - International (Travel outside the 50 Unites States):  </t>
        </r>
        <r>
          <rPr>
            <sz val="9"/>
            <color indexed="81"/>
            <rFont val="Tahoma"/>
            <family val="2"/>
          </rPr>
          <t xml:space="preserve">Includes expenses for individual travel by aircraft (state and private sector), airport limosine, bus, leased vehicle, taxi, train, and watercraft.  Includes parking fees and tolls.  Travel costs associated with attending training courses should be charged to 122700.  (Also gasoline reimbursement for rental cars).
</t>
        </r>
      </text>
    </comment>
    <comment ref="A179" authorId="1" shapeId="0">
      <text>
        <r>
          <rPr>
            <b/>
            <u/>
            <sz val="9"/>
            <color indexed="81"/>
            <rFont val="Tahoma"/>
            <family val="2"/>
          </rPr>
          <t>Travel: State Owned or Leased Vehicles</t>
        </r>
        <r>
          <rPr>
            <sz val="9"/>
            <color indexed="81"/>
            <rFont val="Tahoma"/>
            <family val="2"/>
          </rPr>
          <t xml:space="preserve">
Includes expenditures for transportation by state vehicles such as the Commonwealth's centralized fleet of vehicles managed by the DGS, Office of Fleet Management Services.  Excludes parking fees and tolls.  Travel costs associated with attending training courses should be charged to 122700.</t>
        </r>
      </text>
    </comment>
    <comment ref="A180" authorId="0" shapeId="0">
      <text>
        <r>
          <rPr>
            <b/>
            <sz val="9"/>
            <color indexed="81"/>
            <rFont val="Tahoma"/>
            <family val="2"/>
          </rPr>
          <t xml:space="preserve">Travel: State Vehicles - Recruiting (students, employees):  </t>
        </r>
        <r>
          <rPr>
            <sz val="9"/>
            <color indexed="81"/>
            <rFont val="Tahoma"/>
            <family val="2"/>
          </rPr>
          <t xml:space="preserve">Includes expenses for transportation by state vehicles for recruiting.  Excludes parking fees and tolls.  Travel costs associated with attending training courses should be charged to 122700.
</t>
        </r>
      </text>
    </comment>
    <comment ref="A181" authorId="0" shapeId="0">
      <text>
        <r>
          <rPr>
            <b/>
            <sz val="9"/>
            <color indexed="81"/>
            <rFont val="Tahoma"/>
            <family val="2"/>
          </rPr>
          <t xml:space="preserve">Travel: State Vehicles - Team:  </t>
        </r>
        <r>
          <rPr>
            <sz val="9"/>
            <color indexed="81"/>
            <rFont val="Tahoma"/>
            <family val="2"/>
          </rPr>
          <t xml:space="preserve">Includes expenses for transportation by state vehicles for team travel.  Excludes parkings fees and tolls.  Travel costs associated with attending training courses should be charged to 122700.
</t>
        </r>
      </text>
    </comment>
    <comment ref="A182" authorId="0" shapeId="0">
      <text>
        <r>
          <rPr>
            <b/>
            <sz val="9"/>
            <color indexed="81"/>
            <rFont val="Tahoma"/>
            <family val="2"/>
          </rPr>
          <t xml:space="preserve">Travel: State Vehicle - International (Travel outside the 50 United States):  </t>
        </r>
        <r>
          <rPr>
            <sz val="9"/>
            <color indexed="81"/>
            <rFont val="Tahoma"/>
            <family val="2"/>
          </rPr>
          <t xml:space="preserve">Includes expenditures for transportation by state vehicles such as the Commonwealth's centralized fleet of vehicles managed by the DGS, Office of Fleet Management Services.  Excludes parking fees and tolls.  Travel cost associated with attending training courses should be charged to 122700.
</t>
        </r>
      </text>
    </comment>
    <comment ref="A183" authorId="1" shapeId="0">
      <text>
        <r>
          <rPr>
            <b/>
            <u/>
            <sz val="9"/>
            <color indexed="81"/>
            <rFont val="Tahoma"/>
            <family val="2"/>
          </rPr>
          <t>Travel: Subsistence and Lodging</t>
        </r>
        <r>
          <rPr>
            <sz val="9"/>
            <color indexed="81"/>
            <rFont val="Tahoma"/>
            <family val="2"/>
          </rPr>
          <t xml:space="preserve">
Includes expenses for gratuities, lodging and similar subsistence and for parking fees and tolls related to 128200 and 128400.  Travel costs associated with attending training courses should be charged to 122700.  (Also entry fees, game admissions, booth rentals, college fairs, exhibits).</t>
        </r>
      </text>
    </comment>
    <comment ref="A184" authorId="0" shapeId="0">
      <text>
        <r>
          <rPr>
            <b/>
            <sz val="9"/>
            <color indexed="81"/>
            <rFont val="Tahoma"/>
            <family val="2"/>
          </rPr>
          <t xml:space="preserve">Travel: Subsistence and Lodging - Recruiting:  </t>
        </r>
        <r>
          <rPr>
            <sz val="9"/>
            <color indexed="81"/>
            <rFont val="Tahoma"/>
            <family val="2"/>
          </rPr>
          <t xml:space="preserve">Includes expenses for gratuities, lodging, and similar subsistence for recruiting.  Also, for parking fees and tolls related to 128200 and 128400.  Travel costs associated with attending training courses should be charged to 122700.  (Also, entry fees, game admissions, booth rentals, college fairs, exhibits).
</t>
        </r>
      </text>
    </comment>
    <comment ref="A185" authorId="0" shapeId="0">
      <text>
        <r>
          <rPr>
            <b/>
            <sz val="9"/>
            <color indexed="81"/>
            <rFont val="Tahoma"/>
            <family val="2"/>
          </rPr>
          <t xml:space="preserve">Travel: Subsistence and Lodging - Team:  </t>
        </r>
        <r>
          <rPr>
            <sz val="9"/>
            <color indexed="81"/>
            <rFont val="Tahoma"/>
            <family val="2"/>
          </rPr>
          <t xml:space="preserve">Includes expenses for gratuities, lodging, and similar subsistence for team travel.  Also, for parking fees and tolls related to 128200 and 128400.  Travel costs associated with attending training courses should be charged to 122700.  (Also, entry fees, game admissions, booth rentals, college fairs, exhibits).
</t>
        </r>
      </text>
    </comment>
    <comment ref="A186" authorId="0" shapeId="0">
      <text>
        <r>
          <rPr>
            <b/>
            <sz val="9"/>
            <color indexed="81"/>
            <rFont val="Tahoma"/>
            <family val="2"/>
          </rPr>
          <t xml:space="preserve">Travel: Lodging - International (Travel outside the 50 United States):  </t>
        </r>
        <r>
          <rPr>
            <sz val="9"/>
            <color indexed="81"/>
            <rFont val="Tahoma"/>
            <family val="2"/>
          </rPr>
          <t xml:space="preserve">Includes expenses for gratuities, lodging, and similar subsistence and for parking fees and tolls related to 128200 and 128400.  Travel costs associated with attending training courses should be charged to 122700.  (Also, entry fees, game admissions, booth rentals, college fairs, exhibits).
</t>
        </r>
      </text>
    </comment>
    <comment ref="A187" authorId="0" shapeId="0">
      <text>
        <r>
          <rPr>
            <b/>
            <sz val="9"/>
            <color indexed="81"/>
            <rFont val="Tahoma"/>
            <family val="2"/>
          </rPr>
          <t xml:space="preserve">Travel: Supplements and Aid: </t>
        </r>
        <r>
          <rPr>
            <sz val="9"/>
            <color indexed="81"/>
            <rFont val="Tahoma"/>
            <family val="2"/>
          </rPr>
          <t xml:space="preserve">
Includes expenses for individual transportation by any means and subsistence for persons receiving medical or rehabilitative services.</t>
        </r>
      </text>
    </comment>
    <comment ref="A188" authorId="0" shapeId="0">
      <text>
        <r>
          <rPr>
            <b/>
            <sz val="9"/>
            <color indexed="81"/>
            <rFont val="Tahoma"/>
            <family val="2"/>
          </rPr>
          <t xml:space="preserve">Travel: Supplements and Aid - Recruiting (stud., employ.):  </t>
        </r>
        <r>
          <rPr>
            <sz val="9"/>
            <color indexed="81"/>
            <rFont val="Tahoma"/>
            <family val="2"/>
          </rPr>
          <t xml:space="preserve">Includes expenses for individual transportation by any means and subsistence for persons receiving medical or rehabilitative services related to recruiting.
</t>
        </r>
      </text>
    </comment>
    <comment ref="A189" authorId="0" shapeId="0">
      <text>
        <r>
          <rPr>
            <b/>
            <sz val="9"/>
            <color indexed="81"/>
            <rFont val="Tahoma"/>
            <family val="2"/>
          </rPr>
          <t xml:space="preserve">Travel: Supplements and Aid - Team (stud., employ.):  </t>
        </r>
        <r>
          <rPr>
            <sz val="9"/>
            <color indexed="81"/>
            <rFont val="Tahoma"/>
            <family val="2"/>
          </rPr>
          <t xml:space="preserve">Includes expenses for individual transportation by any means and subsistence for persons receiving medical or rehabilitative services related to team travel.
</t>
        </r>
      </text>
    </comment>
    <comment ref="A190" authorId="0" shapeId="0">
      <text>
        <r>
          <rPr>
            <b/>
            <sz val="9"/>
            <color indexed="81"/>
            <rFont val="Tahoma"/>
            <family val="2"/>
          </rPr>
          <t xml:space="preserve">Travel Supplements and Aid - International (Travel outside the 50 United States):  </t>
        </r>
        <r>
          <rPr>
            <sz val="9"/>
            <color indexed="81"/>
            <rFont val="Tahoma"/>
            <family val="2"/>
          </rPr>
          <t xml:space="preserve">Includes expenses for individual transportation by any means and subsistence for persons receiving medical or rehabilitative services.
</t>
        </r>
      </text>
    </comment>
    <comment ref="A191" authorId="0" shapeId="0">
      <text>
        <r>
          <rPr>
            <b/>
            <sz val="9"/>
            <color indexed="81"/>
            <rFont val="Tahoma"/>
            <family val="2"/>
          </rPr>
          <t xml:space="preserve">Travel: Meal Reimbursements - Reportable to the IRS: </t>
        </r>
        <r>
          <rPr>
            <sz val="9"/>
            <color indexed="81"/>
            <rFont val="Tahoma"/>
            <family val="2"/>
          </rPr>
          <t>Includes reimbursements for meal expenses incurred during trips or work assignments that did not require overnight lodging or rest. (Meals that are part of a training or education package and are not reportable to the IRS should be charged to account code 122700).</t>
        </r>
        <r>
          <rPr>
            <sz val="9"/>
            <color indexed="81"/>
            <rFont val="Tahoma"/>
            <family val="2"/>
          </rPr>
          <t xml:space="preserve">
</t>
        </r>
      </text>
    </comment>
    <comment ref="A192" authorId="0" shapeId="0">
      <text>
        <r>
          <rPr>
            <b/>
            <sz val="9"/>
            <color indexed="81"/>
            <rFont val="Tahoma"/>
            <family val="2"/>
          </rPr>
          <t xml:space="preserve">DayTrip, Meals - International (Travel outside the 50 United States):  </t>
        </r>
        <r>
          <rPr>
            <sz val="9"/>
            <color indexed="81"/>
            <rFont val="Tahoma"/>
            <family val="2"/>
          </rPr>
          <t xml:space="preserve">Includes reimbursements for meal expenses incurred during trips or work assignments that did not require overnight lodging or rest. (Meals that are part of a training or education package and are not reportable to the IRS should be charged to account code 122700).
</t>
        </r>
      </text>
    </comment>
    <comment ref="A193" authorId="1" shapeId="0">
      <text>
        <r>
          <rPr>
            <b/>
            <u/>
            <sz val="9"/>
            <color indexed="81"/>
            <rFont val="Tahoma"/>
            <family val="2"/>
          </rPr>
          <t>Travel: Meal Reimbursements</t>
        </r>
        <r>
          <rPr>
            <sz val="9"/>
            <color indexed="81"/>
            <rFont val="Tahoma"/>
            <family val="2"/>
          </rPr>
          <t xml:space="preserve">
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t>
        </r>
      </text>
    </comment>
    <comment ref="A194"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5"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6" authorId="0" shapeId="0">
      <text>
        <r>
          <rPr>
            <b/>
            <sz val="9"/>
            <color indexed="81"/>
            <rFont val="Tahoma"/>
            <family val="2"/>
          </rPr>
          <t xml:space="preserve">Travel: Overnight Trip, Meal - International (Travel outside the 50 United States):   </t>
        </r>
        <r>
          <rPr>
            <sz val="9"/>
            <color indexed="81"/>
            <rFont val="Tahoma"/>
            <family val="2"/>
          </rPr>
          <t xml:space="preserve">Includes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of the Financial Procedures Manual).  Also include team travel, including coaches meals, in this code.
</t>
        </r>
      </text>
    </comment>
    <comment ref="A19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04" authorId="0" shapeId="0">
      <text>
        <r>
          <rPr>
            <b/>
            <sz val="9"/>
            <color indexed="81"/>
            <rFont val="Tahoma"/>
            <family val="2"/>
          </rPr>
          <t xml:space="preserve">Charge Card Supplies:  </t>
        </r>
        <r>
          <rPr>
            <sz val="9"/>
            <color indexed="81"/>
            <rFont val="Tahoma"/>
            <family val="2"/>
          </rPr>
          <t xml:space="preserve">Includes expenditures made by charge card for purchasing supplies and materials under the guidelines of the Small Purchase Charge Card Program.  USE FOR RECORDING EXPENDITURES ONLY, NOT VALID FOR BUDGETING PURPOSES.  DOA/DPB policy requires agencies to reclassify charge card convenience codes to the correct account codes (effective May 2009).
</t>
        </r>
      </text>
    </comment>
    <comment ref="A205" authorId="1" shapeId="0">
      <text>
        <r>
          <rPr>
            <b/>
            <u/>
            <sz val="9"/>
            <color indexed="81"/>
            <rFont val="Tahoma"/>
            <family val="2"/>
          </rPr>
          <t>Apparel Supplies:</t>
        </r>
        <r>
          <rPr>
            <sz val="9"/>
            <color indexed="81"/>
            <rFont val="Tahoma"/>
            <family val="2"/>
          </rPr>
          <t xml:space="preserve">
Includes expenses for uniforms, protective gear, and similar apparel items for state employees who are furnished apparel by the state.</t>
        </r>
      </text>
    </comment>
    <comment ref="A206" authorId="1" shapeId="0">
      <text>
        <r>
          <rPr>
            <b/>
            <u/>
            <sz val="9"/>
            <color indexed="81"/>
            <rFont val="Tahoma"/>
            <family val="2"/>
          </rPr>
          <t>Office Supplies:</t>
        </r>
        <r>
          <rPr>
            <sz val="9"/>
            <color indexed="81"/>
            <rFont val="Tahoma"/>
            <family val="2"/>
          </rPr>
          <t xml:space="preserve">
Includes expenses for binders, clips, file folders, ribbons (all types), small batteries, tape (all types), writing utensils, and similar office items.  (Also copy toner, dividers, and indexes.  See code 226300).</t>
        </r>
      </text>
    </comment>
    <comment ref="A207" authorId="0" shapeId="0">
      <text>
        <r>
          <rPr>
            <b/>
            <sz val="9"/>
            <color indexed="81"/>
            <rFont val="Tahoma"/>
            <family val="2"/>
          </rPr>
          <t xml:space="preserve">Office Supplies, Mailing: </t>
        </r>
        <r>
          <rPr>
            <sz val="9"/>
            <color indexed="81"/>
            <rFont val="Tahoma"/>
            <family val="2"/>
          </rPr>
          <t xml:space="preserve"> Includes expenses for padded envelopes, mailing tape, labels, and simiilar items used for mailing.
</t>
        </r>
      </text>
    </comment>
    <comment ref="A208" authorId="1" shapeId="0">
      <text>
        <r>
          <rPr>
            <b/>
            <u/>
            <sz val="9"/>
            <color indexed="81"/>
            <rFont val="Tahoma"/>
            <family val="2"/>
          </rPr>
          <t>Stationery/Forms:</t>
        </r>
        <r>
          <rPr>
            <sz val="9"/>
            <color indexed="81"/>
            <rFont val="Tahoma"/>
            <family val="2"/>
          </rPr>
          <t xml:space="preserve">
Includes expenses for carbon paper, employment application forms, ledger sheets, letter sheets, mailing envelopes, other informational and record forms, other paper, and similar stationery items.  (Also labels, copy machine paper).</t>
        </r>
      </text>
    </comment>
    <comment ref="A2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13" authorId="2" shapeId="0">
      <text>
        <r>
          <rPr>
            <b/>
            <sz val="9"/>
            <color indexed="81"/>
            <rFont val="Tahoma"/>
            <family val="2"/>
          </rPr>
          <t xml:space="preserve">Coal:  </t>
        </r>
        <r>
          <rPr>
            <sz val="9"/>
            <color indexed="81"/>
            <rFont val="Tahoma"/>
            <family val="2"/>
          </rPr>
          <t xml:space="preserve">Includes expenses for coal or coke consumed in transportation, heating, and/or power generating plants.  Includes the cost of transporting the coal.
</t>
        </r>
      </text>
    </comment>
    <comment ref="A214" authorId="2" shapeId="0">
      <text>
        <r>
          <rPr>
            <b/>
            <sz val="9"/>
            <color indexed="81"/>
            <rFont val="Tahoma"/>
            <family val="2"/>
          </rPr>
          <t xml:space="preserve">Gas:  </t>
        </r>
        <r>
          <rPr>
            <sz val="9"/>
            <color indexed="81"/>
            <rFont val="Tahoma"/>
            <family val="2"/>
          </rPr>
          <t xml:space="preserve">Includes expenses for natural and manufactured gas consumed for heating, power generating plants, and laboratories.
</t>
        </r>
      </text>
    </comment>
    <comment ref="A215" authorId="2" shapeId="0">
      <text>
        <r>
          <rPr>
            <b/>
            <sz val="9"/>
            <color indexed="81"/>
            <rFont val="Tahoma"/>
            <family val="2"/>
          </rPr>
          <t xml:space="preserve">Gasoline:  </t>
        </r>
        <r>
          <rPr>
            <sz val="9"/>
            <color indexed="81"/>
            <rFont val="Tahoma"/>
            <family val="2"/>
          </rPr>
          <t xml:space="preserve">Includes expenses for diesel fuel, gasoline, or similar fuel consumed in the engines and motors of aircraft, motor vehicles, power equipment, and watercraft.
</t>
        </r>
      </text>
    </comment>
    <comment ref="A216" authorId="2" shapeId="0">
      <text>
        <r>
          <rPr>
            <b/>
            <sz val="9"/>
            <color indexed="81"/>
            <rFont val="Tahoma"/>
            <family val="2"/>
          </rPr>
          <t xml:space="preserve">Oil:  </t>
        </r>
        <r>
          <rPr>
            <sz val="9"/>
            <color indexed="81"/>
            <rFont val="Tahoma"/>
            <family val="2"/>
          </rPr>
          <t xml:space="preserve">Includes expenses for fuel oil, oil, and oil derivatives consumed in heating, and/or power generating plants.  Includes the cost of transporting the oil.
</t>
        </r>
      </text>
    </comment>
    <comment ref="A217" authorId="2" shapeId="0">
      <text>
        <r>
          <rPr>
            <b/>
            <sz val="9"/>
            <color indexed="81"/>
            <rFont val="Tahoma"/>
            <family val="2"/>
          </rPr>
          <t xml:space="preserve">Steam:  </t>
        </r>
        <r>
          <rPr>
            <sz val="9"/>
            <color indexed="81"/>
            <rFont val="Tahoma"/>
            <family val="2"/>
          </rPr>
          <t xml:space="preserve">Includes expenses for steam consumed in heating and/or power generating plants purchased from a second party.
</t>
        </r>
      </text>
    </comment>
    <comment ref="A218" authorId="2" shapeId="0">
      <text>
        <r>
          <rPr>
            <b/>
            <sz val="9"/>
            <color indexed="81"/>
            <rFont val="Tahoma"/>
            <family val="2"/>
          </rPr>
          <t xml:space="preserve">Wood Fuels:  </t>
        </r>
        <r>
          <rPr>
            <sz val="9"/>
            <color indexed="81"/>
            <rFont val="Tahoma"/>
            <family val="2"/>
          </rPr>
          <t xml:space="preserve">Includes expenses for wood products used for fuel for heating and power generating plants, to include such items as round wood, chips, sawdust, and bark.  Includes transportation costs.
</t>
        </r>
      </text>
    </comment>
    <comment ref="A2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23" authorId="2" shapeId="0">
      <text>
        <r>
          <rPr>
            <b/>
            <sz val="9"/>
            <color indexed="81"/>
            <rFont val="Tahoma"/>
            <family val="2"/>
          </rPr>
          <t xml:space="preserve">License Tags:  </t>
        </r>
        <r>
          <rPr>
            <sz val="9"/>
            <color indexed="81"/>
            <rFont val="Tahoma"/>
            <family val="2"/>
          </rPr>
          <t xml:space="preserve">Includes expenses for decals and motor vehicle license tags. (Also, alcohol license.)
</t>
        </r>
      </text>
    </comment>
    <comment ref="A224" authorId="0" shapeId="0">
      <text>
        <r>
          <rPr>
            <b/>
            <sz val="9"/>
            <color indexed="81"/>
            <rFont val="Tahoma"/>
            <family val="2"/>
          </rPr>
          <t xml:space="preserve">Manufacturing Supplies:  </t>
        </r>
        <r>
          <rPr>
            <sz val="9"/>
            <color indexed="81"/>
            <rFont val="Tahoma"/>
            <family val="2"/>
          </rPr>
          <t xml:space="preserve">Includes expenses for fabrics and leather goods, metals, paints, plastic and synthetic/processed materials, and wood and wood products.
</t>
        </r>
      </text>
    </comment>
    <comment ref="A225" authorId="0" shapeId="0">
      <text>
        <r>
          <rPr>
            <b/>
            <sz val="9"/>
            <color indexed="81"/>
            <rFont val="Tahoma"/>
            <family val="2"/>
          </rPr>
          <t>Merchandise:</t>
        </r>
        <r>
          <rPr>
            <sz val="9"/>
            <color indexed="81"/>
            <rFont val="Tahoma"/>
            <family val="2"/>
          </rPr>
          <t xml:space="preserve">  Includes expenses for materials, supplies, and equipment purchased for resale in substantially the same form as purchased.</t>
        </r>
      </text>
    </comment>
    <comment ref="A226" authorId="0" shapeId="0">
      <text>
        <r>
          <rPr>
            <b/>
            <sz val="9"/>
            <color indexed="81"/>
            <rFont val="Tahoma"/>
            <family val="2"/>
          </rPr>
          <t xml:space="preserve">Packaging and Shipping Supplies:  </t>
        </r>
        <r>
          <rPr>
            <sz val="9"/>
            <color indexed="81"/>
            <rFont val="Tahoma"/>
            <family val="2"/>
          </rPr>
          <t xml:space="preserve">Includes expenses for boxes, cartons, containers, packing materials, and similar items.
</t>
        </r>
      </text>
    </comment>
    <comment ref="A2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1" authorId="1" shapeId="0">
      <text>
        <r>
          <rPr>
            <b/>
            <u/>
            <sz val="9"/>
            <color indexed="81"/>
            <rFont val="Tahoma"/>
            <family val="2"/>
          </rPr>
          <t>Laboratory Supplies:</t>
        </r>
        <r>
          <rPr>
            <sz val="9"/>
            <color indexed="81"/>
            <rFont val="Tahoma"/>
            <family val="2"/>
          </rPr>
          <t xml:space="preserve">
Includes expenses for animals used in research, blood or blood components used in analysis, chemicals, gases, reagents, specimen slides, test tubes, and similar laboratory supplies.</t>
        </r>
      </text>
    </comment>
    <comment ref="A232" authorId="2" shapeId="0">
      <text>
        <r>
          <rPr>
            <b/>
            <sz val="9"/>
            <color indexed="81"/>
            <rFont val="Tahoma"/>
            <family val="2"/>
          </rPr>
          <t xml:space="preserve">Medical and Dental Supplies:  </t>
        </r>
        <r>
          <rPr>
            <sz val="9"/>
            <color indexed="81"/>
            <rFont val="Tahoma"/>
            <family val="2"/>
          </rPr>
          <t xml:space="preserve">Includes expenses for bandages, biologics, braces, chemicals, contraceptive devices, crutches, drugs, eyeglasses, hearing aids, prostheses, surgical blades, and similar medical and dental supplies.
</t>
        </r>
      </text>
    </comment>
    <comment ref="A233" authorId="1" shapeId="0">
      <text>
        <r>
          <rPr>
            <b/>
            <u/>
            <sz val="9"/>
            <color indexed="81"/>
            <rFont val="Tahoma"/>
            <family val="2"/>
          </rPr>
          <t>Field Supplies:</t>
        </r>
        <r>
          <rPr>
            <sz val="9"/>
            <color indexed="81"/>
            <rFont val="Tahoma"/>
            <family val="2"/>
          </rPr>
          <t xml:space="preserve">
Includes expenses for items such as sample bottles, chart paper and ink, and similar supplies designed for use in or with field-testing and monitoring equipment.</t>
        </r>
      </text>
    </comment>
    <comment ref="A2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8" authorId="0" shapeId="0">
      <text>
        <r>
          <rPr>
            <b/>
            <sz val="9"/>
            <color indexed="81"/>
            <rFont val="Tahoma"/>
            <family val="2"/>
          </rPr>
          <t xml:space="preserve">Building Repair and Maintenance Materials:  </t>
        </r>
        <r>
          <rPr>
            <sz val="9"/>
            <color indexed="81"/>
            <rFont val="Tahoma"/>
            <family val="2"/>
          </rPr>
          <t xml:space="preserve">Includes expenses for bricks, cement, concrete, lumber, mortar, pitch, plasterboard, tar, and similar materials not included in the cost of work performed under contract in the repair and maintenance of structures.
</t>
        </r>
      </text>
    </comment>
    <comment ref="A239" authorId="0" shapeId="0">
      <text>
        <r>
          <rPr>
            <b/>
            <sz val="9"/>
            <color indexed="81"/>
            <rFont val="Tahoma"/>
            <family val="2"/>
          </rPr>
          <t xml:space="preserve">Custodial Repair and Maintenance Materials:  </t>
        </r>
        <r>
          <rPr>
            <sz val="9"/>
            <color indexed="81"/>
            <rFont val="Tahoma"/>
            <family val="2"/>
          </rPr>
          <t xml:space="preserve">Includes expenses for brushes, brooms, chemicals for air conditioning, cleaning preparations, disinfectants, electric bulbs, flourescent tubes, pesticides, toilet tissue, waxes, water purification and treatment and similar custodial repair and maintenance materials. (Also, soap, trash bags).
</t>
        </r>
      </text>
    </comment>
    <comment ref="A240" authorId="0" shapeId="0">
      <text>
        <r>
          <rPr>
            <b/>
            <sz val="9"/>
            <color indexed="81"/>
            <rFont val="Tahoma"/>
            <family val="2"/>
          </rPr>
          <t xml:space="preserve">Electrical Repair and Maintenance Materials:  </t>
        </r>
        <r>
          <rPr>
            <sz val="9"/>
            <color indexed="81"/>
            <rFont val="Tahoma"/>
            <family val="2"/>
          </rPr>
          <t xml:space="preserve">Includes expenses for circuit breakers, circuits, electrical tape, fuses, plugs, tubes, wiring, and similar electrical and maintenance materials not included in the costs of the work performed under contract.
</t>
        </r>
      </text>
    </comment>
    <comment ref="A241" authorId="1" shapeId="0">
      <text>
        <r>
          <rPr>
            <b/>
            <u/>
            <sz val="9"/>
            <color indexed="81"/>
            <rFont val="Tahoma"/>
            <family val="2"/>
          </rPr>
          <t>Mechanical Repair/Maintenance Materials:</t>
        </r>
        <r>
          <rPr>
            <sz val="9"/>
            <color indexed="81"/>
            <rFont val="Tahoma"/>
            <family val="2"/>
          </rPr>
          <t xml:space="preserve">
Includes expenses for bolts, cable, gears, nuts, pipe, screws, solder, and similar mechanical repair and maintenance materials not included in the cost of work performed under contract.</t>
        </r>
      </text>
    </comment>
    <comment ref="A242" authorId="2" shapeId="0">
      <text>
        <r>
          <rPr>
            <b/>
            <sz val="9"/>
            <color indexed="81"/>
            <rFont val="Tahoma"/>
            <family val="2"/>
          </rPr>
          <t xml:space="preserve">Vehicle Repair and Maintenance Materials:  </t>
        </r>
        <r>
          <rPr>
            <sz val="9"/>
            <color indexed="81"/>
            <rFont val="Tahoma"/>
            <family val="2"/>
          </rPr>
          <t xml:space="preserve">Includes expenses for automatic transmission fluid, batteries, brake fluid, engine oil, grease, hoses, hubcaps, points and plugs, tires, and similar vehicle repair and maintenance materials not included in the cost of work performed under contract.
</t>
        </r>
      </text>
    </comment>
    <comment ref="A243" authorId="2" shapeId="0">
      <text>
        <r>
          <rPr>
            <b/>
            <sz val="9"/>
            <color indexed="81"/>
            <rFont val="Tahoma"/>
            <family val="2"/>
          </rPr>
          <t xml:space="preserve">Highway Repair and Maintenance Materials:  </t>
        </r>
        <r>
          <rPr>
            <sz val="9"/>
            <color indexed="81"/>
            <rFont val="Tahoma"/>
            <family val="2"/>
          </rPr>
          <t xml:space="preserve">Includes expenses for calcium, stone, sand, straw, marking paint, steel brooms, and similar maintenance supplies used in the repair and maintenance of roadways.
</t>
        </r>
      </text>
    </comment>
    <comment ref="A2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9" authorId="0" shapeId="0">
      <text>
        <r>
          <rPr>
            <b/>
            <sz val="9"/>
            <color indexed="81"/>
            <rFont val="Tahoma"/>
            <family val="2"/>
          </rPr>
          <t xml:space="preserve">Food and Dietary Supplies:  </t>
        </r>
        <r>
          <rPr>
            <sz val="9"/>
            <color indexed="81"/>
            <rFont val="Tahoma"/>
            <family val="2"/>
          </rPr>
          <t xml:space="preserve">Includes expenses for items of food and drink.
</t>
        </r>
      </text>
    </comment>
    <comment ref="A250" authorId="0" shapeId="0">
      <text>
        <r>
          <rPr>
            <b/>
            <sz val="9"/>
            <color indexed="81"/>
            <rFont val="Tahoma"/>
            <family val="2"/>
          </rPr>
          <t xml:space="preserve">Food Service Supplies:  </t>
        </r>
        <r>
          <rPr>
            <sz val="9"/>
            <color indexed="81"/>
            <rFont val="Tahoma"/>
            <family val="2"/>
          </rPr>
          <t xml:space="preserve">Includes expenses for cutlery, dishes, glasses, paper cups, paper dishes, paper napkins, tablecloths, tableware, and similar food service supplies used in preparing, cooking, and serving food.
</t>
        </r>
      </text>
    </comment>
    <comment ref="A251" authorId="0" shapeId="0">
      <text>
        <r>
          <rPr>
            <b/>
            <sz val="9"/>
            <color indexed="81"/>
            <rFont val="Tahoma"/>
            <family val="2"/>
          </rPr>
          <t xml:space="preserve">Laundry and Linen Supplies:  </t>
        </r>
        <r>
          <rPr>
            <sz val="9"/>
            <color indexed="81"/>
            <rFont val="Tahoma"/>
            <family val="2"/>
          </rPr>
          <t xml:space="preserve">Includes expenses for bedspreads, blankets, pillows, pillowcases, pillow covers, towels, washcloths, and similar linen supplies.  Also, includes expenses for bluing, cleansing agents, deodorants, disinfectants, small brushes, starch, and similar laundry supply items.
</t>
        </r>
      </text>
    </comment>
    <comment ref="A252" authorId="0" shapeId="0">
      <text>
        <r>
          <rPr>
            <b/>
            <sz val="9"/>
            <color indexed="81"/>
            <rFont val="Tahoma"/>
            <family val="2"/>
          </rPr>
          <t xml:space="preserve">Personal Care Supplies:  </t>
        </r>
        <r>
          <rPr>
            <sz val="9"/>
            <color indexed="81"/>
            <rFont val="Tahoma"/>
            <family val="2"/>
          </rPr>
          <t xml:space="preserve">Includes expenses for combs, hairbrushes, shampoo, soap, toothbrushes, toothpaste, and similar supplies used for personal hygiene.
</t>
        </r>
      </text>
    </comment>
    <comment ref="A2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8" authorId="2" shapeId="0">
      <text>
        <r>
          <rPr>
            <b/>
            <sz val="9"/>
            <color indexed="81"/>
            <rFont val="Tahoma"/>
            <family val="2"/>
          </rPr>
          <t xml:space="preserve">Agricultural Supplies:  </t>
        </r>
        <r>
          <rPr>
            <sz val="9"/>
            <color indexed="81"/>
            <rFont val="Tahoma"/>
            <family val="2"/>
          </rPr>
          <t xml:space="preserve">Includes expenses for animal foods, bulbs, fertilizers, insecticides, seeds, and similar agricultural supply items.
</t>
        </r>
      </text>
    </comment>
    <comment ref="A259" authorId="2" shapeId="0">
      <text>
        <r>
          <rPr>
            <b/>
            <sz val="9"/>
            <color indexed="81"/>
            <rFont val="Tahoma"/>
            <family val="2"/>
          </rPr>
          <t xml:space="preserve">Architectural and Engineering Supplies:  </t>
        </r>
        <r>
          <rPr>
            <sz val="9"/>
            <color indexed="81"/>
            <rFont val="Tahoma"/>
            <family val="2"/>
          </rPr>
          <t xml:space="preserve">Includes expenses for blue print paper, drafting paper and vellum, inks, transfer letters, and similar supplies.  For related expenses, see 131200 and 131300.
</t>
        </r>
      </text>
    </comment>
    <comment ref="A260" authorId="0" shapeId="0">
      <text>
        <r>
          <rPr>
            <b/>
            <sz val="9"/>
            <color indexed="81"/>
            <rFont val="Tahoma"/>
            <family val="2"/>
          </rPr>
          <t xml:space="preserve">Computer Operating Services:  </t>
        </r>
        <r>
          <rPr>
            <sz val="9"/>
            <color indexed="81"/>
            <rFont val="Tahoma"/>
            <family val="2"/>
          </rPr>
          <t xml:space="preserve">Includes expenses for paper, bar cards, disposable media (e.g., tapes and disks), and other computer operating supplies.
</t>
        </r>
      </text>
    </comment>
    <comment ref="A261" authorId="1" shapeId="0">
      <text>
        <r>
          <rPr>
            <b/>
            <u/>
            <sz val="9"/>
            <color indexed="81"/>
            <rFont val="Tahoma"/>
            <family val="2"/>
          </rPr>
          <t>Educational Supplies:</t>
        </r>
        <r>
          <rPr>
            <sz val="9"/>
            <color indexed="81"/>
            <rFont val="Tahoma"/>
            <family val="2"/>
          </rPr>
          <t xml:space="preserve">
Includes expenses for blank audiotapes, blank phonograph records, blank videotapes, chalk, erasers, and similar educational supplies.  (Also, sheet music, records, costumes and props for educational departments).</t>
        </r>
      </text>
    </comment>
    <comment ref="A262" authorId="0" shapeId="0">
      <text>
        <r>
          <rPr>
            <b/>
            <sz val="9"/>
            <color indexed="81"/>
            <rFont val="Tahoma"/>
            <family val="2"/>
          </rPr>
          <t xml:space="preserve">Fish and Wildlife Supplies:  </t>
        </r>
        <r>
          <rPr>
            <sz val="9"/>
            <color indexed="81"/>
            <rFont val="Tahoma"/>
            <family val="2"/>
          </rPr>
          <t xml:space="preserve">Includes expenses for fish and other marine life, and fowl and game to expand, improve, or maintain fish and wildlife populations.  Include materials used in habitat reparation and development.
</t>
        </r>
      </text>
    </comment>
    <comment ref="A263" authorId="0" shapeId="0">
      <text>
        <r>
          <rPr>
            <b/>
            <sz val="9"/>
            <color indexed="81"/>
            <rFont val="Tahoma"/>
            <family val="2"/>
          </rPr>
          <t xml:space="preserve">Law Enforcement Supplies:  </t>
        </r>
        <r>
          <rPr>
            <sz val="9"/>
            <color indexed="81"/>
            <rFont val="Tahoma"/>
            <family val="2"/>
          </rPr>
          <t xml:space="preserve">Includes expenses for ammunition, flares, smoke bombs, tear gas, temporarily disabling liquids, and similar law enforcement supplies.
</t>
        </r>
      </text>
    </comment>
    <comment ref="A264" authorId="0" shapeId="0">
      <text>
        <r>
          <rPr>
            <b/>
            <sz val="9"/>
            <color indexed="81"/>
            <rFont val="Tahoma"/>
            <family val="2"/>
          </rPr>
          <t xml:space="preserve">Photographic Services:  </t>
        </r>
        <r>
          <rPr>
            <sz val="9"/>
            <color indexed="81"/>
            <rFont val="Tahoma"/>
            <family val="2"/>
          </rPr>
          <t xml:space="preserve">Includes expenses for chemicals, film, digital media, and similar photographic supplies. (Also, laminating material.  For film processing see 126700.
</t>
        </r>
      </text>
    </comment>
    <comment ref="A265" authorId="0" shapeId="0">
      <text>
        <r>
          <rPr>
            <b/>
            <sz val="9"/>
            <color indexed="81"/>
            <rFont val="Tahoma"/>
            <family val="2"/>
          </rPr>
          <t xml:space="preserve">Recreational Services:  </t>
        </r>
        <r>
          <rPr>
            <sz val="9"/>
            <color indexed="81"/>
            <rFont val="Tahoma"/>
            <family val="2"/>
          </rPr>
          <t xml:space="preserve">Includes expenses for balls, bases, bats, nets, racquets, and similar indoor and outdoor recreational supplies.  (Also, athletic apparel).
</t>
        </r>
      </text>
    </comment>
    <comment ref="A266" authorId="0" shapeId="0">
      <text>
        <r>
          <rPr>
            <b/>
            <sz val="9"/>
            <color indexed="81"/>
            <rFont val="Tahoma"/>
            <family val="2"/>
          </rPr>
          <t xml:space="preserve">Highway Emergency Operations Materials:  </t>
        </r>
        <r>
          <rPr>
            <sz val="9"/>
            <color indexed="81"/>
            <rFont val="Tahoma"/>
            <family val="2"/>
          </rPr>
          <t xml:space="preserve">Includes expenses for salt, abrasives, and similar materials used in the maintenance of highways during emergency operations.
</t>
        </r>
      </text>
    </comment>
    <comment ref="A2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72" authorId="2" shapeId="0">
      <text>
        <r>
          <rPr>
            <b/>
            <sz val="9"/>
            <color indexed="81"/>
            <rFont val="Tahoma"/>
            <family val="2"/>
          </rPr>
          <t xml:space="preserve">Individual Claims and Settlements:  </t>
        </r>
        <r>
          <rPr>
            <sz val="9"/>
            <color indexed="81"/>
            <rFont val="Tahoma"/>
            <family val="2"/>
          </rPr>
          <t xml:space="preserve">Includes expenses for compensation to individuals for information on criminal activities and for personal injuries, property damages, and similar claims and settlements.
</t>
        </r>
      </text>
    </comment>
    <comment ref="A273" authorId="1" shapeId="0">
      <text>
        <r>
          <rPr>
            <b/>
            <sz val="9"/>
            <color indexed="81"/>
            <rFont val="Tahoma"/>
            <family val="2"/>
          </rPr>
          <t xml:space="preserve">Premiums:  </t>
        </r>
        <r>
          <rPr>
            <sz val="9"/>
            <color indexed="81"/>
            <rFont val="Tahoma"/>
            <family val="2"/>
          </rPr>
          <t>Includes expenses for awards, honorariums, stipends, and prizes to individuals and organizations.</t>
        </r>
      </text>
    </comment>
    <comment ref="A274" authorId="2" shapeId="0">
      <text>
        <r>
          <rPr>
            <b/>
            <sz val="9"/>
            <color indexed="81"/>
            <rFont val="Tahoma"/>
            <family val="2"/>
          </rPr>
          <t xml:space="preserve">Human Subject Payments - IRB:  </t>
        </r>
        <r>
          <rPr>
            <sz val="9"/>
            <color indexed="81"/>
            <rFont val="Tahoma"/>
            <family val="2"/>
          </rPr>
          <t>Payments to Research Subjects under conditions set forth by procedures governed by JMU Internal Review Board (IRB).  This code must be used to avoid tax reporting of the payment made to the volunteer research participant and only applies to those participating as volunteer research subjects in IRB approved research.</t>
        </r>
        <r>
          <rPr>
            <b/>
            <sz val="9"/>
            <color indexed="81"/>
            <rFont val="Tahoma"/>
            <family val="2"/>
          </rPr>
          <t xml:space="preserve"> </t>
        </r>
        <r>
          <rPr>
            <sz val="9"/>
            <color indexed="81"/>
            <rFont val="Tahoma"/>
            <family val="2"/>
          </rPr>
          <t xml:space="preserve">
</t>
        </r>
      </text>
    </comment>
    <comment ref="A275" authorId="0" shapeId="0">
      <text>
        <r>
          <rPr>
            <b/>
            <sz val="9"/>
            <color indexed="81"/>
            <rFont val="Tahoma"/>
            <family val="2"/>
          </rPr>
          <t xml:space="preserve">Unemployment Compensation Reimbursements:  </t>
        </r>
        <r>
          <rPr>
            <sz val="9"/>
            <color indexed="81"/>
            <rFont val="Tahoma"/>
            <family val="2"/>
          </rPr>
          <t xml:space="preserve">Includes expenses for reimbursement made by state agencies to the Trust Fund for benefits provided to former state employees.
</t>
        </r>
      </text>
    </comment>
    <comment ref="A276" authorId="2" shapeId="0">
      <text>
        <r>
          <rPr>
            <b/>
            <sz val="9"/>
            <color indexed="81"/>
            <rFont val="Tahoma"/>
            <family val="2"/>
          </rPr>
          <t xml:space="preserve">Payments on Behalf of Individuals:  </t>
        </r>
        <r>
          <rPr>
            <sz val="9"/>
            <color indexed="81"/>
            <rFont val="Tahoma"/>
            <family val="2"/>
          </rPr>
          <t xml:space="preserve">Includes payments to third parties for goods and services that are performed for individuals such as payments for victims of crime.
</t>
        </r>
      </text>
    </comment>
    <comment ref="A277" authorId="2" shapeId="0">
      <text>
        <r>
          <rPr>
            <b/>
            <sz val="9"/>
            <color indexed="81"/>
            <rFont val="Tahoma"/>
            <family val="2"/>
          </rPr>
          <t xml:space="preserve">Income Assistance Payments:  </t>
        </r>
        <r>
          <rPr>
            <sz val="9"/>
            <color indexed="81"/>
            <rFont val="Tahoma"/>
            <family val="2"/>
          </rPr>
          <t xml:space="preserve">Includes expenses to individuals for continuing and temporary income supplement programs.
</t>
        </r>
      </text>
    </comment>
    <comment ref="A278" authorId="0" shapeId="0">
      <text>
        <r>
          <rPr>
            <b/>
            <sz val="9"/>
            <color indexed="81"/>
            <rFont val="Tahoma"/>
            <family val="2"/>
          </rPr>
          <t xml:space="preserve">Incentives:  </t>
        </r>
        <r>
          <rPr>
            <sz val="9"/>
            <color indexed="81"/>
            <rFont val="Tahoma"/>
            <family val="2"/>
          </rPr>
          <t xml:space="preserve">Includes payments to individuals and organizations for incentives to participate in State sponsored programs and activities (such as reforestation projects).
</t>
        </r>
      </text>
    </comment>
    <comment ref="A2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83" authorId="0" shapeId="0">
      <text>
        <r>
          <rPr>
            <b/>
            <sz val="9"/>
            <color indexed="81"/>
            <rFont val="Tahoma"/>
            <family val="2"/>
          </rPr>
          <t>Graduate Scholarships and Fellowships:</t>
        </r>
        <r>
          <rPr>
            <sz val="9"/>
            <color indexed="81"/>
            <rFont val="Tahoma"/>
            <family val="2"/>
          </rPr>
          <t xml:space="preserve">  Includes expenses for awards to graduate students.
</t>
        </r>
      </text>
    </comment>
    <comment ref="A284" authorId="2" shapeId="0">
      <text>
        <r>
          <rPr>
            <b/>
            <sz val="9"/>
            <color indexed="81"/>
            <rFont val="Tahoma"/>
            <family val="2"/>
          </rPr>
          <t xml:space="preserve">Student Loans:  </t>
        </r>
        <r>
          <rPr>
            <sz val="9"/>
            <color indexed="81"/>
            <rFont val="Tahoma"/>
            <family val="2"/>
          </rPr>
          <t xml:space="preserve">Includes expenses for payments into the principal of student loan funds in institutions of higher education.
</t>
        </r>
      </text>
    </comment>
    <comment ref="A285" authorId="0" shapeId="0">
      <text>
        <r>
          <rPr>
            <b/>
            <sz val="9"/>
            <color indexed="81"/>
            <rFont val="Tahoma"/>
            <family val="2"/>
          </rPr>
          <t xml:space="preserve">Tuition Waiver:  </t>
        </r>
        <r>
          <rPr>
            <sz val="9"/>
            <color indexed="81"/>
            <rFont val="Tahoma"/>
            <family val="2"/>
          </rPr>
          <t xml:space="preserve">Includes expenses for costs incurred by institutions of higher education for waiving tuition in part or in whole in conformance with state law and regulations.
</t>
        </r>
      </text>
    </comment>
    <comment ref="A286" authorId="0" shapeId="0">
      <text>
        <r>
          <rPr>
            <b/>
            <sz val="9"/>
            <color indexed="81"/>
            <rFont val="Tahoma"/>
            <family val="2"/>
          </rPr>
          <t>Undergraduate Students:</t>
        </r>
        <r>
          <rPr>
            <sz val="9"/>
            <color indexed="81"/>
            <rFont val="Tahoma"/>
            <family val="2"/>
          </rPr>
          <t xml:space="preserve">  Includes expenses for awards to undergraduate students.
</t>
        </r>
      </text>
    </comment>
    <comment ref="A28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91" authorId="0" shapeId="0">
      <text>
        <r>
          <rPr>
            <b/>
            <sz val="9"/>
            <color indexed="81"/>
            <rFont val="Tahoma"/>
            <family val="2"/>
          </rPr>
          <t xml:space="preserve">Computer Rentals (not mainframe):  </t>
        </r>
        <r>
          <rPr>
            <sz val="9"/>
            <color indexed="81"/>
            <rFont val="Tahoma"/>
            <family val="2"/>
          </rPr>
          <t xml:space="preserve">Includes expenses for the operating leases of computer equipment, excluding mainframe computers or large enterprise servers with high processing capacity.
</t>
        </r>
      </text>
    </comment>
    <comment ref="A292" authorId="0" shapeId="0">
      <text>
        <r>
          <rPr>
            <b/>
            <sz val="9"/>
            <color indexed="81"/>
            <rFont val="Tahoma"/>
            <family val="2"/>
          </rPr>
          <t xml:space="preserve">Computer Processor Rentals:  </t>
        </r>
        <r>
          <rPr>
            <sz val="9"/>
            <color indexed="81"/>
            <rFont val="Tahoma"/>
            <family val="2"/>
          </rPr>
          <t xml:space="preserve">Includes expenses for the operating leases of central processor equipment like mainframe or large enterprise servers with high processing capacity.
</t>
        </r>
      </text>
    </comment>
    <comment ref="A293" authorId="0" shapeId="0">
      <text>
        <r>
          <rPr>
            <b/>
            <sz val="9"/>
            <color indexed="81"/>
            <rFont val="Tahoma"/>
            <family val="2"/>
          </rPr>
          <t xml:space="preserve">Computer Software Rentals:  </t>
        </r>
        <r>
          <rPr>
            <sz val="9"/>
            <color indexed="81"/>
            <rFont val="Tahoma"/>
            <family val="2"/>
          </rPr>
          <t xml:space="preserve">Includes expenses for the operating leases of central processor equipment like mainframe or large enterprise servers computer application software, utility programs and operating system software.
</t>
        </r>
      </text>
    </comment>
    <comment ref="A294" authorId="1" shapeId="0">
      <text>
        <r>
          <rPr>
            <b/>
            <sz val="9"/>
            <color indexed="81"/>
            <rFont val="Tahoma"/>
            <family val="2"/>
          </rPr>
          <t>Equipment Rentals:</t>
        </r>
        <r>
          <rPr>
            <sz val="9"/>
            <color indexed="81"/>
            <rFont val="Tahoma"/>
            <family val="2"/>
          </rPr>
          <t xml:space="preserve">
Includes expenses of a lessee for the operating leases of equipment.  Excludes expenses chargeable to 153100 and 153200. (Also, film rental, ID machine).</t>
        </r>
      </text>
    </comment>
    <comment ref="A295" authorId="1" shapeId="0">
      <text>
        <r>
          <rPr>
            <b/>
            <sz val="9"/>
            <color indexed="81"/>
            <rFont val="Tahoma"/>
            <family val="2"/>
          </rPr>
          <t>Building Rentals:</t>
        </r>
        <r>
          <rPr>
            <sz val="9"/>
            <color indexed="81"/>
            <rFont val="Tahoma"/>
            <family val="2"/>
          </rPr>
          <t xml:space="preserve">
Includes rent payments made directly to a private sector landlord, rental agent, or state agency other than the Department of General Services, for use of a structure or part of a structure.</t>
        </r>
      </text>
    </comment>
    <comment ref="A296" authorId="0" shapeId="0">
      <text>
        <r>
          <rPr>
            <b/>
            <sz val="9"/>
            <color indexed="81"/>
            <rFont val="Tahoma"/>
            <family val="2"/>
          </rPr>
          <t xml:space="preserve">Building Rentals, Internal:  </t>
        </r>
        <r>
          <rPr>
            <sz val="9"/>
            <color indexed="81"/>
            <rFont val="Tahoma"/>
            <family val="2"/>
          </rPr>
          <t xml:space="preserve">Includes expenses of a tenant for the use of a University building or part of a building by another University department.
</t>
        </r>
      </text>
    </comment>
    <comment ref="A297" authorId="0" shapeId="0">
      <text>
        <r>
          <rPr>
            <b/>
            <sz val="9"/>
            <color indexed="81"/>
            <rFont val="Tahoma"/>
            <family val="2"/>
          </rPr>
          <t xml:space="preserve">Land Rentals:  </t>
        </r>
        <r>
          <rPr>
            <sz val="9"/>
            <color indexed="81"/>
            <rFont val="Tahoma"/>
            <family val="2"/>
          </rPr>
          <t xml:space="preserve">Includes expenses of a tenant for the use of land.
</t>
        </r>
      </text>
    </comment>
    <comment ref="A298" authorId="0" shapeId="0">
      <text>
        <r>
          <rPr>
            <b/>
            <sz val="9"/>
            <color indexed="81"/>
            <rFont val="Tahoma"/>
            <family val="2"/>
          </rPr>
          <t xml:space="preserve">Land and Building Rentals:  </t>
        </r>
        <r>
          <rPr>
            <sz val="9"/>
            <color indexed="81"/>
            <rFont val="Tahoma"/>
            <family val="2"/>
          </rPr>
          <t xml:space="preserve">Includes expenses for operating leases of both land and a building combined in one agreement.
</t>
        </r>
      </text>
    </comment>
    <comment ref="A299" authorId="0" shapeId="0">
      <text>
        <r>
          <rPr>
            <b/>
            <sz val="9"/>
            <color indexed="81"/>
            <rFont val="Tahoma"/>
            <family val="2"/>
          </rPr>
          <t xml:space="preserve">Building Rentals - State Owned Facilities:  </t>
        </r>
        <r>
          <rPr>
            <sz val="9"/>
            <color indexed="81"/>
            <rFont val="Tahoma"/>
            <family val="2"/>
          </rPr>
          <t xml:space="preserve">Includes rental fees charged by the Department of General Services for space in state-owned facilities.
</t>
        </r>
      </text>
    </comment>
    <comment ref="A300" authorId="0" shapeId="0">
      <text>
        <r>
          <rPr>
            <b/>
            <sz val="9"/>
            <color indexed="81"/>
            <rFont val="Tahoma"/>
            <family val="2"/>
          </rPr>
          <t xml:space="preserve">Building Rentals - Non-State Owned Facilities:  </t>
        </r>
        <r>
          <rPr>
            <sz val="9"/>
            <color indexed="81"/>
            <rFont val="Tahoma"/>
            <family val="2"/>
          </rPr>
          <t xml:space="preserve">Include rental payments to the Department of General Services.  Division of Real Estate Services for space in private sector owned facilities.
</t>
        </r>
      </text>
    </comment>
    <comment ref="A3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6" authorId="2" shapeId="0">
      <text>
        <r>
          <rPr>
            <b/>
            <sz val="9"/>
            <color indexed="81"/>
            <rFont val="Tahoma"/>
            <family val="2"/>
          </rPr>
          <t xml:space="preserve">Agency Service Charges:  </t>
        </r>
        <r>
          <rPr>
            <sz val="9"/>
            <color indexed="81"/>
            <rFont val="Tahoma"/>
            <family val="2"/>
          </rPr>
          <t xml:space="preserve">Includes expenses for specialized activities or services provided by state agencies to other state agencies.  Includes allocations of physical plant costs.
</t>
        </r>
      </text>
    </comment>
    <comment ref="A307" authorId="2" shapeId="0">
      <text>
        <r>
          <rPr>
            <b/>
            <sz val="9"/>
            <color indexed="81"/>
            <rFont val="Tahoma"/>
            <family val="2"/>
          </rPr>
          <t xml:space="preserve">Agency Service Charges, Auxilary Support Transfer:  </t>
        </r>
        <r>
          <rPr>
            <sz val="9"/>
            <color indexed="81"/>
            <rFont val="Tahoma"/>
            <family val="2"/>
          </rPr>
          <t xml:space="preserve">Includes expenses for specialized activities or services provided in addition to negotiated Agency Service Charge to Auxilary Enterprises.
</t>
        </r>
      </text>
    </comment>
    <comment ref="A308" authorId="2" shapeId="0">
      <text>
        <r>
          <rPr>
            <b/>
            <sz val="9"/>
            <color indexed="81"/>
            <rFont val="Tahoma"/>
            <family val="2"/>
          </rPr>
          <t xml:space="preserve">Electrical Service Charges:  </t>
        </r>
        <r>
          <rPr>
            <sz val="9"/>
            <color indexed="81"/>
            <rFont val="Tahoma"/>
            <family val="2"/>
          </rPr>
          <t xml:space="preserve">Includes expenses for electricity.
</t>
        </r>
      </text>
    </comment>
    <comment ref="A309" authorId="2" shapeId="0">
      <text>
        <r>
          <rPr>
            <b/>
            <sz val="9"/>
            <color indexed="81"/>
            <rFont val="Tahoma"/>
            <family val="2"/>
          </rPr>
          <t xml:space="preserve">Refuse Service Charges:  </t>
        </r>
        <r>
          <rPr>
            <sz val="9"/>
            <color indexed="81"/>
            <rFont val="Tahoma"/>
            <family val="2"/>
          </rPr>
          <t xml:space="preserve">Includes expenses for services to haul garbage, trash, and other refuse.
</t>
        </r>
      </text>
    </comment>
    <comment ref="A310" authorId="2" shapeId="0">
      <text>
        <r>
          <rPr>
            <b/>
            <sz val="9"/>
            <color indexed="81"/>
            <rFont val="Tahoma"/>
            <family val="2"/>
          </rPr>
          <t xml:space="preserve">Refuse Service Charges, Hazardous Waste:  </t>
        </r>
        <r>
          <rPr>
            <sz val="9"/>
            <color indexed="81"/>
            <rFont val="Tahoma"/>
            <family val="2"/>
          </rPr>
          <t xml:space="preserve">Includes expenses for services to remove hazardous waste refuse.
</t>
        </r>
      </text>
    </comment>
    <comment ref="A311" authorId="2" shapeId="0">
      <text>
        <r>
          <rPr>
            <b/>
            <sz val="9"/>
            <color indexed="81"/>
            <rFont val="Tahoma"/>
            <family val="2"/>
          </rPr>
          <t xml:space="preserve">Refuse Service Charges, Biohazardous Waste:  </t>
        </r>
        <r>
          <rPr>
            <sz val="9"/>
            <color indexed="81"/>
            <rFont val="Tahoma"/>
            <family val="2"/>
          </rPr>
          <t xml:space="preserve">Includes expenses for services to remove biohazardous waste ONLY.
</t>
        </r>
      </text>
    </comment>
    <comment ref="A312" authorId="2" shapeId="0">
      <text>
        <r>
          <rPr>
            <b/>
            <sz val="9"/>
            <color indexed="81"/>
            <rFont val="Tahoma"/>
            <family val="2"/>
          </rPr>
          <t xml:space="preserve">Water and Sewer Service Charges:  </t>
        </r>
        <r>
          <rPr>
            <sz val="9"/>
            <color indexed="81"/>
            <rFont val="Tahoma"/>
            <family val="2"/>
          </rPr>
          <t xml:space="preserve">Includes expenses for water and sewer services.
</t>
        </r>
      </text>
    </comment>
    <comment ref="A313" authorId="1" shapeId="0">
      <text>
        <r>
          <rPr>
            <b/>
            <sz val="9"/>
            <color indexed="81"/>
            <rFont val="Tahoma"/>
            <family val="2"/>
          </rPr>
          <t>eVA Two Percent Fee:</t>
        </r>
        <r>
          <rPr>
            <sz val="9"/>
            <color indexed="81"/>
            <rFont val="Tahoma"/>
            <family val="2"/>
          </rPr>
          <t xml:space="preserve">
Includes expenditures for the eVA 2% transaction fee.</t>
        </r>
      </text>
    </comment>
    <comment ref="A314" authorId="2" shapeId="0">
      <text>
        <r>
          <rPr>
            <b/>
            <sz val="9"/>
            <color indexed="81"/>
            <rFont val="Tahoma"/>
            <family val="2"/>
          </rPr>
          <t xml:space="preserve">Private Vendor Service Charge:  </t>
        </r>
        <r>
          <rPr>
            <sz val="9"/>
            <color indexed="81"/>
            <rFont val="Tahoma"/>
            <family val="2"/>
          </rPr>
          <t xml:space="preserve">Includes expenses to vendors for eVA service charges.
</t>
        </r>
      </text>
    </comment>
    <comment ref="A31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19" authorId="0" shapeId="0">
      <text>
        <r>
          <rPr>
            <b/>
            <sz val="9"/>
            <color indexed="81"/>
            <rFont val="Tahoma"/>
            <family val="2"/>
          </rPr>
          <t xml:space="preserve">Animals:  </t>
        </r>
        <r>
          <rPr>
            <sz val="9"/>
            <color indexed="81"/>
            <rFont val="Tahoma"/>
            <family val="2"/>
          </rPr>
          <t xml:space="preserve">Includes expenses for domestic animals, livestock, and zoological specimens.
</t>
        </r>
      </text>
    </comment>
    <comment ref="A320" authorId="0" shapeId="0">
      <text>
        <r>
          <rPr>
            <b/>
            <sz val="9"/>
            <color indexed="81"/>
            <rFont val="Tahoma"/>
            <family val="2"/>
          </rPr>
          <t xml:space="preserve">Minerals:  </t>
        </r>
        <r>
          <rPr>
            <sz val="9"/>
            <color indexed="81"/>
            <rFont val="Tahoma"/>
            <family val="2"/>
          </rPr>
          <t xml:space="preserve">Includes expenses for coal mines, minerals other than coal, and oil wells for experimental research, reclamation, or similar purposes.
</t>
        </r>
      </text>
    </comment>
    <comment ref="A321" authorId="0" shapeId="0">
      <text>
        <r>
          <rPr>
            <b/>
            <sz val="9"/>
            <color indexed="81"/>
            <rFont val="Tahoma"/>
            <family val="2"/>
          </rPr>
          <t xml:space="preserve">Plants:  </t>
        </r>
        <r>
          <rPr>
            <sz val="9"/>
            <color indexed="81"/>
            <rFont val="Tahoma"/>
            <family val="2"/>
          </rPr>
          <t xml:space="preserve">Includes expenses for plants, timber, and vegetation for botanical gardens, green houses, nurseries, and similar purposes.  (Also, trees).
</t>
        </r>
      </text>
    </comment>
    <comment ref="A3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26" authorId="0" shapeId="0">
      <text>
        <r>
          <rPr>
            <b/>
            <sz val="9"/>
            <color indexed="81"/>
            <rFont val="Tahoma"/>
            <family val="2"/>
          </rPr>
          <t xml:space="preserve">Site Improvements:  </t>
        </r>
        <r>
          <rPr>
            <sz val="9"/>
            <color indexed="81"/>
            <rFont val="Tahoma"/>
            <family val="2"/>
          </rPr>
          <t xml:space="preserve">Includes expenses for exterior lighting systems, fences, landscaping, parking areas, roadways, walks, and similar site improvements.
</t>
        </r>
      </text>
    </comment>
    <comment ref="A327" authorId="0" shapeId="0">
      <text>
        <r>
          <rPr>
            <b/>
            <sz val="9"/>
            <color indexed="81"/>
            <rFont val="Tahoma"/>
            <family val="2"/>
          </rPr>
          <t xml:space="preserve">Site Preparation:  </t>
        </r>
        <r>
          <rPr>
            <sz val="9"/>
            <color indexed="81"/>
            <rFont val="Tahoma"/>
            <family val="2"/>
          </rPr>
          <t xml:space="preserve">Includes expenses for clearing, filling, grading, grubbing, razing of structures, and similar site preparation.
</t>
        </r>
      </text>
    </comment>
    <comment ref="A328" authorId="0" shapeId="0">
      <text>
        <r>
          <rPr>
            <b/>
            <sz val="9"/>
            <color indexed="81"/>
            <rFont val="Tahoma"/>
            <family val="2"/>
          </rPr>
          <t xml:space="preserve">Utilities:  </t>
        </r>
        <r>
          <rPr>
            <sz val="9"/>
            <color indexed="81"/>
            <rFont val="Tahoma"/>
            <family val="2"/>
          </rPr>
          <t xml:space="preserve">Includes expenses for lines and facilities (e.g., energy) used in the transmission of electricity, gas, sewer, water, and similar utilities.
</t>
        </r>
      </text>
    </comment>
    <comment ref="A32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5" authorId="0" shapeId="0">
      <text>
        <r>
          <rPr>
            <b/>
            <sz val="9"/>
            <color indexed="81"/>
            <rFont val="Tahoma"/>
            <family val="2"/>
          </rPr>
          <t xml:space="preserve">Mobile Client Computers (microcomputers):  </t>
        </r>
        <r>
          <rPr>
            <sz val="9"/>
            <color indexed="81"/>
            <rFont val="Tahoma"/>
            <family val="2"/>
          </rPr>
          <t>Includes any stationary desktop workstation, including desktops that have been provided by the agency for telecommuters.  Includes technologies typically used by individuals to enhance productivity.  Examples include workstation setups (with all included components), and "thin clients."  Shared computer setups like classroom systems, lab systems, and library systems are also included.  Desktop Systems are stationary devices installed on a desk or workstation rather than mobile and highly transportable like a notebook or laptop.
"Thin client" is defined as a simple personal computer that is similar to a dumb terminal.  The machine performs very little processing.  Generally, most of the application processing is done on a network server.</t>
        </r>
      </text>
    </comment>
    <comment ref="A336" authorId="0" shapeId="0">
      <text>
        <r>
          <rPr>
            <b/>
            <sz val="9"/>
            <color indexed="81"/>
            <rFont val="Tahoma"/>
            <family val="2"/>
          </rPr>
          <t xml:space="preserve">Mobile Client Computers:  </t>
        </r>
        <r>
          <rPr>
            <sz val="9"/>
            <color indexed="81"/>
            <rFont val="Tahoma"/>
            <family val="2"/>
          </rPr>
          <t xml:space="preserve">Includes any mobile computer, usually referred to as a laptop or notebook, which includes laptops with docking stations and other peripheral devices.  Also included in this category are handheld computer devices to include wireless.
</t>
        </r>
      </text>
    </comment>
    <comment ref="A337" authorId="0" shapeId="0">
      <text>
        <r>
          <rPr>
            <b/>
            <sz val="9"/>
            <color indexed="81"/>
            <rFont val="Tahoma"/>
            <family val="2"/>
          </rPr>
          <t xml:space="preserve">Mainframe Computers and Components:  </t>
        </r>
        <r>
          <rPr>
            <sz val="9"/>
            <color indexed="81"/>
            <rFont val="Tahoma"/>
            <family val="2"/>
          </rPr>
          <t xml:space="preserve">Includes all components and peripherals up to a network connection.  Mainframe is an industry term for a large computer, typically manufactured by a large company such as IBM for the commercial applications of Fortune 1000 businesses and other large-scale computing purposes.  Historically, a mainframe is associated with centralized rather than distributed computing.
</t>
        </r>
      </text>
    </comment>
    <comment ref="A338" authorId="0" shapeId="0">
      <text>
        <r>
          <rPr>
            <b/>
            <sz val="9"/>
            <color indexed="81"/>
            <rFont val="Tahoma"/>
            <family val="2"/>
          </rPr>
          <t xml:space="preserve">Network Servers:  </t>
        </r>
        <r>
          <rPr>
            <sz val="9"/>
            <color indexed="81"/>
            <rFont val="Tahoma"/>
            <family val="2"/>
          </rPr>
          <t xml:space="preserve">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t>
        </r>
      </text>
    </comment>
    <comment ref="A339" authorId="0" shapeId="0">
      <text>
        <r>
          <rPr>
            <b/>
            <sz val="9"/>
            <color indexed="81"/>
            <rFont val="Tahoma"/>
            <family val="2"/>
          </rPr>
          <t xml:space="preserve">Network Components:  </t>
        </r>
        <r>
          <rPr>
            <sz val="9"/>
            <color indexed="81"/>
            <rFont val="Tahoma"/>
            <family val="2"/>
          </rPr>
          <t xml:space="preserve">Includes assets used in the local area network not reported in 221500 such as routers, switches, hubs, bridges, etc.  This also includes cabling system components when not part of a state-owned building renovation or construction project.
</t>
        </r>
      </text>
    </comment>
    <comment ref="A340" authorId="1" shapeId="0">
      <text>
        <r>
          <rPr>
            <b/>
            <sz val="9"/>
            <color indexed="81"/>
            <rFont val="Tahoma"/>
            <family val="2"/>
          </rPr>
          <t>Other Computer Equipment:</t>
        </r>
        <r>
          <rPr>
            <sz val="9"/>
            <color indexed="81"/>
            <rFont val="Tahoma"/>
            <family val="2"/>
          </rPr>
          <t xml:space="preserve">
Includes all other equipment that cannot be reported in 221100 through 221600.  Examples include printers, kiosks, print copiers, scanners, add-on peripherals for desktops or laptops, network interface cards, devices for reading bar codes, and devices for providing local and wide area connectivity (e.g., modems, codecs).
NOTE: Code handheld wireless devices to 221200.</t>
        </r>
      </text>
    </comment>
    <comment ref="A341" authorId="1" shapeId="0">
      <text>
        <r>
          <rPr>
            <b/>
            <sz val="9"/>
            <color indexed="81"/>
            <rFont val="Tahoma"/>
            <family val="2"/>
          </rPr>
          <t>Computer Software Purchases:</t>
        </r>
        <r>
          <rPr>
            <sz val="9"/>
            <color indexed="81"/>
            <rFont val="Tahoma"/>
            <family val="2"/>
          </rPr>
          <t xml:space="preserve">
Includes expenditures for the purchase of Commercial off the Shelf Software (COTS), to include applications utility programs, and operation system software.  The term software is a general term that refers to all programs or instructions that are used to operate computer hardware.  Software causes computer hardware to perform activities by telling a computer how to execute functions and tasks.  Code contracts for software development to 127900.</t>
        </r>
      </text>
    </comment>
    <comment ref="A342" authorId="0" shapeId="0">
      <text>
        <r>
          <rPr>
            <b/>
            <sz val="9"/>
            <color indexed="81"/>
            <rFont val="Tahoma"/>
            <family val="2"/>
          </rPr>
          <t xml:space="preserve">Development Tool Purchases:  </t>
        </r>
        <r>
          <rPr>
            <sz val="9"/>
            <color indexed="81"/>
            <rFont val="Tahoma"/>
            <family val="2"/>
          </rPr>
          <t>Includes expenditures for the purchases of software development tools.  A development tool is software specifically used in the development applications by technical staff.  Examples of this software are text editors, compliers, build-automation tools, debuggers, ETL tools, and data modeling software.</t>
        </r>
      </text>
    </comment>
    <comment ref="A3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8" authorId="0" shapeId="0">
      <text>
        <r>
          <rPr>
            <b/>
            <sz val="9"/>
            <color indexed="81"/>
            <rFont val="Tahoma"/>
            <family val="2"/>
          </rPr>
          <t xml:space="preserve">College Library Books:  </t>
        </r>
        <r>
          <rPr>
            <sz val="9"/>
            <color indexed="81"/>
            <rFont val="Tahoma"/>
            <family val="2"/>
          </rPr>
          <t xml:space="preserve">Includes expenses for books, microfiche, periodicals, and similar equipment used in libraries of institutions of higher education.
</t>
        </r>
      </text>
    </comment>
    <comment ref="A349" authorId="0" shapeId="0">
      <text>
        <r>
          <rPr>
            <b/>
            <sz val="9"/>
            <color indexed="81"/>
            <rFont val="Tahoma"/>
            <family val="2"/>
          </rPr>
          <t xml:space="preserve">Educational Equipment:  </t>
        </r>
        <r>
          <rPr>
            <sz val="9"/>
            <color indexed="81"/>
            <rFont val="Tahoma"/>
            <family val="2"/>
          </rPr>
          <t xml:space="preserve">Includes expenses for auditorium seating, chalkboards, classroom furniture, and similar equipment. (Also, musical instruments).
</t>
        </r>
      </text>
    </comment>
    <comment ref="A350" authorId="0" shapeId="0">
      <text>
        <r>
          <rPr>
            <b/>
            <sz val="9"/>
            <color indexed="81"/>
            <rFont val="Tahoma"/>
            <family val="2"/>
          </rPr>
          <t xml:space="preserve">Exhibit Equipment: </t>
        </r>
        <r>
          <rPr>
            <sz val="9"/>
            <color indexed="81"/>
            <rFont val="Tahoma"/>
            <family val="2"/>
          </rPr>
          <t xml:space="preserve"> Includes expenses for artifacts, artworks, scientific paraphernalia, and similar museum materials and equipment.
</t>
        </r>
      </text>
    </comment>
    <comment ref="A351" authorId="1" shapeId="0">
      <text>
        <r>
          <rPr>
            <b/>
            <sz val="9"/>
            <color indexed="81"/>
            <rFont val="Tahoma"/>
            <family val="2"/>
          </rPr>
          <t>Reference Equipment:</t>
        </r>
        <r>
          <rPr>
            <sz val="9"/>
            <color indexed="81"/>
            <rFont val="Tahoma"/>
            <family val="2"/>
          </rPr>
          <t xml:space="preserve">
Includes expenses for books not used in libraries of institutions of higher education, card catalogs, carrels, library desks, microfilm readers, and similar reference equipment. (Also, films, records).</t>
        </r>
      </text>
    </comment>
    <comment ref="A352" authorId="0" shapeId="0">
      <text>
        <r>
          <rPr>
            <b/>
            <sz val="9"/>
            <color indexed="81"/>
            <rFont val="Tahoma"/>
            <family val="2"/>
          </rPr>
          <t xml:space="preserve">Educational and Cultural Equipment Improvements:  </t>
        </r>
        <r>
          <rPr>
            <sz val="9"/>
            <color indexed="81"/>
            <rFont val="Tahoma"/>
            <family val="2"/>
          </rPr>
          <t xml:space="preserve">Includes expenses for restorations of and additions or modifications to existing educational and cultural equipment that expands capabilitiy or capacity, or improves performance.
</t>
        </r>
      </text>
    </comment>
    <comment ref="A3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57" authorId="0" shapeId="0">
      <text>
        <r>
          <rPr>
            <b/>
            <sz val="9"/>
            <color indexed="81"/>
            <rFont val="Tahoma"/>
            <family val="2"/>
          </rPr>
          <t xml:space="preserve">Electronic Equipment:  </t>
        </r>
        <r>
          <rPr>
            <sz val="9"/>
            <color indexed="81"/>
            <rFont val="Tahoma"/>
            <family val="2"/>
          </rPr>
          <t xml:space="preserve">Includes expenses for intercommunication systems, radar, radios, televisions, and similar electronic equipment.
</t>
        </r>
      </text>
    </comment>
    <comment ref="A358" authorId="1" shapeId="0">
      <text>
        <r>
          <rPr>
            <b/>
            <sz val="9"/>
            <color indexed="81"/>
            <rFont val="Tahoma"/>
            <family val="2"/>
          </rPr>
          <t>Photo Equipment:</t>
        </r>
        <r>
          <rPr>
            <sz val="9"/>
            <color indexed="81"/>
            <rFont val="Tahoma"/>
            <family val="2"/>
          </rPr>
          <t xml:space="preserve">
Includes expenses for blueprint equipment, cameras, enlargers, lenses, ovehead viewers, projectors, screens, splicers, tripods, and similar photographic equipment.</t>
        </r>
      </text>
    </comment>
    <comment ref="A359" authorId="0" shapeId="0">
      <text>
        <r>
          <rPr>
            <b/>
            <sz val="9"/>
            <color indexed="81"/>
            <rFont val="Tahoma"/>
            <family val="2"/>
          </rPr>
          <t xml:space="preserve">Voice and Data Transmission Equipment:  </t>
        </r>
        <r>
          <rPr>
            <sz val="9"/>
            <color indexed="81"/>
            <rFont val="Tahoma"/>
            <family val="2"/>
          </rPr>
          <t xml:space="preserve">Includes expenses for facsimile-transmitters, switchboards, telephones, teletypewriters, and similar equipment.
</t>
        </r>
      </text>
    </comment>
    <comment ref="A360" authorId="0" shapeId="0">
      <text>
        <r>
          <rPr>
            <b/>
            <sz val="9"/>
            <color indexed="81"/>
            <rFont val="Tahoma"/>
            <family val="2"/>
          </rPr>
          <t xml:space="preserve">Electronic and Photographic Equip. Improvements:  </t>
        </r>
        <r>
          <rPr>
            <sz val="9"/>
            <color indexed="81"/>
            <rFont val="Tahoma"/>
            <family val="2"/>
          </rPr>
          <t xml:space="preserve">Includes expenses for restorations of and additions or modifications to existing communications and photographic equipment that expands capability or capacity, or improves performance.
</t>
        </r>
      </text>
    </comment>
    <comment ref="A3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65" authorId="0" shapeId="0">
      <text>
        <r>
          <rPr>
            <b/>
            <sz val="9"/>
            <color indexed="81"/>
            <rFont val="Tahoma"/>
            <family val="2"/>
          </rPr>
          <t xml:space="preserve">Laboratory Equipment: 
</t>
        </r>
        <r>
          <rPr>
            <sz val="9"/>
            <color indexed="81"/>
            <rFont val="Tahoma"/>
            <family val="2"/>
          </rPr>
          <t>Includes expenses for blood gas analyzers, Bunsen burners, centrifuges, freezing point depression instruments, gas chromatographic, incubators, microscopes, spectrophotometers, and simiilar equipment.</t>
        </r>
        <r>
          <rPr>
            <sz val="9"/>
            <color indexed="81"/>
            <rFont val="Tahoma"/>
            <family val="2"/>
          </rPr>
          <t xml:space="preserve">
</t>
        </r>
      </text>
    </comment>
    <comment ref="A366" authorId="0" shapeId="0">
      <text>
        <r>
          <rPr>
            <b/>
            <sz val="9"/>
            <color indexed="81"/>
            <rFont val="Tahoma"/>
            <family val="2"/>
          </rPr>
          <t xml:space="preserve">Medical and Dental Equipment:  </t>
        </r>
        <r>
          <rPr>
            <sz val="9"/>
            <color indexed="81"/>
            <rFont val="Tahoma"/>
            <family val="2"/>
          </rPr>
          <t xml:space="preserve">Includes expenses for anesthesia and respiratory therapy equipment, dental equipment, diagnostic apparatus, electrotherapeutic equipment, examining room furniture, fracture and orthopedic equipment, hospital and medical lighting, operating room equipment, x-ray equipment, and similar medical and dental equipment.
</t>
        </r>
      </text>
    </comment>
    <comment ref="A367" authorId="1" shapeId="0">
      <text>
        <r>
          <rPr>
            <b/>
            <sz val="9"/>
            <color indexed="81"/>
            <rFont val="Tahoma"/>
            <family val="2"/>
          </rPr>
          <t>Field Equipment:</t>
        </r>
        <r>
          <rPr>
            <sz val="9"/>
            <color indexed="81"/>
            <rFont val="Tahoma"/>
            <family val="2"/>
          </rPr>
          <t xml:space="preserve">
Includes expenses for portable and/or permanent non-disposable equipment, such as automatic samplers and ambient air/water meters or analyzers, designed and purchased primarily for use in non-laboratory settings.</t>
        </r>
      </text>
    </comment>
    <comment ref="A368" authorId="0" shapeId="0">
      <text>
        <r>
          <rPr>
            <b/>
            <sz val="9"/>
            <color indexed="81"/>
            <rFont val="Tahoma"/>
            <family val="2"/>
          </rPr>
          <t xml:space="preserve">Medical and Laboratory Equipment Improvements:  </t>
        </r>
        <r>
          <rPr>
            <sz val="9"/>
            <color indexed="81"/>
            <rFont val="Tahoma"/>
            <family val="2"/>
          </rPr>
          <t xml:space="preserve">Includes expense for restorations of and additions or modifications to existing medical and laboratory and field equipment that expands capability or capacity, or improves performance.
</t>
        </r>
      </text>
    </comment>
    <comment ref="A3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73" authorId="2" shapeId="0">
      <text>
        <r>
          <rPr>
            <b/>
            <sz val="9"/>
            <color indexed="81"/>
            <rFont val="Tahoma"/>
            <family val="2"/>
          </rPr>
          <t xml:space="preserve">Agricultural  Vehicular Equipment:  </t>
        </r>
        <r>
          <rPr>
            <sz val="9"/>
            <color indexed="81"/>
            <rFont val="Tahoma"/>
            <family val="2"/>
          </rPr>
          <t xml:space="preserve">Includes expenses for planting, seeding, and harvesting devices; silage cutters; threshing machines; tractors; wagons; and similar agricultural equipment.
</t>
        </r>
      </text>
    </comment>
    <comment ref="A374" authorId="1" shapeId="0">
      <text>
        <r>
          <rPr>
            <b/>
            <sz val="9"/>
            <color indexed="81"/>
            <rFont val="Tahoma"/>
            <family val="2"/>
          </rPr>
          <t>Construction Equipment:</t>
        </r>
        <r>
          <rPr>
            <sz val="9"/>
            <color indexed="81"/>
            <rFont val="Tahoma"/>
            <family val="2"/>
          </rPr>
          <t xml:space="preserve">
Includes expenses for air hammers, backhoes, bulldozers, cranes, graders, portable generators, pumps, and similar equipment.</t>
        </r>
      </text>
    </comment>
    <comment ref="A375" authorId="0" shapeId="0">
      <text>
        <r>
          <rPr>
            <b/>
            <sz val="9"/>
            <color indexed="81"/>
            <rFont val="Tahoma"/>
            <family val="2"/>
          </rPr>
          <t xml:space="preserve">Motor Vehicle Equipment:  </t>
        </r>
        <r>
          <rPr>
            <sz val="9"/>
            <color indexed="81"/>
            <rFont val="Tahoma"/>
            <family val="2"/>
          </rPr>
          <t xml:space="preserve">Includes expenses for automobiles, buses, forklifts, mopeds, motorcycles, trucks, and similar equipment.
</t>
        </r>
      </text>
    </comment>
    <comment ref="A376" authorId="0" shapeId="0">
      <text>
        <r>
          <rPr>
            <b/>
            <sz val="9"/>
            <color indexed="81"/>
            <rFont val="Tahoma"/>
            <family val="2"/>
          </rPr>
          <t xml:space="preserve">Power Repair and Maintenance Equipment:  </t>
        </r>
        <r>
          <rPr>
            <sz val="9"/>
            <color indexed="81"/>
            <rFont val="Tahoma"/>
            <family val="2"/>
          </rPr>
          <t xml:space="preserve">Includes expenses for power hedge clippers, power mowers, small power sanders, small power saws, routers, and similar power repair and maintenance equipment.
</t>
        </r>
      </text>
    </comment>
    <comment ref="A377" authorId="2" shapeId="0">
      <text>
        <r>
          <rPr>
            <b/>
            <sz val="9"/>
            <color indexed="81"/>
            <rFont val="Tahoma"/>
            <family val="2"/>
          </rPr>
          <t xml:space="preserve">Watercraft Equipment:  </t>
        </r>
        <r>
          <rPr>
            <sz val="9"/>
            <color indexed="81"/>
            <rFont val="Tahoma"/>
            <family val="2"/>
          </rPr>
          <t xml:space="preserve">Includes expenses for amphibious craft, boats, diving bells, rafts, ships, and similar watercraft equipment.
</t>
        </r>
      </text>
    </comment>
    <comment ref="A378" authorId="0" shapeId="0">
      <text>
        <r>
          <rPr>
            <b/>
            <sz val="9"/>
            <color indexed="81"/>
            <rFont val="Tahoma"/>
            <family val="2"/>
          </rPr>
          <t xml:space="preserve">Motorized Equipment Improvements:  </t>
        </r>
        <r>
          <rPr>
            <sz val="9"/>
            <color indexed="81"/>
            <rFont val="Tahoma"/>
            <family val="2"/>
          </rPr>
          <t xml:space="preserve">Includes expenses for restorations of and additions or modifications to existing vehicular equipment that expands the capability or capacity, or improves performance.
</t>
        </r>
      </text>
    </comment>
    <comment ref="A3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83" authorId="0" shapeId="0">
      <text>
        <r>
          <rPr>
            <b/>
            <sz val="9"/>
            <color indexed="81"/>
            <rFont val="Tahoma"/>
            <family val="2"/>
          </rPr>
          <t xml:space="preserve">Office Appurtenances:  </t>
        </r>
        <r>
          <rPr>
            <sz val="9"/>
            <color indexed="81"/>
            <rFont val="Tahoma"/>
            <family val="2"/>
          </rPr>
          <t xml:space="preserve">Includes expenses for blinds, carpets, draperies, plants, rugs, shades, wall decorations, and similar office appurtenances.
</t>
        </r>
      </text>
    </comment>
    <comment ref="A384" authorId="0" shapeId="0">
      <text>
        <r>
          <rPr>
            <b/>
            <sz val="9"/>
            <color indexed="81"/>
            <rFont val="Tahoma"/>
            <family val="2"/>
          </rPr>
          <t xml:space="preserve">Office Furniture:  </t>
        </r>
        <r>
          <rPr>
            <sz val="9"/>
            <color indexed="81"/>
            <rFont val="Tahoma"/>
            <family val="2"/>
          </rPr>
          <t xml:space="preserve">Includes expenses for bookcases, desks, chairs, file cabinets, lamps, racks, storage cabinets, tables, and similar office furniture.
</t>
        </r>
      </text>
    </comment>
    <comment ref="A385" authorId="0" shapeId="0">
      <text>
        <r>
          <rPr>
            <b/>
            <sz val="9"/>
            <color indexed="81"/>
            <rFont val="Tahoma"/>
            <family val="2"/>
          </rPr>
          <t xml:space="preserve">Office Incidentals:  </t>
        </r>
        <r>
          <rPr>
            <sz val="9"/>
            <color indexed="81"/>
            <rFont val="Tahoma"/>
            <family val="2"/>
          </rPr>
          <t xml:space="preserve">Includes expenses for ashtrays, compasses, date stamps, desk organizers, file boxes, letter openers, rulers, scissors, staplers, T-squares, and similar "desktop" office equipment.
</t>
        </r>
      </text>
    </comment>
    <comment ref="A386" authorId="0" shapeId="0">
      <text>
        <r>
          <rPr>
            <b/>
            <sz val="9"/>
            <color indexed="81"/>
            <rFont val="Tahoma"/>
            <family val="2"/>
          </rPr>
          <t xml:space="preserve">Office Machines:  </t>
        </r>
        <r>
          <rPr>
            <sz val="9"/>
            <color indexed="81"/>
            <rFont val="Tahoma"/>
            <family val="2"/>
          </rPr>
          <t xml:space="preserve">Includes expenses for adding machines, bookkeeping machines, calculators, drafting machines, duplicating and photocopying machines, posting machines, transcribing and dictating machines, typewriters, weight scales, and similar equipment.
</t>
        </r>
      </text>
    </comment>
    <comment ref="A387" authorId="0" shapeId="0">
      <text>
        <r>
          <rPr>
            <b/>
            <sz val="9"/>
            <color indexed="81"/>
            <rFont val="Tahoma"/>
            <family val="2"/>
          </rPr>
          <t xml:space="preserve">Office Furniture Improvement:  </t>
        </r>
        <r>
          <rPr>
            <sz val="9"/>
            <color indexed="81"/>
            <rFont val="Tahoma"/>
            <family val="2"/>
          </rPr>
          <t xml:space="preserve">Includes expenses for restorations of and additions or modifications to existing office equipment that expands the capability or capacity, or improves performance. (Also, typing elements).
</t>
        </r>
      </text>
    </comment>
    <comment ref="A38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92" authorId="0" shapeId="0">
      <text>
        <r>
          <rPr>
            <b/>
            <sz val="9"/>
            <color indexed="81"/>
            <rFont val="Tahoma"/>
            <family val="2"/>
          </rPr>
          <t xml:space="preserve">Household Equipment:  </t>
        </r>
        <r>
          <rPr>
            <sz val="9"/>
            <color indexed="81"/>
            <rFont val="Tahoma"/>
            <family val="2"/>
          </rPr>
          <t xml:space="preserve">Includes expenses for beds, bureaus, chairs, dressers, heaters, mattresses, refrigerators, stoves, tables, portable fire extinguishers, and similar equipment.  (Also, drapes and carpet for dorms). (Vending machines, food service hand trucks, shelves).
</t>
        </r>
      </text>
    </comment>
    <comment ref="A393" authorId="0" shapeId="0">
      <text>
        <r>
          <rPr>
            <b/>
            <sz val="9"/>
            <color indexed="81"/>
            <rFont val="Tahoma"/>
            <family val="2"/>
          </rPr>
          <t xml:space="preserve">Law Enforcement Equipment:  </t>
        </r>
        <r>
          <rPr>
            <sz val="9"/>
            <color indexed="81"/>
            <rFont val="Tahoma"/>
            <family val="2"/>
          </rPr>
          <t xml:space="preserve">Includes expenses for clubs, firearms, helmets, shields, surveillance apparatus, and similar law enforcement equipment.
</t>
        </r>
      </text>
    </comment>
    <comment ref="A394" authorId="0" shapeId="0">
      <text>
        <r>
          <rPr>
            <b/>
            <sz val="9"/>
            <color indexed="81"/>
            <rFont val="Tahoma"/>
            <family val="2"/>
          </rPr>
          <t xml:space="preserve">Manufacturing Equipment:  </t>
        </r>
        <r>
          <rPr>
            <sz val="9"/>
            <color indexed="81"/>
            <rFont val="Tahoma"/>
            <family val="2"/>
          </rPr>
          <t xml:space="preserve">Includes expenses for drills, lathes, looms, presses, saws, stampers, and similar manufacturing use equipment.
</t>
        </r>
      </text>
    </comment>
    <comment ref="A395" authorId="0" shapeId="0">
      <text>
        <r>
          <rPr>
            <b/>
            <sz val="9"/>
            <color indexed="81"/>
            <rFont val="Tahoma"/>
            <family val="2"/>
          </rPr>
          <t xml:space="preserve">Non-Power Repair &amp; Maintenance Equipment:  </t>
        </r>
        <r>
          <rPr>
            <sz val="9"/>
            <color indexed="81"/>
            <rFont val="Tahoma"/>
            <family val="2"/>
          </rPr>
          <t xml:space="preserve">Includes expenses for files, hammers, manual drills, manual hedge clippers, manual lawn mowers, saws, screwdrivers, wrenches, and similar non-power repair and maintenance equipment.
</t>
        </r>
      </text>
    </comment>
    <comment ref="A396" authorId="0" shapeId="0">
      <text>
        <r>
          <rPr>
            <b/>
            <sz val="9"/>
            <color indexed="81"/>
            <rFont val="Tahoma"/>
            <family val="2"/>
          </rPr>
          <t xml:space="preserve">Recreational Equipment:  </t>
        </r>
        <r>
          <rPr>
            <sz val="9"/>
            <color indexed="81"/>
            <rFont val="Tahoma"/>
            <family val="2"/>
          </rPr>
          <t xml:space="preserve">Includes expenses for gymnasium, park, playground, recreational center, and similar apparatus and equipment.
</t>
        </r>
      </text>
    </comment>
    <comment ref="A397" authorId="0" shapeId="0">
      <text>
        <r>
          <rPr>
            <b/>
            <sz val="9"/>
            <color indexed="81"/>
            <rFont val="Tahoma"/>
            <family val="2"/>
          </rPr>
          <t xml:space="preserve">Traffic Control Equipment:  </t>
        </r>
        <r>
          <rPr>
            <sz val="9"/>
            <color indexed="81"/>
            <rFont val="Tahoma"/>
            <family val="2"/>
          </rPr>
          <t xml:space="preserve">Includes expenses for traffic cones, barrels, sign stands, signs, and simiilar items used during maintenance operations on roadways.
</t>
        </r>
      </text>
    </comment>
    <comment ref="A398" authorId="0" shapeId="0">
      <text>
        <r>
          <rPr>
            <b/>
            <sz val="9"/>
            <color indexed="81"/>
            <rFont val="Tahoma"/>
            <family val="2"/>
          </rPr>
          <t xml:space="preserve">Firearms Equipment:  </t>
        </r>
        <r>
          <rPr>
            <sz val="9"/>
            <color indexed="81"/>
            <rFont val="Tahoma"/>
            <family val="2"/>
          </rPr>
          <t xml:space="preserve">Includes expenses for firearms such as handguns, rifles, and shotguns.  Use 227200 for expenses such as ammunition or for ancillary equipment such as holsters, belts, and cases purchased separately from the firearm.
</t>
        </r>
      </text>
    </comment>
    <comment ref="A399" authorId="0" shapeId="0">
      <text>
        <r>
          <rPr>
            <b/>
            <sz val="9"/>
            <color indexed="81"/>
            <rFont val="Tahoma"/>
            <family val="2"/>
          </rPr>
          <t xml:space="preserve">Specific Use Equipment Improvements:  </t>
        </r>
        <r>
          <rPr>
            <sz val="9"/>
            <color indexed="81"/>
            <rFont val="Tahoma"/>
            <family val="2"/>
          </rPr>
          <t xml:space="preserve">Includes expenses for restorations of and additions or modifications to existing specific use equipment that expands capability or capacity, or improves performance. (Also, for upholstering furniture).
</t>
        </r>
      </text>
    </comment>
    <comment ref="A40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5" authorId="0" shapeId="0">
      <text>
        <r>
          <rPr>
            <b/>
            <sz val="9"/>
            <color indexed="81"/>
            <rFont val="Tahoma"/>
            <family val="2"/>
          </rPr>
          <t xml:space="preserve">Built-in Equipment:  </t>
        </r>
        <r>
          <rPr>
            <sz val="9"/>
            <color indexed="81"/>
            <rFont val="Tahoma"/>
            <family val="2"/>
          </rPr>
          <t xml:space="preserve">Includes expenses for benches, laboratory tables, platforms, shelving, stages, wall cabinets, and similar built-in equipment normally included during construction as special stationary features.
</t>
        </r>
      </text>
    </comment>
    <comment ref="A406" authorId="0" shapeId="0">
      <text>
        <r>
          <rPr>
            <b/>
            <sz val="9"/>
            <color indexed="81"/>
            <rFont val="Tahoma"/>
            <family val="2"/>
          </rPr>
          <t xml:space="preserve">Fixtures:  </t>
        </r>
        <r>
          <rPr>
            <sz val="9"/>
            <color indexed="81"/>
            <rFont val="Tahoma"/>
            <family val="2"/>
          </rPr>
          <t xml:space="preserve">Includes expenses for electrical, heating, lighting, plumbing, and similar fixtures normally affixed to walls, floors, and ceilings.
</t>
        </r>
      </text>
    </comment>
    <comment ref="A407" authorId="0" shapeId="0">
      <text>
        <r>
          <rPr>
            <b/>
            <sz val="9"/>
            <color indexed="81"/>
            <rFont val="Tahoma"/>
            <family val="2"/>
          </rPr>
          <t xml:space="preserve">Mechanical Equipment:  </t>
        </r>
        <r>
          <rPr>
            <sz val="9"/>
            <color indexed="81"/>
            <rFont val="Tahoma"/>
            <family val="2"/>
          </rPr>
          <t xml:space="preserve">Includes expenses for air conditioners, boilers, elevators, switching, and similar mechanical equipment normally included in a structure at time of construction.
</t>
        </r>
      </text>
    </comment>
    <comment ref="A408" authorId="0" shapeId="0">
      <text>
        <r>
          <rPr>
            <b/>
            <sz val="9"/>
            <color indexed="81"/>
            <rFont val="Tahoma"/>
            <family val="2"/>
          </rPr>
          <t xml:space="preserve">Stationary Equipment Improvements:  </t>
        </r>
        <r>
          <rPr>
            <sz val="9"/>
            <color indexed="81"/>
            <rFont val="Tahoma"/>
            <family val="2"/>
          </rPr>
          <t xml:space="preserve">Includes expenditures for restorations of and additions or modifications to existing stationary equipment that expands the capability or capacity, or improves performance.
</t>
        </r>
      </text>
    </comment>
    <comment ref="A4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3" authorId="2" shapeId="0">
      <text>
        <r>
          <rPr>
            <b/>
            <sz val="9"/>
            <color indexed="81"/>
            <rFont val="Tahoma"/>
            <family val="2"/>
          </rPr>
          <t xml:space="preserve">Construction catch-all - </t>
        </r>
        <r>
          <rPr>
            <sz val="9"/>
            <color indexed="81"/>
            <rFont val="Tahoma"/>
            <family val="2"/>
          </rPr>
          <t>This code is to be used as a catch-all for the construction of all buildings, bridges, and highways.</t>
        </r>
      </text>
    </comment>
    <comment ref="A4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1" authorId="0" shapeId="0">
      <text>
        <r>
          <rPr>
            <b/>
            <sz val="9"/>
            <color indexed="81"/>
            <rFont val="Tahoma"/>
            <family val="2"/>
          </rPr>
          <t xml:space="preserve">User Added NPS Categories:  </t>
        </r>
        <r>
          <rPr>
            <sz val="9"/>
            <color indexed="81"/>
            <rFont val="Tahoma"/>
            <family val="2"/>
          </rPr>
          <t xml:space="preserve">These are NPS categories that aren't included above.  Enter Category Title in column A, Account code in column B, and Category definition in comment for each entry iin column A.  Definitions can be found at the following location:
http://www.jmu.edu/financeoffice/code-listings/expensecode_listing.pdf
</t>
        </r>
      </text>
    </comment>
    <comment ref="A43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7" authorId="0" shapeId="0">
      <text>
        <r>
          <rPr>
            <b/>
            <sz val="9"/>
            <color indexed="81"/>
            <rFont val="Tahoma"/>
            <family val="2"/>
          </rPr>
          <t xml:space="preserve">Intra-Agency Recoveries for Contractural Services:  </t>
        </r>
        <r>
          <rPr>
            <sz val="9"/>
            <color indexed="81"/>
            <rFont val="Tahoma"/>
            <family val="2"/>
          </rPr>
          <t xml:space="preserve">Recovery of the cost of contractural services incurred by programs or subprograms within the agency or agencies under the auspices of a single board or commission.  Do not include recoveries from Auxiliary Enterprise subprograms and the JMU Foundation.
</t>
        </r>
      </text>
    </comment>
    <comment ref="A458" authorId="0" shapeId="0">
      <text>
        <r>
          <rPr>
            <b/>
            <sz val="9"/>
            <color indexed="81"/>
            <rFont val="Tahoma"/>
            <family val="2"/>
          </rPr>
          <t xml:space="preserve">Intra-Agency Recoveries for Supplies &amp; Materials:  </t>
        </r>
        <r>
          <rPr>
            <sz val="9"/>
            <color indexed="81"/>
            <rFont val="Tahoma"/>
            <family val="2"/>
          </rPr>
          <t xml:space="preserve">Recovery of the cost of supplies and materials incurred by programs or subprograms within the same agency or agencies under the auspices of a single board or commission.  Do not include recoveries from Auxiliary Enterprise subprograms and the JMU Foundation.
</t>
        </r>
      </text>
    </comment>
    <comment ref="A459" authorId="0" shapeId="0">
      <text>
        <r>
          <rPr>
            <b/>
            <sz val="9"/>
            <color indexed="81"/>
            <rFont val="Tahoma"/>
            <family val="2"/>
          </rPr>
          <t xml:space="preserve">Intra-Agency Recoveries for Transfer Payments:  </t>
        </r>
        <r>
          <rPr>
            <sz val="9"/>
            <color indexed="81"/>
            <rFont val="Tahoma"/>
            <family val="2"/>
          </rPr>
          <t xml:space="preserve">Recovery of the cost of transfer payments incurred by programs or subprograms within the same agency or agencies under the auspices of a single board or commission.  Do not include recoveries from Auxiliary Enterprise subprograms and the JMU Foundation.
</t>
        </r>
      </text>
    </comment>
    <comment ref="A460" authorId="0" shapeId="0">
      <text>
        <r>
          <rPr>
            <b/>
            <sz val="9"/>
            <color indexed="81"/>
            <rFont val="Tahoma"/>
            <family val="2"/>
          </rPr>
          <t xml:space="preserve">Intra-Agency Recoveries for Equipment:  </t>
        </r>
        <r>
          <rPr>
            <sz val="9"/>
            <color indexed="81"/>
            <rFont val="Tahoma"/>
            <family val="2"/>
          </rPr>
          <t xml:space="preserve">Recovery of the cost of equipment incurred by programs or subprograms within the same agency or agencies under the auspices of a single board or commission.  Do not include recoveries from Auxiliary Enterprise subprograms and the JMU Foundation.
</t>
        </r>
      </text>
    </comment>
    <comment ref="A4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List>
</comments>
</file>

<file path=xl/comments2.xml><?xml version="1.0" encoding="utf-8"?>
<comments xmlns="http://schemas.openxmlformats.org/spreadsheetml/2006/main">
  <authors>
    <author>Desktop Services</author>
    <author>Twintowers</author>
    <author>Smead, Cindi A - smeadca</author>
  </authors>
  <commentList>
    <comment ref="D7" authorId="0" shapeId="0">
      <text>
        <r>
          <rPr>
            <b/>
            <sz val="9"/>
            <color indexed="81"/>
            <rFont val="Tahoma"/>
            <family val="2"/>
          </rPr>
          <t xml:space="preserve">Posted Expenses: </t>
        </r>
        <r>
          <rPr>
            <sz val="9"/>
            <color indexed="81"/>
            <rFont val="Tahoma"/>
            <family val="2"/>
          </rPr>
          <t xml:space="preserve"> Expenditures that have posted to the budget and can be seen on the nVision Report and Monthly Detail Report.</t>
        </r>
        <r>
          <rPr>
            <sz val="9"/>
            <color indexed="81"/>
            <rFont val="Tahoma"/>
            <family val="2"/>
          </rPr>
          <t xml:space="preserve">
</t>
        </r>
      </text>
    </comment>
    <comment ref="E7" authorId="0" shapeId="0">
      <text>
        <r>
          <rPr>
            <b/>
            <sz val="9"/>
            <color indexed="81"/>
            <rFont val="Tahoma"/>
            <family val="2"/>
          </rPr>
          <t>Encumbered Expenses:</t>
        </r>
        <r>
          <rPr>
            <sz val="9"/>
            <color indexed="81"/>
            <rFont val="Tahoma"/>
            <family val="2"/>
          </rPr>
          <t xml:space="preserve">
Expenditures that have been purchased but haven't posted to the budget yet.</t>
        </r>
      </text>
    </comment>
    <comment ref="A10" authorId="0" shapeId="0">
      <text>
        <r>
          <rPr>
            <b/>
            <u/>
            <sz val="9"/>
            <color indexed="81"/>
            <rFont val="Tahoma"/>
            <family val="2"/>
          </rPr>
          <t>Employer Retirement Contributions:</t>
        </r>
        <r>
          <rPr>
            <sz val="9"/>
            <color indexed="81"/>
            <rFont val="Tahoma"/>
            <family val="2"/>
          </rPr>
          <t xml:space="preserve"> VRS Defined Benefits program:  Includes expenses for payments made to the retirement system trust fund for the employer portion of a defined benefit program for salaried state employees.  See 1165 for the employee portion of a defined benefit program.  See 111900 for Defined contribution expenses.
</t>
        </r>
      </text>
    </comment>
    <comment ref="A11" authorId="1" shapeId="0">
      <text>
        <r>
          <rPr>
            <b/>
            <sz val="9"/>
            <color indexed="81"/>
            <rFont val="Tahoma"/>
            <family val="2"/>
          </rPr>
          <t xml:space="preserve">Federal Old-Age Insurance (FICA) for Salaried State Employees (Salaried Social Security and Medicare): </t>
        </r>
        <r>
          <rPr>
            <sz val="9"/>
            <color indexed="81"/>
            <rFont val="Tahoma"/>
            <family val="2"/>
          </rPr>
          <t>Represents the employer's expenses for salaried state employees for the old-age survivor's and disability insurance (OASDI), referred to as social security; and the Federal Medicare Tax or health insurance tax (HI) withheld under FICA.  For related expenses see 111300.</t>
        </r>
      </text>
    </comment>
    <comment ref="A12" authorId="0" shapeId="0">
      <text>
        <r>
          <rPr>
            <b/>
            <sz val="9"/>
            <color indexed="81"/>
            <rFont val="Tahoma"/>
            <family val="2"/>
          </rPr>
          <t xml:space="preserve">Federal Old-Age Insurance (FICA) - Salary Medicare:  </t>
        </r>
        <r>
          <rPr>
            <sz val="9"/>
            <color indexed="81"/>
            <rFont val="Tahoma"/>
            <family val="2"/>
          </rPr>
          <t xml:space="preserve">Include budgeted amounts related to Medicare contribution.  FOR BUDGET OFFICE USE ONLY.
</t>
        </r>
      </text>
    </comment>
    <comment ref="A13" authorId="0" shapeId="0">
      <text>
        <r>
          <rPr>
            <b/>
            <sz val="9"/>
            <color indexed="81"/>
            <rFont val="Tahoma"/>
            <family val="2"/>
          </rPr>
          <t>Premium Coverage Savings:</t>
        </r>
        <r>
          <rPr>
            <sz val="9"/>
            <color indexed="81"/>
            <rFont val="Tahoma"/>
            <family val="2"/>
          </rPr>
          <t xml:space="preserve"> Includes budgeted amounts related to savings recognized because of premium conversion.
</t>
        </r>
      </text>
    </comment>
    <comment ref="A14" authorId="1" shapeId="0">
      <text>
        <r>
          <rPr>
            <b/>
            <sz val="9"/>
            <color indexed="81"/>
            <rFont val="Tahoma"/>
            <family val="2"/>
          </rPr>
          <t>Federal Old-Age Insurance for Wage-earning State Employees (Wage Social Security and Medicare):</t>
        </r>
        <r>
          <rPr>
            <sz val="9"/>
            <color indexed="81"/>
            <rFont val="Tahoma"/>
            <family val="2"/>
          </rPr>
          <t xml:space="preserve"> Represents the employer's expenses for wage state employees for the old-age survivors and disability insurance (OASDI), referred to as social security; and the Federal MedicareTax or health insurance tax (HI) withheld under FICA.</t>
        </r>
      </text>
    </comment>
    <comment ref="A15" authorId="2" shapeId="0">
      <text>
        <r>
          <rPr>
            <b/>
            <sz val="9"/>
            <color indexed="81"/>
            <rFont val="Tahoma"/>
            <family val="2"/>
          </rPr>
          <t xml:space="preserve">Pooled QNR/PTS Benefits:  </t>
        </r>
        <r>
          <rPr>
            <sz val="9"/>
            <color indexed="81"/>
            <rFont val="Tahoma"/>
            <family val="2"/>
          </rPr>
          <t xml:space="preserve">Used as budgetary only to be used by the budget office to temporarily budget benefits to be paid to part-time employees. FOR BUDGET OFFICE ONLY.
  </t>
        </r>
      </text>
    </comment>
    <comment ref="A16" authorId="1" shapeId="0">
      <text>
        <r>
          <rPr>
            <b/>
            <sz val="9"/>
            <color indexed="81"/>
            <rFont val="Tahoma"/>
            <family val="2"/>
          </rPr>
          <t>Group Life Insurance:</t>
        </r>
        <r>
          <rPr>
            <sz val="9"/>
            <color indexed="81"/>
            <rFont val="Tahoma"/>
            <family val="2"/>
          </rPr>
          <t xml:space="preserve">
Includes expenses of a group life insurance program provided for the benefit of State employees.  For related expenses, see 113300. </t>
        </r>
      </text>
    </comment>
    <comment ref="A17" authorId="1" shapeId="0">
      <text>
        <r>
          <rPr>
            <b/>
            <sz val="9"/>
            <color indexed="81"/>
            <rFont val="Tahoma"/>
            <family val="2"/>
          </rPr>
          <t>Medical/Hospitalization Insurance (Annual Employer Health Insurance Premium):</t>
        </r>
        <r>
          <rPr>
            <sz val="9"/>
            <color indexed="81"/>
            <rFont val="Tahoma"/>
            <family val="2"/>
          </rPr>
          <t xml:space="preserve"> Includes expenses of group medical/hospitalization insurance program provided for the benefit of State employees.</t>
        </r>
      </text>
    </comment>
    <comment ref="A18" authorId="1" shapeId="0">
      <text>
        <r>
          <rPr>
            <b/>
            <sz val="9"/>
            <color indexed="81"/>
            <rFont val="Tahoma"/>
            <family val="2"/>
          </rPr>
          <t xml:space="preserve">Retiree Health Medical/Hospitalization Insurance Credit: </t>
        </r>
        <r>
          <rPr>
            <sz val="9"/>
            <color indexed="81"/>
            <rFont val="Tahoma"/>
            <family val="2"/>
          </rPr>
          <t>Includes expenses of the long-term disability program provided for the benefit of State employees.</t>
        </r>
      </text>
    </comment>
    <comment ref="A19" authorId="1" shapeId="0">
      <text>
        <r>
          <rPr>
            <b/>
            <sz val="9"/>
            <color indexed="81"/>
            <rFont val="Tahoma"/>
            <family val="2"/>
          </rPr>
          <t>VSDB Long Term Disability Insurance:</t>
        </r>
        <r>
          <rPr>
            <sz val="9"/>
            <color indexed="81"/>
            <rFont val="Tahoma"/>
            <family val="2"/>
          </rPr>
          <t xml:space="preserve"> Includes expenses of the long-term disability program provided for the benefit of State employees.</t>
        </r>
      </text>
    </comment>
    <comment ref="A20" authorId="1" shapeId="0">
      <text>
        <r>
          <rPr>
            <b/>
            <sz val="9"/>
            <color indexed="81"/>
            <rFont val="Tahoma"/>
            <family val="2"/>
          </rPr>
          <t>Teachers Insurance and Annuity:</t>
        </r>
        <r>
          <rPr>
            <sz val="9"/>
            <color indexed="81"/>
            <rFont val="Tahoma"/>
            <family val="2"/>
          </rPr>
          <t xml:space="preserve"> Includes expenses for payments made to Teachers Insurance Annuity Fund.</t>
        </r>
      </text>
    </comment>
    <comment ref="A21" authorId="0" shapeId="0">
      <text>
        <r>
          <rPr>
            <b/>
            <sz val="9"/>
            <color indexed="81"/>
            <rFont val="Tahoma"/>
            <family val="2"/>
          </rPr>
          <t xml:space="preserve">Employee Retirement Contributions - Defined Contribution program: </t>
        </r>
        <r>
          <rPr>
            <sz val="9"/>
            <color indexed="81"/>
            <rFont val="Tahoma"/>
            <family val="2"/>
          </rPr>
          <t xml:space="preserve">Includes expenses for payments made to an employee's defined contribution account.
</t>
        </r>
      </text>
    </comment>
    <comment ref="A22" authorId="0" shapeId="0">
      <text>
        <r>
          <rPr>
            <b/>
            <u/>
            <sz val="9"/>
            <color indexed="81"/>
            <rFont val="Tahoma"/>
            <family val="2"/>
          </rPr>
          <t xml:space="preserve">Salaries, Administrative Higher Education: </t>
        </r>
        <r>
          <rPr>
            <sz val="9"/>
            <color indexed="81"/>
            <rFont val="Tahoma"/>
            <family val="2"/>
          </rPr>
          <t xml:space="preserve">Include expenses for compensation to persons for professional services rendered on a full-time (temporary, restricted, or permanent) basis or a permanent, part-time basis in administrative positions carrying faculty appointment in institutions of higher education.  Includes educational leave.  Does not include final compensation to employees for annual, sick, or compensatory leave balances.
</t>
        </r>
      </text>
    </comment>
    <comment ref="A23" authorId="0" shapeId="0">
      <text>
        <r>
          <rPr>
            <b/>
            <sz val="9"/>
            <color indexed="81"/>
            <rFont val="Tahoma"/>
            <family val="2"/>
          </rPr>
          <t>Merit Funding Administrative:</t>
        </r>
        <r>
          <rPr>
            <sz val="9"/>
            <color indexed="81"/>
            <rFont val="Tahoma"/>
            <family val="2"/>
          </rPr>
          <t xml:space="preserve"> Includes expenses for merit increases for administrative employees.  FOR BUDGET OFFICE USE ONLY.
</t>
        </r>
      </text>
    </comment>
    <comment ref="A24" authorId="0" shapeId="0">
      <text>
        <r>
          <rPr>
            <b/>
            <sz val="9"/>
            <color indexed="81"/>
            <rFont val="Tahoma"/>
            <family val="2"/>
          </rPr>
          <t xml:space="preserve">Recurring NT-SAL 1-19 HRS/WK: </t>
        </r>
        <r>
          <rPr>
            <sz val="9"/>
            <color indexed="81"/>
            <rFont val="Tahoma"/>
            <family val="2"/>
          </rPr>
          <t xml:space="preserve">Includes expenses for compensation to persons who work 19.9 hours per week for 9, 10, 11, 12 months.  This is a salaried, part-time non-benefits-covered, ongoing and recurring position for professional services not related to teaching. (RNT)
</t>
        </r>
      </text>
    </comment>
    <comment ref="A25" authorId="0" shapeId="0">
      <text>
        <r>
          <rPr>
            <b/>
            <u/>
            <sz val="9"/>
            <color indexed="81"/>
            <rFont val="Tahoma"/>
            <family val="2"/>
          </rPr>
          <t>Salaries, Classified:</t>
        </r>
        <r>
          <rPr>
            <sz val="9"/>
            <color indexed="81"/>
            <rFont val="Tahoma"/>
            <family val="2"/>
          </rPr>
          <t xml:space="preserve"> Includes expenses for compensation, severance pay, and incentive awards to persons who are paid at an established yearly rate in positions which are covered by the Virginia Personnel Act.  Does not include final compensation to employees for annual, sick, or compensatory leave balances.  Charge expenses for VALORS participants to 112700.
</t>
        </r>
      </text>
    </comment>
    <comment ref="A26" authorId="0" shapeId="0">
      <text>
        <r>
          <rPr>
            <b/>
            <sz val="9"/>
            <color indexed="81"/>
            <rFont val="Tahoma"/>
            <family val="2"/>
          </rPr>
          <t xml:space="preserve">Merit Funding, Classified:  </t>
        </r>
        <r>
          <rPr>
            <sz val="9"/>
            <color indexed="81"/>
            <rFont val="Tahoma"/>
            <family val="2"/>
          </rPr>
          <t xml:space="preserve">Includes expenses for merit increases for classified employees.  FOR BUDGET OFFICE USE ONLY.
</t>
        </r>
      </text>
    </comment>
    <comment ref="A27" authorId="0" shapeId="0">
      <text>
        <r>
          <rPr>
            <b/>
            <sz val="9"/>
            <color indexed="81"/>
            <rFont val="Tahoma"/>
            <family val="2"/>
          </rPr>
          <t xml:space="preserve">Salaries, Overtime: </t>
        </r>
        <r>
          <rPr>
            <sz val="9"/>
            <color indexed="81"/>
            <rFont val="Tahoma"/>
            <family val="2"/>
          </rPr>
          <t xml:space="preserve">Includes expenses for compensation to persons who are paid at an established yearly rate, for hours worked in excess of their normal work week.
</t>
        </r>
      </text>
    </comment>
    <comment ref="A28" authorId="0" shapeId="0">
      <text>
        <r>
          <rPr>
            <b/>
            <sz val="9"/>
            <color indexed="81"/>
            <rFont val="Tahoma"/>
            <family val="2"/>
          </rPr>
          <t xml:space="preserve">Salaries, Teaching and Research: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29" authorId="0" shapeId="0">
      <text>
        <r>
          <rPr>
            <b/>
            <sz val="9"/>
            <color indexed="81"/>
            <rFont val="Tahoma"/>
            <family val="2"/>
          </rPr>
          <t xml:space="preserve">Merit Funding, Faculty: </t>
        </r>
        <r>
          <rPr>
            <sz val="9"/>
            <color indexed="81"/>
            <rFont val="Tahoma"/>
            <family val="2"/>
          </rPr>
          <t xml:space="preserve">Include expenses for merit increases for faculty.  FOR BUDGET OFFICE USE ONLY
</t>
        </r>
      </text>
    </comment>
    <comment ref="A30" authorId="0" shapeId="0">
      <text>
        <r>
          <rPr>
            <b/>
            <sz val="9"/>
            <color indexed="81"/>
            <rFont val="Tahoma"/>
            <family val="2"/>
          </rPr>
          <t xml:space="preserve">Salaries, Professional Faculty: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31" authorId="0" shapeId="0">
      <text>
        <r>
          <rPr>
            <b/>
            <sz val="9"/>
            <color indexed="81"/>
            <rFont val="Tahoma"/>
            <family val="2"/>
          </rPr>
          <t xml:space="preserve">Salaries, Information Technology Employees: </t>
        </r>
        <r>
          <rPr>
            <sz val="9"/>
            <color indexed="81"/>
            <rFont val="Tahoma"/>
            <family val="2"/>
          </rPr>
          <t xml:space="preserve">Includes salary expenses for compensation to employees performing a role in information technology who are paid at an established yearly rate.  This expense would otherwise have been coded in account code 112300.
</t>
        </r>
      </text>
    </comment>
    <comment ref="A32" authorId="0" shapeId="0">
      <text>
        <r>
          <rPr>
            <b/>
            <sz val="9"/>
            <color indexed="81"/>
            <rFont val="Tahoma"/>
            <family val="2"/>
          </rPr>
          <t xml:space="preserve">Salaries, Teaching &amp; Research F/T, IT Employees: </t>
        </r>
        <r>
          <rPr>
            <sz val="9"/>
            <color indexed="81"/>
            <rFont val="Tahoma"/>
            <family val="2"/>
          </rPr>
          <t>Include expenses for compensation to persons for professional services in information technology rendered on a full-time (temporary, restricted or permanent) basis or a permanent, part-time basis in research and teaching positions in institutions of higher education.  This expense would otherwise have been coded to account code 112600.</t>
        </r>
      </text>
    </comment>
    <comment ref="A33" authorId="0" shapeId="0">
      <text>
        <r>
          <rPr>
            <b/>
            <sz val="9"/>
            <color indexed="81"/>
            <rFont val="Tahoma"/>
            <family val="2"/>
          </rPr>
          <t xml:space="preserve">Salaries, F/T Administration, IT Employees: </t>
        </r>
        <r>
          <rPr>
            <sz val="9"/>
            <color indexed="81"/>
            <rFont val="Tahoma"/>
            <family val="2"/>
          </rPr>
          <t xml:space="preserve">Include expenses for compensation to persons for professional services in information technology rendered on a full-time (temporary, restricted or permanent) basis or a permanent, part-time basis in administrative positions carrying faculty appointment in institutions of higher education.  This expense would otherwise have been coded to account code 112100.
</t>
        </r>
      </text>
    </comment>
    <comment ref="A34" authorId="0" shapeId="0">
      <text>
        <r>
          <rPr>
            <b/>
            <sz val="9"/>
            <color indexed="81"/>
            <rFont val="Tahoma"/>
            <family val="2"/>
          </rPr>
          <t xml:space="preserve">Salaries, Overtime IT Employees: </t>
        </r>
        <r>
          <rPr>
            <sz val="9"/>
            <color indexed="81"/>
            <rFont val="Tahoma"/>
            <family val="2"/>
          </rPr>
          <t xml:space="preserve">Include expenses for compensation to persons performing a role in information technology who are paid at an established yearly rate, for hours worked in excess of their normal workweek.  This expenses would otherwise have been coded in account code 112500.
</t>
        </r>
      </text>
    </comment>
    <comment ref="A35" authorId="0" shapeId="0">
      <text>
        <r>
          <rPr>
            <b/>
            <sz val="9"/>
            <color indexed="81"/>
            <rFont val="Tahoma"/>
            <family val="2"/>
          </rPr>
          <t xml:space="preserve">Bonuses and Incentives: </t>
        </r>
        <r>
          <rPr>
            <sz val="9"/>
            <color indexed="81"/>
            <rFont val="Tahoma"/>
            <family val="2"/>
          </rPr>
          <t>Includes expenses for payment of bonuses and incentives to state employees.</t>
        </r>
      </text>
    </comment>
    <comment ref="A36" authorId="0" shapeId="0">
      <text>
        <r>
          <rPr>
            <b/>
            <sz val="9"/>
            <color indexed="81"/>
            <rFont val="Tahoma"/>
            <family val="2"/>
          </rPr>
          <t xml:space="preserve">FT Bonus - Award/Recogition: </t>
        </r>
        <r>
          <rPr>
            <sz val="9"/>
            <color indexed="81"/>
            <rFont val="Tahoma"/>
            <family val="2"/>
          </rPr>
          <t xml:space="preserve">Includes expenses for payments of bonuses that relate to awards or recognitions.  Use for AP Faculty or Instructional Faculty only; not used for Classified employees.
</t>
        </r>
      </text>
    </comment>
    <comment ref="A37" authorId="1" shapeId="0">
      <text>
        <r>
          <rPr>
            <b/>
            <sz val="9"/>
            <color indexed="81"/>
            <rFont val="Tahoma"/>
            <family val="2"/>
          </rPr>
          <t>Deferred Compensation Match Payments:</t>
        </r>
        <r>
          <rPr>
            <sz val="9"/>
            <color indexed="81"/>
            <rFont val="Tahoma"/>
            <family val="2"/>
          </rPr>
          <t xml:space="preserve"> Includes expenses for employer match of the state employee deferred compensation program.</t>
        </r>
      </text>
    </comment>
    <comment ref="A38" authorId="0" shapeId="0">
      <text>
        <r>
          <rPr>
            <b/>
            <u/>
            <sz val="9"/>
            <color indexed="81"/>
            <rFont val="Tahoma"/>
            <family val="2"/>
          </rPr>
          <t>Wages, General:</t>
        </r>
        <r>
          <rPr>
            <sz val="9"/>
            <color indexed="81"/>
            <rFont val="Tahoma"/>
            <family val="2"/>
          </rPr>
          <t xml:space="preserve"> Includes expenses for compensation to persons who are paid at an hourly rate.
</t>
        </r>
      </text>
    </comment>
    <comment ref="A39" authorId="0" shapeId="0">
      <text>
        <r>
          <rPr>
            <b/>
            <sz val="9"/>
            <color indexed="81"/>
            <rFont val="Tahoma"/>
            <family val="2"/>
          </rPr>
          <t xml:space="preserve">Wages, Graduate Assistant: </t>
        </r>
        <r>
          <rPr>
            <sz val="9"/>
            <color indexed="81"/>
            <rFont val="Tahoma"/>
            <family val="2"/>
          </rPr>
          <t xml:space="preserve">Includes expenses for compensation made by institutions of higher education to persons, without faculty appointment, for </t>
        </r>
        <r>
          <rPr>
            <b/>
            <sz val="9"/>
            <color indexed="81"/>
            <rFont val="Tahoma"/>
            <family val="2"/>
          </rPr>
          <t>teaching</t>
        </r>
        <r>
          <rPr>
            <sz val="9"/>
            <color indexed="81"/>
            <rFont val="Tahoma"/>
            <family val="2"/>
          </rPr>
          <t xml:space="preserve"> and research activities.
</t>
        </r>
      </text>
    </comment>
    <comment ref="A40" authorId="0" shapeId="0">
      <text>
        <r>
          <rPr>
            <b/>
            <sz val="9"/>
            <color indexed="81"/>
            <rFont val="Tahoma"/>
            <family val="2"/>
          </rPr>
          <t xml:space="preserve">Wages, Overtime: </t>
        </r>
        <r>
          <rPr>
            <sz val="9"/>
            <color indexed="81"/>
            <rFont val="Tahoma"/>
            <family val="2"/>
          </rPr>
          <t xml:space="preserve">Includes expenses for compensation to person who are paid at an hourly rate for hours worked in excess of 40 hours per week.
</t>
        </r>
      </text>
    </comment>
    <comment ref="A41" authorId="0" shapeId="0">
      <text>
        <r>
          <rPr>
            <b/>
            <sz val="9"/>
            <color indexed="81"/>
            <rFont val="Tahoma"/>
            <family val="2"/>
          </rPr>
          <t xml:space="preserve">Wages, Student: </t>
        </r>
        <r>
          <rPr>
            <sz val="9"/>
            <color indexed="81"/>
            <rFont val="Tahoma"/>
            <family val="2"/>
          </rPr>
          <t xml:space="preserve"> Includes expenses for compensation made by institutions of higher education to graduate and undergraduate students for all services other than those included in 114200 and 114600.  Includes expenses for overtime payments.
</t>
        </r>
      </text>
    </comment>
    <comment ref="A42" authorId="0" shapeId="0">
      <text>
        <r>
          <rPr>
            <b/>
            <sz val="9"/>
            <color indexed="81"/>
            <rFont val="Tahoma"/>
            <family val="2"/>
          </rPr>
          <t xml:space="preserve">Wages, Teaching and Research Part-time:  </t>
        </r>
        <r>
          <rPr>
            <sz val="9"/>
            <color indexed="81"/>
            <rFont val="Tahoma"/>
            <family val="2"/>
          </rPr>
          <t xml:space="preserve">Includes expenses for compensation to persons for professional services rendered in research and instructional positions in institutions of higher education other than those described in 112600.  Includes compensation for overload teaching and evening sessions, and part-time teaching when the individual is not permanently employed.  Not used for summer school.
</t>
        </r>
      </text>
    </comment>
    <comment ref="A43" authorId="0" shapeId="0">
      <text>
        <r>
          <rPr>
            <b/>
            <sz val="9"/>
            <color indexed="81"/>
            <rFont val="Tahoma"/>
            <family val="2"/>
          </rPr>
          <t xml:space="preserve">Wages, Teaching and Research Part-time Cooperating Teachers: </t>
        </r>
        <r>
          <rPr>
            <sz val="9"/>
            <color indexed="81"/>
            <rFont val="Tahoma"/>
            <family val="2"/>
          </rPr>
          <t xml:space="preserve">Includes expenses for compensation to persons for professional services rendered in cooperating teaching positions other than those described in codes 112600, 114500, and 114530.
</t>
        </r>
      </text>
    </comment>
    <comment ref="A44" authorId="0" shapeId="0">
      <text>
        <r>
          <rPr>
            <b/>
            <sz val="9"/>
            <color indexed="81"/>
            <rFont val="Tahoma"/>
            <family val="2"/>
          </rPr>
          <t xml:space="preserve">Temp NT-SAL: </t>
        </r>
        <r>
          <rPr>
            <sz val="9"/>
            <color indexed="81"/>
            <rFont val="Tahoma"/>
            <family val="2"/>
          </rPr>
          <t xml:space="preserve"> Includes expenses for compensation to persons who typically work a short period of time and typically less than 20 hours per week, and may work no more than 29 hours per week over the measurement period 5/1 - 4/30.  This is a salaried, part-time, temporary, non-recurring position of limited scope and duration for professional services not related to teaching. (TNT)
</t>
        </r>
      </text>
    </comment>
    <comment ref="A45" authorId="0" shapeId="0">
      <text>
        <r>
          <rPr>
            <b/>
            <sz val="9"/>
            <color indexed="81"/>
            <rFont val="Tahoma"/>
            <family val="2"/>
          </rPr>
          <t xml:space="preserve">University Stipends:  </t>
        </r>
        <r>
          <rPr>
            <sz val="9"/>
            <color indexed="81"/>
            <rFont val="Tahoma"/>
            <family val="2"/>
          </rPr>
          <t xml:space="preserve">Includes expenses for stipends given for cell phones and vehicles.
</t>
        </r>
      </text>
    </comment>
    <comment ref="A46" authorId="0" shapeId="0">
      <text>
        <r>
          <rPr>
            <b/>
            <sz val="9"/>
            <color indexed="81"/>
            <rFont val="Tahoma"/>
            <family val="2"/>
          </rPr>
          <t xml:space="preserve">Wage Federal Work Study Student:  </t>
        </r>
        <r>
          <rPr>
            <sz val="9"/>
            <color indexed="81"/>
            <rFont val="Tahoma"/>
            <family val="2"/>
          </rPr>
          <t xml:space="preserve">Includes expenses for compensation to students participating in federal work study programs, other than community services, code 114620.
</t>
        </r>
      </text>
    </comment>
    <comment ref="A47" authorId="0" shapeId="0">
      <text>
        <r>
          <rPr>
            <b/>
            <sz val="9"/>
            <color indexed="81"/>
            <rFont val="Tahoma"/>
            <family val="2"/>
          </rPr>
          <t xml:space="preserve">Wages, Information Technology Employees: </t>
        </r>
        <r>
          <rPr>
            <sz val="9"/>
            <color indexed="81"/>
            <rFont val="Tahoma"/>
            <family val="2"/>
          </rPr>
          <t xml:space="preserve">Includes expenses for compensation to persons paid on an hourly rate and whose actual job duties involve information technology.  This expense would otherwise have been coded in account code 114100.
</t>
        </r>
      </text>
    </comment>
    <comment ref="A48" authorId="0" shapeId="0">
      <text>
        <r>
          <rPr>
            <b/>
            <sz val="9"/>
            <color indexed="81"/>
            <rFont val="Tahoma"/>
            <family val="2"/>
          </rPr>
          <t xml:space="preserve">Wages, Teaching &amp; Research P/T IT Employees: </t>
        </r>
        <r>
          <rPr>
            <sz val="9"/>
            <color indexed="81"/>
            <rFont val="Tahoma"/>
            <family val="2"/>
          </rPr>
          <t xml:space="preserve">Includes expenses for compensation to persons for professional services in information technology rendered in research and instructional positions in institutions of higher education other than those described in 112800.
</t>
        </r>
      </text>
    </comment>
    <comment ref="A49" authorId="0" shapeId="0">
      <text>
        <r>
          <rPr>
            <b/>
            <sz val="9"/>
            <color indexed="81"/>
            <rFont val="Tahoma"/>
            <family val="2"/>
          </rPr>
          <t xml:space="preserve">Workers Compensation Award:  </t>
        </r>
        <r>
          <rPr>
            <sz val="9"/>
            <color indexed="81"/>
            <rFont val="Tahoma"/>
            <family val="2"/>
          </rPr>
          <t xml:space="preserve">Includes expenses for workers' compensation awards to state employees under the Virginia Workers' Compensation Act or the short-term or long-term disability benefit program.
</t>
        </r>
      </text>
    </comment>
    <comment ref="A50" authorId="0" shapeId="0">
      <text>
        <r>
          <rPr>
            <b/>
            <sz val="9"/>
            <color indexed="81"/>
            <rFont val="Tahoma"/>
            <family val="2"/>
          </rPr>
          <t xml:space="preserve">Supplemental Workers' Compensation Award:  </t>
        </r>
        <r>
          <rPr>
            <sz val="9"/>
            <color indexed="81"/>
            <rFont val="Tahoma"/>
            <family val="2"/>
          </rPr>
          <t xml:space="preserve">Includes expenses for supplemental workers' compensation awards to state employees who are not participating in the short-term disability program.
</t>
        </r>
      </text>
    </comment>
    <comment ref="A51" authorId="0" shapeId="0">
      <text>
        <r>
          <rPr>
            <b/>
            <sz val="9"/>
            <color indexed="81"/>
            <rFont val="Tahoma"/>
            <family val="2"/>
          </rPr>
          <t xml:space="preserve">Short-term Disability Benefits: </t>
        </r>
        <r>
          <rPr>
            <sz val="9"/>
            <color indexed="81"/>
            <rFont val="Tahoma"/>
            <family val="2"/>
          </rPr>
          <t xml:space="preserve">Includes expenses for the payment of short-term disability payments to state employees under the Sickness and Disability Program.
</t>
        </r>
      </text>
    </comment>
    <comment ref="A52" authorId="0" shapeId="0">
      <text>
        <r>
          <rPr>
            <b/>
            <sz val="9"/>
            <color indexed="81"/>
            <rFont val="Tahoma"/>
            <family val="2"/>
          </rPr>
          <t xml:space="preserve">Supplemental Disability Benefits:  </t>
        </r>
        <r>
          <rPr>
            <sz val="9"/>
            <color indexed="81"/>
            <rFont val="Tahoma"/>
            <family val="2"/>
          </rPr>
          <t xml:space="preserve">Includes expenses for supplemental workers' compensation award payments to state employees under the Sickness and Disability Program.
</t>
        </r>
      </text>
    </comment>
    <comment ref="A53" authorId="0" shapeId="0">
      <text>
        <r>
          <rPr>
            <b/>
            <sz val="9"/>
            <color indexed="81"/>
            <rFont val="Tahoma"/>
            <family val="2"/>
          </rPr>
          <t xml:space="preserve">Rec. Workers' Compensation Award:  </t>
        </r>
        <r>
          <rPr>
            <sz val="9"/>
            <color indexed="81"/>
            <rFont val="Tahoma"/>
            <family val="2"/>
          </rPr>
          <t xml:space="preserve">Reimbursement to agency from Department of Human Resource Management for workers' compensation awards under the Virginia Workers' Compensation Act or the short-term or long-term disability benefit program.
</t>
        </r>
      </text>
    </comment>
    <comment ref="A54" authorId="0" shapeId="0">
      <text>
        <r>
          <rPr>
            <b/>
            <sz val="9"/>
            <color indexed="81"/>
            <rFont val="Tahoma"/>
            <family val="2"/>
          </rPr>
          <t xml:space="preserve">Salaries, Annual Leave Balances:  </t>
        </r>
        <r>
          <rPr>
            <sz val="9"/>
            <color indexed="81"/>
            <rFont val="Tahoma"/>
            <family val="2"/>
          </rPr>
          <t xml:space="preserve">Includes expenses for final compensation to eligible employees for their annual leave balances.
</t>
        </r>
      </text>
    </comment>
    <comment ref="A55" authorId="0" shapeId="0">
      <text>
        <r>
          <rPr>
            <b/>
            <sz val="9"/>
            <color indexed="81"/>
            <rFont val="Tahoma"/>
            <family val="2"/>
          </rPr>
          <t xml:space="preserve">Salaries, Sick Leave Balances: </t>
        </r>
        <r>
          <rPr>
            <sz val="9"/>
            <color indexed="81"/>
            <rFont val="Tahoma"/>
            <family val="2"/>
          </rPr>
          <t xml:space="preserve">Includes expenses for final compensation to eligible employees for their sick leave balances up to the specified limit.
</t>
        </r>
      </text>
    </comment>
    <comment ref="A56" authorId="0" shapeId="0">
      <text>
        <r>
          <rPr>
            <b/>
            <sz val="9"/>
            <color indexed="81"/>
            <rFont val="Tahoma"/>
            <family val="2"/>
          </rPr>
          <t xml:space="preserve">Salaries, Compensatory Leave Balances: </t>
        </r>
        <r>
          <rPr>
            <sz val="9"/>
            <color indexed="81"/>
            <rFont val="Tahoma"/>
            <family val="2"/>
          </rPr>
          <t xml:space="preserve">Includes expenses for final compensation to eligible employees for their compensatory time earned but not taken.
</t>
        </r>
      </text>
    </comment>
    <comment ref="A57" authorId="0" shapeId="0">
      <text>
        <r>
          <rPr>
            <b/>
            <sz val="9"/>
            <color indexed="81"/>
            <rFont val="Tahoma"/>
            <family val="2"/>
          </rPr>
          <t xml:space="preserve">Employee Retirement Contributions - VRS Defined Benefits program: </t>
        </r>
        <r>
          <rPr>
            <sz val="9"/>
            <color indexed="81"/>
            <rFont val="Tahoma"/>
            <family val="2"/>
          </rPr>
          <t xml:space="preserve">Includes expenses for payments made to the retirement system trust fund for the employee portion of a defined benefit program for salaried state employes.  See 1111 for the employer portion of a defined benefit program.  Also, see 1119 for Defined Contribution expenses.
</t>
        </r>
      </text>
    </comment>
    <comment ref="A58" authorId="0" shapeId="0">
      <text>
        <r>
          <rPr>
            <b/>
            <sz val="9"/>
            <color indexed="81"/>
            <rFont val="Tahoma"/>
            <family val="2"/>
          </rPr>
          <t xml:space="preserve">Employee Hybrid Contribution Match:  </t>
        </r>
        <r>
          <rPr>
            <sz val="9"/>
            <color indexed="81"/>
            <rFont val="Tahoma"/>
            <family val="2"/>
          </rPr>
          <t xml:space="preserve">Definition is unavailable.
</t>
        </r>
      </text>
    </comment>
    <comment ref="A5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4" authorId="0" shapeId="0">
      <text>
        <r>
          <rPr>
            <b/>
            <sz val="9"/>
            <color indexed="81"/>
            <rFont val="Tahoma"/>
            <family val="2"/>
          </rPr>
          <t xml:space="preserve">Indirect Cost Recoveries Auxiliary Programs PS:  </t>
        </r>
        <r>
          <rPr>
            <sz val="9"/>
            <color indexed="81"/>
            <rFont val="Tahoma"/>
            <family val="2"/>
          </rPr>
          <t xml:space="preserve">Includes only the required recovery of indirect costs of personal services from Auxiliary Enterprise subprograms.
</t>
        </r>
      </text>
    </comment>
    <comment ref="A75" authorId="0" shapeId="0">
      <text>
        <r>
          <rPr>
            <b/>
            <sz val="9"/>
            <color indexed="81"/>
            <rFont val="Tahoma"/>
            <family val="2"/>
          </rPr>
          <t xml:space="preserve">Indirect Cost Recoveries from Sponsored Programs for Personal Services: </t>
        </r>
        <r>
          <rPr>
            <sz val="9"/>
            <color indexed="81"/>
            <rFont val="Tahoma"/>
            <family val="2"/>
          </rPr>
          <t xml:space="preserve">Includes only the required recovery of indirect costs for personal services from the Sponsored Programs Subprogram.  (This code may be employed only by the institutions of higher education.)
</t>
        </r>
      </text>
    </comment>
    <comment ref="A76"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for services provided to other agencies within the same fiscal year.
</t>
        </r>
      </text>
    </comment>
    <comment ref="A77"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within the same agency or agencies under the auspices of a single board or commission within the same fiscal year.  Do Not include recoveries from Auxiliary Enterprise subprograms and the JMU Foundation.
</t>
        </r>
      </text>
    </comment>
    <comment ref="A78" authorId="0" shapeId="0">
      <text>
        <r>
          <rPr>
            <b/>
            <sz val="9"/>
            <color indexed="81"/>
            <rFont val="Tahoma"/>
            <family val="2"/>
          </rPr>
          <t xml:space="preserve">Intra-Agency Recoveries For Personal Services:  </t>
        </r>
        <r>
          <rPr>
            <sz val="9"/>
            <color indexed="81"/>
            <rFont val="Tahoma"/>
            <family val="2"/>
          </rPr>
          <t xml:space="preserve">Includes recoveries of the cost of personal services from the JMU Foundation.
</t>
        </r>
      </text>
    </comment>
    <comment ref="A79"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0"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7" authorId="0" shapeId="0">
      <text>
        <r>
          <rPr>
            <b/>
            <sz val="9"/>
            <color indexed="81"/>
            <rFont val="Tahoma"/>
            <family val="2"/>
          </rPr>
          <t xml:space="preserve">Contractural Services:  </t>
        </r>
        <r>
          <rPr>
            <sz val="9"/>
            <color indexed="81"/>
            <rFont val="Tahoma"/>
            <family val="2"/>
          </rPr>
          <t xml:space="preserve">Includes expenditures for communication services, employee development services, health services, management and informational services, repair and maintenance services, support services, technical services and transportation services.
</t>
        </r>
      </text>
    </comment>
    <comment ref="A91" authorId="0" shapeId="0">
      <text>
        <r>
          <rPr>
            <b/>
            <sz val="9"/>
            <color indexed="81"/>
            <rFont val="Tahoma"/>
            <family val="2"/>
          </rPr>
          <t xml:space="preserve">Express Services: </t>
        </r>
        <r>
          <rPr>
            <sz val="9"/>
            <color indexed="81"/>
            <rFont val="Tahoma"/>
            <family val="2"/>
          </rPr>
          <t xml:space="preserve">Includes expenses for premium services provided for express or urgent deliveries of printed matter, goods, and commodities by common or contract carrier or hired vehicles.  Examples of services include Overnight AM, Overnight PM, Next Day, Second Day, etc.
</t>
        </r>
      </text>
    </comment>
    <comment ref="A92"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3"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4" authorId="2" shapeId="0">
      <text>
        <r>
          <rPr>
            <b/>
            <sz val="9"/>
            <color indexed="81"/>
            <rFont val="Tahoma"/>
            <family val="2"/>
          </rPr>
          <t xml:space="preserve">Messenger Services:  </t>
        </r>
        <r>
          <rPr>
            <sz val="9"/>
            <color indexed="81"/>
            <rFont val="Tahoma"/>
            <family val="2"/>
          </rPr>
          <t xml:space="preserve">Includes expenses for services provided to distribute messages and packages by private or state courier services.  Services of this type tend to be restricted to a local or small geographical delivery zone.
</t>
        </r>
      </text>
    </comment>
    <comment ref="A95" authorId="1" shapeId="0">
      <text>
        <r>
          <rPr>
            <b/>
            <sz val="9"/>
            <color indexed="81"/>
            <rFont val="Tahoma"/>
            <family val="2"/>
          </rPr>
          <t>Postal Services:</t>
        </r>
        <r>
          <rPr>
            <sz val="9"/>
            <color indexed="81"/>
            <rFont val="Tahoma"/>
            <family val="2"/>
          </rPr>
          <t xml:space="preserve">
Includes expenses for services provided to distribute printed matter by the United States Postal Service, e.g., stamps, stamped envelopes, postage meters, and permit fees.  Excludes expenses chargeable to 121100, 121110, 121300, 121410, 121420, and 121900.</t>
        </r>
      </text>
    </comment>
    <comment ref="A96" authorId="2" shapeId="0">
      <text>
        <r>
          <rPr>
            <b/>
            <sz val="9"/>
            <color indexed="81"/>
            <rFont val="Tahoma"/>
            <family val="2"/>
          </rPr>
          <t xml:space="preserve">Postal Services, Permit:  </t>
        </r>
        <r>
          <rPr>
            <sz val="9"/>
            <color indexed="81"/>
            <rFont val="Tahoma"/>
            <family val="2"/>
          </rPr>
          <t xml:space="preserve">Includes expenses for services provided to distribute printed matter via permit number by postal service.
</t>
        </r>
      </text>
    </comment>
    <comment ref="A97" authorId="2" shapeId="0">
      <text>
        <r>
          <rPr>
            <b/>
            <sz val="9"/>
            <color indexed="81"/>
            <rFont val="Tahoma"/>
            <family val="2"/>
          </rPr>
          <t xml:space="preserve">Postal Services, Contract:  </t>
        </r>
        <r>
          <rPr>
            <sz val="9"/>
            <color indexed="81"/>
            <rFont val="Tahoma"/>
            <family val="2"/>
          </rPr>
          <t xml:space="preserve">Includes expenses for services provided to distribute printed matter by contracted agent.
</t>
        </r>
      </text>
    </comment>
    <comment ref="A98" authorId="1" shapeId="0">
      <text>
        <r>
          <rPr>
            <b/>
            <sz val="9"/>
            <color indexed="81"/>
            <rFont val="Tahoma"/>
            <family val="2"/>
          </rPr>
          <t>Printing Services:</t>
        </r>
        <r>
          <rPr>
            <sz val="9"/>
            <color indexed="81"/>
            <rFont val="Tahoma"/>
            <family val="2"/>
          </rPr>
          <t xml:space="preserve">
Includes expenses for services provided by state agencies and the private sector for designing, printing, collating, and binding.  (Also, photocopies, brochures, printed letters).</t>
        </r>
      </text>
    </comment>
    <comment ref="A99" authorId="0" shapeId="0">
      <text>
        <r>
          <rPr>
            <b/>
            <sz val="9"/>
            <color indexed="81"/>
            <rFont val="Tahoma"/>
            <family val="2"/>
          </rPr>
          <t xml:space="preserve">Telecommunication Services (provided by Non-State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the private sector.
</t>
        </r>
      </text>
    </comment>
    <comment ref="A100" authorId="0" shapeId="0">
      <text>
        <r>
          <rPr>
            <b/>
            <sz val="9"/>
            <color indexed="81"/>
            <rFont val="Tahoma"/>
            <family val="2"/>
          </rPr>
          <t xml:space="preserve">Telecommunication Services (provided by another 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state agencies other than DIT.
</t>
        </r>
      </text>
    </comment>
    <comment ref="A101" authorId="1" shapeId="0">
      <text>
        <r>
          <rPr>
            <b/>
            <sz val="9"/>
            <color indexed="81"/>
            <rFont val="Tahoma"/>
            <family val="2"/>
          </rPr>
          <t>Inbound Freight Services:</t>
        </r>
        <r>
          <rPr>
            <sz val="9"/>
            <color indexed="81"/>
            <rFont val="Tahoma"/>
            <family val="2"/>
          </rPr>
          <t xml:space="preserve">
Includes expenses for packaged delivery and freight services provided by common or contract carriers or hired vehicles for the inbound movement of commodities.  Use this category whenever shipping costs are listed as a separate line item on vendor invoices for goods or materials.</t>
        </r>
      </text>
    </comment>
    <comment ref="A1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7" authorId="1" shapeId="0">
      <text>
        <r>
          <rPr>
            <b/>
            <sz val="9"/>
            <color indexed="81"/>
            <rFont val="Tahoma"/>
            <family val="2"/>
          </rPr>
          <t>Org memberships:</t>
        </r>
        <r>
          <rPr>
            <sz val="9"/>
            <color indexed="81"/>
            <rFont val="Tahoma"/>
            <family val="2"/>
          </rPr>
          <t xml:space="preserve">
Includes expenses for memberships to professional organizations. (Also, notary commissions).</t>
        </r>
      </text>
    </comment>
    <comment ref="A108" authorId="0" shapeId="0">
      <text>
        <r>
          <rPr>
            <b/>
            <sz val="9"/>
            <color indexed="81"/>
            <rFont val="Tahoma"/>
            <family val="2"/>
          </rPr>
          <t>Publication Subscriptions:</t>
        </r>
        <r>
          <rPr>
            <sz val="9"/>
            <color indexed="81"/>
            <rFont val="Tahoma"/>
            <family val="2"/>
          </rPr>
          <t xml:space="preserve">
Includes expenses for subscriptions to professional or technical publications used for professional development, not purchased for general library use.  For related expenses, see 222100 and 222400.</t>
        </r>
      </text>
    </comment>
    <comment ref="A109" authorId="1" shapeId="0">
      <text>
        <r>
          <rPr>
            <b/>
            <u/>
            <sz val="9"/>
            <color indexed="81"/>
            <rFont val="Tahoma"/>
            <family val="2"/>
          </rPr>
          <t>Training: Workshops, Conferences</t>
        </r>
        <r>
          <rPr>
            <sz val="9"/>
            <color indexed="81"/>
            <rFont val="Tahoma"/>
            <family val="2"/>
          </rPr>
          <t xml:space="preserve">
Includes costs, such as registration fees and materials for attending training courses, workshops, and conferences.  Does not include expenses for information technology training; see account code 122800. (For other related costs see 122700).</t>
        </r>
      </text>
    </comment>
    <comment ref="A111" authorId="0" shapeId="0">
      <text>
        <r>
          <rPr>
            <b/>
            <sz val="9"/>
            <color indexed="81"/>
            <rFont val="Tahoma"/>
            <family val="2"/>
          </rPr>
          <t>Employee Tuition Reimbursement:</t>
        </r>
        <r>
          <rPr>
            <sz val="9"/>
            <color indexed="81"/>
            <rFont val="Tahoma"/>
            <family val="2"/>
          </rPr>
          <t xml:space="preserve">
Includes reimbursement to state employees for courses taken and satisfactorily completed.</t>
        </r>
      </text>
    </comment>
    <comment ref="A112" authorId="0" shapeId="0">
      <text>
        <r>
          <rPr>
            <b/>
            <sz val="9"/>
            <color indexed="81"/>
            <rFont val="Tahoma"/>
            <family val="2"/>
          </rPr>
          <t xml:space="preserve">Employee Training Consulting Services:  </t>
        </r>
        <r>
          <rPr>
            <sz val="9"/>
            <color indexed="81"/>
            <rFont val="Tahoma"/>
            <family val="2"/>
          </rPr>
          <t xml:space="preserve">
Includes all expenditures paid to bring professional training consultants to the agency for employee development, including expenses for course development, delivery, administration, or evaluation.</t>
        </r>
      </text>
    </comment>
    <comment ref="A113" authorId="1" shapeId="0">
      <text>
        <r>
          <rPr>
            <b/>
            <u/>
            <sz val="9"/>
            <color indexed="81"/>
            <rFont val="Tahoma"/>
            <family val="2"/>
          </rPr>
          <t>Training: Transportation, Lodging, Meals</t>
        </r>
        <r>
          <rPr>
            <sz val="9"/>
            <color indexed="81"/>
            <rFont val="Tahoma"/>
            <family val="2"/>
          </rPr>
          <t xml:space="preserve">
Includes costs for airfare, taxis, tolls, lodging, meals, and personal vehicle mileage reimbursement, associated with employee training and development coded as 122400, 122500 or 122600.</t>
        </r>
      </text>
    </comment>
    <comment ref="A115" authorId="0" shapeId="0">
      <text>
        <r>
          <rPr>
            <b/>
            <sz val="9"/>
            <color indexed="81"/>
            <rFont val="Tahoma"/>
            <family val="2"/>
          </rPr>
          <t xml:space="preserve">Employee (classified, wage, part-time, faculty, students and affiliates) Information Technology Training Courses, Workshops, and Conferences:  </t>
        </r>
        <r>
          <rPr>
            <sz val="9"/>
            <color indexed="81"/>
            <rFont val="Tahoma"/>
            <family val="2"/>
          </rPr>
          <t xml:space="preserve">Includes expenditures such as registration fees and materials for attending training courses, workshops, and conferences on information technology.  For related expenditures see 122700.
</t>
        </r>
      </text>
    </comment>
    <comment ref="A11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1" authorId="2" shapeId="0">
      <text>
        <r>
          <rPr>
            <b/>
            <sz val="9"/>
            <color indexed="81"/>
            <rFont val="Tahoma"/>
            <family val="2"/>
          </rPr>
          <t xml:space="preserve">Fiscal Services:  </t>
        </r>
        <r>
          <rPr>
            <sz val="9"/>
            <color indexed="81"/>
            <rFont val="Tahoma"/>
            <family val="2"/>
          </rPr>
          <t xml:space="preserve">Includes expenses for services provided by private sector banks, accountants, financial advisors, and similar experts.
</t>
        </r>
      </text>
    </comment>
    <comment ref="A122" authorId="0" shapeId="0">
      <text>
        <r>
          <rPr>
            <b/>
            <sz val="9"/>
            <color indexed="81"/>
            <rFont val="Tahoma"/>
            <family val="2"/>
          </rPr>
          <t xml:space="preserve">Management Services:  </t>
        </r>
        <r>
          <rPr>
            <sz val="9"/>
            <color indexed="81"/>
            <rFont val="Tahoma"/>
            <family val="2"/>
          </rPr>
          <t xml:space="preserve">Includes expenses for services provided by economists, industrial engineers, interpreters, market analysts, planners, public administrators, and similar experts.
</t>
        </r>
      </text>
    </comment>
    <comment ref="A123" authorId="1" shapeId="0">
      <text>
        <r>
          <rPr>
            <b/>
            <sz val="9"/>
            <color indexed="81"/>
            <rFont val="Tahoma"/>
            <family val="2"/>
          </rPr>
          <t>Public Information/Public Relations:</t>
        </r>
        <r>
          <rPr>
            <sz val="9"/>
            <color indexed="81"/>
            <rFont val="Tahoma"/>
            <family val="2"/>
          </rPr>
          <t xml:space="preserve">
Includes expenses for services provided by private sector advertising, promotional, public relations, and similar firms which prepare and disseminate information.  Excludes expenses chargeable to 121200.  (Also, royalties, game guarantees, music contracts, visiting artists).</t>
        </r>
      </text>
    </comment>
    <comment ref="A124" authorId="0" shapeId="0">
      <text>
        <r>
          <rPr>
            <b/>
            <sz val="9"/>
            <color indexed="81"/>
            <rFont val="Tahoma"/>
            <family val="2"/>
          </rPr>
          <t xml:space="preserve">Legal Services:  </t>
        </r>
        <r>
          <rPr>
            <sz val="9"/>
            <color indexed="81"/>
            <rFont val="Tahoma"/>
            <family val="2"/>
          </rPr>
          <t xml:space="preserve">Includes expenses for court reporters, hearing examiners, miscellaneous court costs, recording fees, notary fees and services and legal services other than attorney fees.
</t>
        </r>
      </text>
    </comment>
    <comment ref="A125" authorId="0" shapeId="0">
      <text>
        <r>
          <rPr>
            <b/>
            <sz val="9"/>
            <color indexed="81"/>
            <rFont val="Tahoma"/>
            <family val="2"/>
          </rPr>
          <t xml:space="preserve">Media Services:  </t>
        </r>
        <r>
          <rPr>
            <sz val="9"/>
            <color indexed="81"/>
            <rFont val="Tahoma"/>
            <family val="2"/>
          </rPr>
          <t xml:space="preserve">Includes expenses for services provided to advertise by magazine, newspaper, periodical, radio, television, or other media.  Excludes expenses chargeable to 124600.
</t>
        </r>
      </text>
    </comment>
    <comment ref="A126" authorId="0" shapeId="0">
      <text>
        <r>
          <rPr>
            <b/>
            <sz val="9"/>
            <color indexed="81"/>
            <rFont val="Tahoma"/>
            <family val="2"/>
          </rPr>
          <t>Recruitment Advertising:</t>
        </r>
        <r>
          <rPr>
            <sz val="9"/>
            <color indexed="81"/>
            <rFont val="Tahoma"/>
            <family val="2"/>
          </rPr>
          <t xml:space="preserve"> Includes payments for advertising in newspapers, magazines, radio, or other media as part of the employment recruitment process.
</t>
        </r>
      </text>
    </comment>
    <comment ref="A1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32" authorId="0" shapeId="0">
      <text>
        <r>
          <rPr>
            <b/>
            <sz val="9"/>
            <color indexed="81"/>
            <rFont val="Tahoma"/>
            <family val="2"/>
          </rPr>
          <t xml:space="preserve">Repair and Maintenance Services:  </t>
        </r>
        <r>
          <rPr>
            <sz val="9"/>
            <color indexed="81"/>
            <rFont val="Tahoma"/>
            <family val="2"/>
          </rPr>
          <t xml:space="preserve">Includes expenditures for custodial services; repair and maintenance of equipment, mechanical, vehicles, physical plant, and highways; extermination/vector control services; and reclamation services that are under contract.
</t>
        </r>
      </text>
    </comment>
    <comment ref="A133" authorId="0" shapeId="0">
      <text>
        <r>
          <rPr>
            <b/>
            <sz val="9"/>
            <color indexed="81"/>
            <rFont val="Tahoma"/>
            <family val="2"/>
          </rPr>
          <t xml:space="preserve">Custodial Services:  </t>
        </r>
        <r>
          <rPr>
            <sz val="9"/>
            <color indexed="81"/>
            <rFont val="Tahoma"/>
            <family val="2"/>
          </rPr>
          <t xml:space="preserve">Includes expenses for services provided to clean, maintain, and protect buildings, grounds, shelters, and towers.
</t>
        </r>
      </text>
    </comment>
    <comment ref="A134" authorId="0" shapeId="0">
      <text>
        <r>
          <rPr>
            <b/>
            <sz val="9"/>
            <color indexed="81"/>
            <rFont val="Tahoma"/>
            <family val="2"/>
          </rPr>
          <t xml:space="preserve">Custodial Services, Internal:  </t>
        </r>
        <r>
          <rPr>
            <sz val="9"/>
            <color indexed="81"/>
            <rFont val="Tahoma"/>
            <family val="2"/>
          </rPr>
          <t xml:space="preserve">Includes expenses for services provided by Facilities Management Operations staff to clean, maintain and protect buildings, grounds, shelters and towers.
</t>
        </r>
      </text>
    </comment>
    <comment ref="A135" authorId="0" shapeId="0">
      <text>
        <r>
          <rPr>
            <b/>
            <sz val="9"/>
            <color indexed="81"/>
            <rFont val="Tahoma"/>
            <family val="2"/>
          </rPr>
          <t xml:space="preserve">Electrical Repair &amp; Maintenance Services:  </t>
        </r>
        <r>
          <rPr>
            <sz val="9"/>
            <color indexed="81"/>
            <rFont val="Tahoma"/>
            <family val="2"/>
          </rPr>
          <t xml:space="preserve">Includes expenses for services provided to repair and maintain electrical systems (including network cabling) in buildings, shelters, towers, and on grounds.
</t>
        </r>
      </text>
    </comment>
    <comment ref="A136" authorId="1" shapeId="0">
      <text>
        <r>
          <rPr>
            <b/>
            <sz val="9"/>
            <color indexed="81"/>
            <rFont val="Tahoma"/>
            <family val="2"/>
          </rPr>
          <t>Equipment Repair &amp; Maintenance Services:</t>
        </r>
        <r>
          <rPr>
            <sz val="9"/>
            <color indexed="81"/>
            <rFont val="Tahoma"/>
            <family val="2"/>
          </rPr>
          <t xml:space="preserve">
Includes expenses for services provided to repair and maintain calculators, furniture, typewriters and other equipment.  Includes expenses for maintenance contracts.  For related expenses, see 125600 and 125900.</t>
        </r>
      </text>
    </comment>
    <comment ref="A137" authorId="2" shapeId="0">
      <text>
        <r>
          <rPr>
            <b/>
            <sz val="9"/>
            <color indexed="81"/>
            <rFont val="Tahoma"/>
            <family val="2"/>
          </rPr>
          <t xml:space="preserve">Extermination/Vector Control Services:  </t>
        </r>
        <r>
          <rPr>
            <sz val="9"/>
            <color indexed="81"/>
            <rFont val="Tahoma"/>
            <family val="2"/>
          </rPr>
          <t>Includes expenses for services provided to control or eradicate diseased or disease-carrying animals, insects, or pests.</t>
        </r>
        <r>
          <rPr>
            <sz val="9"/>
            <color indexed="81"/>
            <rFont val="Tahoma"/>
            <family val="2"/>
          </rPr>
          <t xml:space="preserve">
</t>
        </r>
      </text>
    </comment>
    <comment ref="A138" authorId="2" shapeId="0">
      <text>
        <r>
          <rPr>
            <b/>
            <sz val="9"/>
            <color indexed="81"/>
            <rFont val="Tahoma"/>
            <family val="2"/>
          </rPr>
          <t xml:space="preserve">Highway Repair and Maintenance Services:  </t>
        </r>
        <r>
          <rPr>
            <sz val="9"/>
            <color indexed="81"/>
            <rFont val="Tahoma"/>
            <family val="2"/>
          </rPr>
          <t xml:space="preserve">Includes expenses for services provided by the private sector to repair and maintain bridges, highways, and roads.  Includes expenses for supplies and materials if they are included in the cost of work done under contract.
</t>
        </r>
      </text>
    </comment>
    <comment ref="A139" authorId="0" shapeId="0">
      <text>
        <r>
          <rPr>
            <b/>
            <sz val="9"/>
            <color indexed="81"/>
            <rFont val="Tahoma"/>
            <family val="2"/>
          </rPr>
          <t xml:space="preserve">Mechanical Repair &amp; Maintenance Services:  </t>
        </r>
        <r>
          <rPr>
            <sz val="9"/>
            <color indexed="81"/>
            <rFont val="Tahoma"/>
            <family val="2"/>
          </rPr>
          <t xml:space="preserve">Includes expenses for services provided to repair and maintain air conditioners, elevators, furnaces, plumbing, and other mechanical equipment.
</t>
        </r>
      </text>
    </comment>
    <comment ref="A140" authorId="1" shapeId="0">
      <text>
        <r>
          <rPr>
            <b/>
            <sz val="9"/>
            <color indexed="81"/>
            <rFont val="Tahoma"/>
            <family val="2"/>
          </rPr>
          <t>Plant Repair and Maintenance Services:</t>
        </r>
        <r>
          <rPr>
            <sz val="9"/>
            <color indexed="81"/>
            <rFont val="Tahoma"/>
            <family val="2"/>
          </rPr>
          <t xml:space="preserve">
Includes expenses for carpentry, minor masonry, painting and other services provided to repair and maintain plant facilities.  For related expenses, see 125200 and 125600.</t>
        </r>
      </text>
    </comment>
    <comment ref="A141" authorId="0" shapeId="0">
      <text>
        <r>
          <rPr>
            <b/>
            <sz val="9"/>
            <color indexed="81"/>
            <rFont val="Tahoma"/>
            <family val="2"/>
          </rPr>
          <t xml:space="preserve">Plant Repair and Maintenance Services, Internal:
</t>
        </r>
        <r>
          <rPr>
            <sz val="9"/>
            <color indexed="81"/>
            <rFont val="Tahoma"/>
            <family val="2"/>
          </rPr>
          <t xml:space="preserve">Includes expenses for services provided by Facilities Management staff for carpentry, minor masonry, painting and other services provided to repair and maintain plant facilities.  
</t>
        </r>
      </text>
    </comment>
    <comment ref="A142" authorId="0" shapeId="0">
      <text>
        <r>
          <rPr>
            <b/>
            <sz val="9"/>
            <color indexed="81"/>
            <rFont val="Tahoma"/>
            <family val="2"/>
          </rPr>
          <t xml:space="preserve">Reclamation Services:  </t>
        </r>
        <r>
          <rPr>
            <sz val="9"/>
            <color indexed="81"/>
            <rFont val="Tahoma"/>
            <family val="2"/>
          </rPr>
          <t xml:space="preserve">Includes expenses for services provided by the private sector to reclaim, reforest, and restock spoiled or exhausted land and water resources.
</t>
        </r>
      </text>
    </comment>
    <comment ref="A143" authorId="0" shapeId="0">
      <text>
        <r>
          <rPr>
            <b/>
            <sz val="9"/>
            <color indexed="81"/>
            <rFont val="Tahoma"/>
            <family val="2"/>
          </rPr>
          <t xml:space="preserve">Vehicle Repair &amp; Maintenance Services:  </t>
        </r>
        <r>
          <rPr>
            <sz val="9"/>
            <color indexed="81"/>
            <rFont val="Tahoma"/>
            <family val="2"/>
          </rPr>
          <t xml:space="preserve">Includes expenses for services provided to repair and maintain agricultural vehicular equipment, aircraft equipment, construction equipment, motor vehicle equipment, watercraft equipment, and other vehicular equipment.  (Also, towing services.)
</t>
        </r>
      </text>
    </comment>
    <comment ref="A1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50" authorId="2" shapeId="0">
      <text>
        <r>
          <rPr>
            <b/>
            <sz val="9"/>
            <color indexed="81"/>
            <rFont val="Tahoma"/>
            <family val="2"/>
          </rPr>
          <t xml:space="preserve">Architectural and Engineering Services:  </t>
        </r>
        <r>
          <rPr>
            <sz val="9"/>
            <color indexed="81"/>
            <rFont val="Tahoma"/>
            <family val="2"/>
          </rPr>
          <t xml:space="preserve">Includes expenses for services provided by private sector appraisers, architects, draftsmen, engineers, landscape architects, and surveyors.
</t>
        </r>
      </text>
    </comment>
    <comment ref="A151" authorId="2" shapeId="0">
      <text>
        <r>
          <rPr>
            <b/>
            <sz val="9"/>
            <color indexed="81"/>
            <rFont val="Tahoma"/>
            <family val="2"/>
          </rPr>
          <t xml:space="preserve">Architectural and Engineering Services, Other:  </t>
        </r>
        <r>
          <rPr>
            <sz val="9"/>
            <color indexed="81"/>
            <rFont val="Tahoma"/>
            <family val="2"/>
          </rPr>
          <t xml:space="preserve">Includes expenses related to architectural and engineering services.  For example, blueprints, reports, etc.
</t>
        </r>
      </text>
    </comment>
    <comment ref="A152" authorId="2" shapeId="0">
      <text>
        <r>
          <rPr>
            <b/>
            <sz val="9"/>
            <color indexed="81"/>
            <rFont val="Tahoma"/>
            <family val="2"/>
          </rPr>
          <t xml:space="preserve">Arch. and Eng. Serv., Survey Borings and Tests:  </t>
        </r>
        <r>
          <rPr>
            <sz val="9"/>
            <color indexed="81"/>
            <rFont val="Tahoma"/>
            <family val="2"/>
          </rPr>
          <t xml:space="preserve">Includes expenses for surveys, borings, and tests provided by architectural and engineering firms.
</t>
        </r>
      </text>
    </comment>
    <comment ref="A153" authorId="2" shapeId="0">
      <text>
        <r>
          <rPr>
            <b/>
            <sz val="9"/>
            <color indexed="81"/>
            <rFont val="Tahoma"/>
            <family val="2"/>
          </rPr>
          <t xml:space="preserve">Aviation Services:  </t>
        </r>
        <r>
          <rPr>
            <sz val="9"/>
            <color indexed="81"/>
            <rFont val="Tahoma"/>
            <family val="2"/>
          </rPr>
          <t xml:space="preserve">Includes expenses for aviation services (rotary and fixed wing) provided by the private sector for enforcement, monitoring, survey activities.
</t>
        </r>
      </text>
    </comment>
    <comment ref="A154" authorId="2" shapeId="0">
      <text>
        <r>
          <rPr>
            <b/>
            <sz val="9"/>
            <color indexed="81"/>
            <rFont val="Tahoma"/>
            <family val="2"/>
          </rPr>
          <t xml:space="preserve">Clerical Services:  </t>
        </r>
        <r>
          <rPr>
            <sz val="9"/>
            <color indexed="81"/>
            <rFont val="Tahoma"/>
            <family val="2"/>
          </rPr>
          <t xml:space="preserve">Includes expenses for services provided by private sector typing, data entry, work processing, filing, secretarial, stenographic, and similar clerical firms.
</t>
        </r>
      </text>
    </comment>
    <comment ref="A155" authorId="1" shapeId="0">
      <text>
        <r>
          <rPr>
            <b/>
            <sz val="9"/>
            <color indexed="81"/>
            <rFont val="Tahoma"/>
            <family val="2"/>
          </rPr>
          <t>Food/Dietary Services:</t>
        </r>
        <r>
          <rPr>
            <sz val="9"/>
            <color indexed="81"/>
            <rFont val="Tahoma"/>
            <family val="2"/>
          </rPr>
          <t xml:space="preserve">
Includes expenses for services provided by state agencies or the private sector to provide meals and food on a one-time or a continuiing basis (Also, catering).</t>
        </r>
      </text>
    </comment>
    <comment ref="A156" authorId="2" shapeId="0">
      <text>
        <r>
          <rPr>
            <b/>
            <sz val="9"/>
            <color indexed="81"/>
            <rFont val="Tahoma"/>
            <family val="2"/>
          </rPr>
          <t xml:space="preserve">Laundry and Linen Services:  </t>
        </r>
        <r>
          <rPr>
            <sz val="9"/>
            <color indexed="81"/>
            <rFont val="Tahoma"/>
            <family val="2"/>
          </rPr>
          <t xml:space="preserve">Includes expenses for services provided by another state agency or commercial establishment for laundry and linen.  Includes payment of claims for damaged laundry and dry cleaning.
</t>
        </r>
      </text>
    </comment>
    <comment ref="A157" authorId="2" shapeId="0">
      <text>
        <r>
          <rPr>
            <b/>
            <sz val="9"/>
            <color indexed="81"/>
            <rFont val="Tahoma"/>
            <family val="2"/>
          </rPr>
          <t xml:space="preserve">Manual Labor Services:  </t>
        </r>
        <r>
          <rPr>
            <sz val="9"/>
            <color indexed="81"/>
            <rFont val="Tahoma"/>
            <family val="2"/>
          </rPr>
          <t xml:space="preserve">Includes expenses for services provided by state agencies or the private sector for manual and unskilled laborers.  (Also, commission paid to high schools, church groups, fraternities, sororities, etc. for game concession help.)
</t>
        </r>
      </text>
    </comment>
    <comment ref="A158" authorId="1" shapeId="0">
      <text>
        <r>
          <rPr>
            <b/>
            <sz val="9"/>
            <color indexed="81"/>
            <rFont val="Tahoma"/>
            <family val="2"/>
          </rPr>
          <t>Production Services:</t>
        </r>
        <r>
          <rPr>
            <sz val="9"/>
            <color indexed="81"/>
            <rFont val="Tahoma"/>
            <family val="2"/>
          </rPr>
          <t xml:space="preserve">
Includes expenses for services provided by state agencies or the private sector to develop, manufacture, or produce goods or materials. (For example, film processing).</t>
        </r>
      </text>
    </comment>
    <comment ref="A159" authorId="1" shapeId="0">
      <text>
        <r>
          <rPr>
            <b/>
            <sz val="9"/>
            <color indexed="81"/>
            <rFont val="Tahoma"/>
            <family val="2"/>
          </rPr>
          <t>Skilled Services:</t>
        </r>
        <r>
          <rPr>
            <sz val="9"/>
            <color indexed="81"/>
            <rFont val="Tahoma"/>
            <family val="2"/>
          </rPr>
          <t xml:space="preserve">
Includes expenses for services provided by artisans, chemists, interior designers, laboratory technicians, referees, and similar skilled and technical workers. (Also, models, tutors).</t>
        </r>
      </text>
    </comment>
    <comment ref="A160" authorId="0" shapeId="0">
      <text>
        <r>
          <rPr>
            <b/>
            <sz val="9"/>
            <color indexed="81"/>
            <rFont val="Tahoma"/>
            <family val="2"/>
          </rPr>
          <t xml:space="preserve">Computer Hardware Maintenance Services:  </t>
        </r>
        <r>
          <rPr>
            <sz val="9"/>
            <color indexed="81"/>
            <rFont val="Tahoma"/>
            <family val="2"/>
          </rPr>
          <t xml:space="preserve">Includes expenses for services to repair and maintain computer and computer peripheral hardware.
</t>
        </r>
      </text>
    </comment>
    <comment ref="A161" authorId="0" shapeId="0">
      <text>
        <r>
          <rPr>
            <b/>
            <sz val="9"/>
            <color indexed="81"/>
            <rFont val="Tahoma"/>
            <family val="2"/>
          </rPr>
          <t xml:space="preserve">Computer Software Maintenance Services: </t>
        </r>
        <r>
          <rPr>
            <sz val="9"/>
            <color indexed="81"/>
            <rFont val="Tahoma"/>
            <family val="2"/>
          </rPr>
          <t xml:space="preserve">Includes expenses for services provided to maintain computer software.
</t>
        </r>
      </text>
    </comment>
    <comment ref="A162" authorId="1" shapeId="0">
      <text>
        <r>
          <rPr>
            <b/>
            <sz val="9"/>
            <color indexed="81"/>
            <rFont val="Tahoma"/>
            <family val="2"/>
          </rPr>
          <t>Computer Software Development Services:</t>
        </r>
        <r>
          <rPr>
            <sz val="9"/>
            <color indexed="81"/>
            <rFont val="Tahoma"/>
            <family val="2"/>
          </rPr>
          <t xml:space="preserve">
Includes expenses for consulting services to custom develop software or modify or customize existing software for Commercial off the Shelf Software (COTS).  See also 221800 for software purchases (and a definition of software) and 221900 for development tool purchases.</t>
        </r>
      </text>
    </comment>
    <comment ref="A163" authorId="1" shapeId="0">
      <text>
        <r>
          <rPr>
            <b/>
            <sz val="9"/>
            <color indexed="81"/>
            <rFont val="Tahoma"/>
            <family val="2"/>
          </rPr>
          <t>Computer Software, Third Party:</t>
        </r>
        <r>
          <rPr>
            <sz val="9"/>
            <color indexed="81"/>
            <rFont val="Tahoma"/>
            <family val="2"/>
          </rPr>
          <t xml:space="preserve">
Includes expenses for the purchase of package or tailor-made application software, systems software and utility programs for departmental computers purchased from a third party.</t>
        </r>
      </text>
    </comment>
    <comment ref="A1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70" authorId="0" shapeId="0">
      <text>
        <r>
          <rPr>
            <b/>
            <sz val="9"/>
            <color indexed="81"/>
            <rFont val="Tahoma"/>
            <family val="2"/>
          </rPr>
          <t xml:space="preserve">Moving and Relocation Services:  </t>
        </r>
        <r>
          <rPr>
            <sz val="9"/>
            <color indexed="81"/>
            <rFont val="Tahoma"/>
            <family val="2"/>
          </rPr>
          <t xml:space="preserve">Includes expenses for services provided for relocating an employee's family and household, incidental to a new place of employment.  Use this code, also, for the expenses of a newly employed person when appropriately approved or in conjunction with the Uniform Relocation Act.  Includes expenses for travel mileage, fares, meals, lodging, transportation, and storage of household goods, temporary living allowance, search for a new residence, sale of former residence, and related authorized miscellaneous allowances. For related expenses, see 121100.
</t>
        </r>
      </text>
    </comment>
    <comment ref="A171" authorId="1" shapeId="0">
      <text>
        <r>
          <rPr>
            <b/>
            <u/>
            <sz val="9"/>
            <color indexed="81"/>
            <rFont val="Tahoma"/>
            <family val="2"/>
          </rPr>
          <t>Travel: Personal Vehicle</t>
        </r>
        <r>
          <rPr>
            <sz val="9"/>
            <color indexed="81"/>
            <rFont val="Tahoma"/>
            <family val="2"/>
          </rPr>
          <t xml:space="preserve">
Includes expenses for transportation by personal vehicle.  Excludes parking fees and tolls.  Travel costs associated with attending training courses should be charged to 122700.</t>
        </r>
      </text>
    </comment>
    <comment ref="A172" authorId="0" shapeId="0">
      <text>
        <r>
          <rPr>
            <b/>
            <sz val="9"/>
            <color indexed="81"/>
            <rFont val="Tahoma"/>
            <family val="2"/>
          </rPr>
          <t xml:space="preserve">Travel : Personal Vehicle - Recruiting (students and employees):  </t>
        </r>
        <r>
          <rPr>
            <sz val="9"/>
            <color indexed="81"/>
            <rFont val="Tahoma"/>
            <family val="2"/>
          </rPr>
          <t xml:space="preserve">Includes expenses for transportation by personal vehicle for recruiting.  Excludes parking fees and tolls.  Travel costs associated with attending training courses should be charged to 122700.
</t>
        </r>
      </text>
    </comment>
    <comment ref="A173" authorId="0" shapeId="0">
      <text>
        <r>
          <rPr>
            <b/>
            <sz val="9"/>
            <color indexed="81"/>
            <rFont val="Tahoma"/>
            <family val="2"/>
          </rPr>
          <t xml:space="preserve">Travel: Personal Vehicle - Team:  </t>
        </r>
        <r>
          <rPr>
            <sz val="9"/>
            <color indexed="81"/>
            <rFont val="Tahoma"/>
            <family val="2"/>
          </rPr>
          <t xml:space="preserve">Includes expenses for transportation by personal vehicle for team travel.  Excludes parking fees and tolls.  Travel associated with attending training courses should be charged to 122700.
</t>
        </r>
      </text>
    </comment>
    <comment ref="A174" authorId="0" shapeId="0">
      <text>
        <r>
          <rPr>
            <b/>
            <sz val="9"/>
            <color indexed="81"/>
            <rFont val="Tahoma"/>
            <family val="2"/>
          </rPr>
          <t>Travel: Personal Vehicle - International (Travel outside the 50 United States):</t>
        </r>
        <r>
          <rPr>
            <sz val="9"/>
            <color indexed="81"/>
            <rFont val="Tahoma"/>
            <family val="2"/>
          </rPr>
          <t xml:space="preserve">  Includes expenses for transportation by personal vehicle.  Exclude parking fees and tolls.  Travel costs associated with attending training courses should be charged to 122700.
</t>
        </r>
      </text>
    </comment>
    <comment ref="A175" authorId="1" shapeId="0">
      <text>
        <r>
          <rPr>
            <b/>
            <u/>
            <sz val="9"/>
            <color indexed="81"/>
            <rFont val="Tahoma"/>
            <family val="2"/>
          </rPr>
          <t>Travel: Public Carriers</t>
        </r>
        <r>
          <rPr>
            <sz val="9"/>
            <color indexed="81"/>
            <rFont val="Tahoma"/>
            <family val="2"/>
          </rPr>
          <t xml:space="preserve">
Includes expenses for individual travel by aircraft (state and private sector), airport limousine, bus, leased vehicle, taxi, train, and watercraft.  Includes parking fees and tolls.  Travel costs associated with attending training courses should be charged to 122700.  (Also gasoline reimbursement for rental cars).</t>
        </r>
      </text>
    </comment>
    <comment ref="A176" authorId="0" shapeId="0">
      <text>
        <r>
          <rPr>
            <b/>
            <sz val="9"/>
            <color indexed="81"/>
            <rFont val="Tahoma"/>
            <family val="2"/>
          </rPr>
          <t xml:space="preserve">Travel: Public Carriers - Recruiting (students, employ.):  </t>
        </r>
        <r>
          <rPr>
            <sz val="9"/>
            <color indexed="81"/>
            <rFont val="Tahoma"/>
            <family val="2"/>
          </rPr>
          <t xml:space="preserve">Includes expenses for individual travel by aircraft (state and private sector), airport liimousine, bus, leased vehicle, taxi, train, and watercraft for recruiting.  Includes parking fees and tolls.  Travel costs associated with attending training courses should be charged to 122700.  (Also gasoline reimbursement for rental cars).
</t>
        </r>
      </text>
    </comment>
    <comment ref="A177" authorId="0" shapeId="0">
      <text>
        <r>
          <rPr>
            <b/>
            <sz val="9"/>
            <color indexed="81"/>
            <rFont val="Tahoma"/>
            <family val="2"/>
          </rPr>
          <t xml:space="preserve">Travel: Public Carriers - Team:  </t>
        </r>
        <r>
          <rPr>
            <sz val="9"/>
            <color indexed="81"/>
            <rFont val="Tahoma"/>
            <family val="2"/>
          </rPr>
          <t>Includes expenses for individual travel by aircraft (state and private sector), airport liimousine, bus, leased vehicle, taxi, train, and watercraft for team travel.  Includes parking fees and tolls.  Travel costs associated with attending training courses should be charged to 122700.  (Also gasoline reimbursement for rental cars).</t>
        </r>
      </text>
    </comment>
    <comment ref="A178" authorId="0" shapeId="0">
      <text>
        <r>
          <rPr>
            <b/>
            <sz val="9"/>
            <color indexed="81"/>
            <rFont val="Tahoma"/>
            <family val="2"/>
          </rPr>
          <t xml:space="preserve">Travel: Public Carriers - International (Travel outside the 50 Unites States):  </t>
        </r>
        <r>
          <rPr>
            <sz val="9"/>
            <color indexed="81"/>
            <rFont val="Tahoma"/>
            <family val="2"/>
          </rPr>
          <t xml:space="preserve">Includes expenses for individual travel by aircraft (state and private sector), airport limosine, bus, leased vehicle, taxi, train, and watercraft.  Includes parking fees and tolls.  Travel costs associated with attending training courses should be charged to 122700.  (Also gasoline reimbursement for rental cars).
</t>
        </r>
      </text>
    </comment>
    <comment ref="A179" authorId="1" shapeId="0">
      <text>
        <r>
          <rPr>
            <b/>
            <u/>
            <sz val="9"/>
            <color indexed="81"/>
            <rFont val="Tahoma"/>
            <family val="2"/>
          </rPr>
          <t>Travel: State Owned or Leased Vehicles</t>
        </r>
        <r>
          <rPr>
            <sz val="9"/>
            <color indexed="81"/>
            <rFont val="Tahoma"/>
            <family val="2"/>
          </rPr>
          <t xml:space="preserve">
Includes expenditures for transportation by state vehicles such as the Commonwealth's centralized fleet of vehicles managed by the DGS, Office of Fleet Management Services.  Excludes parking fees and tolls.  Travel costs associated with attending training courses should be charged to 122700.</t>
        </r>
      </text>
    </comment>
    <comment ref="A180" authorId="0" shapeId="0">
      <text>
        <r>
          <rPr>
            <b/>
            <sz val="9"/>
            <color indexed="81"/>
            <rFont val="Tahoma"/>
            <family val="2"/>
          </rPr>
          <t xml:space="preserve">Travel: State Vehicles - Recruiting (students, employees):  </t>
        </r>
        <r>
          <rPr>
            <sz val="9"/>
            <color indexed="81"/>
            <rFont val="Tahoma"/>
            <family val="2"/>
          </rPr>
          <t xml:space="preserve">Includes expenses for transportation by state vehicles for recruiting.  Excludes parking fees and tolls.  Travel costs associated with attending training courses should be charged to 122700.
</t>
        </r>
      </text>
    </comment>
    <comment ref="A181" authorId="0" shapeId="0">
      <text>
        <r>
          <rPr>
            <b/>
            <sz val="9"/>
            <color indexed="81"/>
            <rFont val="Tahoma"/>
            <family val="2"/>
          </rPr>
          <t xml:space="preserve">Travel: State Vehicles - Team:  </t>
        </r>
        <r>
          <rPr>
            <sz val="9"/>
            <color indexed="81"/>
            <rFont val="Tahoma"/>
            <family val="2"/>
          </rPr>
          <t xml:space="preserve">Includes expenses for transportation by state vehicles for team travel.  Excludes parkings fees and tolls.  Travel costs associated with attending training courses should be charged to 122700.
</t>
        </r>
      </text>
    </comment>
    <comment ref="A182" authorId="0" shapeId="0">
      <text>
        <r>
          <rPr>
            <b/>
            <sz val="9"/>
            <color indexed="81"/>
            <rFont val="Tahoma"/>
            <family val="2"/>
          </rPr>
          <t xml:space="preserve">Travel: State Vehicle - International (Travel outside the 50 United States):  </t>
        </r>
        <r>
          <rPr>
            <sz val="9"/>
            <color indexed="81"/>
            <rFont val="Tahoma"/>
            <family val="2"/>
          </rPr>
          <t xml:space="preserve">Includes expenditures for transportation by state vehicles such as the Commonwealth's centralized fleet of vehicles managed by the DGS, Office of Fleet Management Services.  Excludes parking fees and tolls.  Travel cost associated with attending training courses should be charged to 122700.
</t>
        </r>
      </text>
    </comment>
    <comment ref="A183" authorId="1" shapeId="0">
      <text>
        <r>
          <rPr>
            <b/>
            <u/>
            <sz val="9"/>
            <color indexed="81"/>
            <rFont val="Tahoma"/>
            <family val="2"/>
          </rPr>
          <t>Travel: Subsistence and Lodging</t>
        </r>
        <r>
          <rPr>
            <sz val="9"/>
            <color indexed="81"/>
            <rFont val="Tahoma"/>
            <family val="2"/>
          </rPr>
          <t xml:space="preserve">
Includes expenses for gratuities, lodging and similar subsistence and for parking fees and tolls related to 128200 and 128400.  Travel costs associated with attending training courses should be charged to 122700.  (Also entry fees, game admissions, booth rentals, college fairs, exhibits).</t>
        </r>
      </text>
    </comment>
    <comment ref="A184" authorId="0" shapeId="0">
      <text>
        <r>
          <rPr>
            <b/>
            <sz val="9"/>
            <color indexed="81"/>
            <rFont val="Tahoma"/>
            <family val="2"/>
          </rPr>
          <t xml:space="preserve">Travel: Subsistence and Lodging - Recruiting:  </t>
        </r>
        <r>
          <rPr>
            <sz val="9"/>
            <color indexed="81"/>
            <rFont val="Tahoma"/>
            <family val="2"/>
          </rPr>
          <t xml:space="preserve">Includes expenses for gratuities, lodging, and similar subsistence for recruiting.  Also, for parking fees and tolls related to 128200 and 128400.  Travel costs associated with attending training courses should be charged to 122700.  (Also, entry fees, game admissions, booth rentals, college fairs, exhibits).
</t>
        </r>
      </text>
    </comment>
    <comment ref="A185" authorId="0" shapeId="0">
      <text>
        <r>
          <rPr>
            <b/>
            <sz val="9"/>
            <color indexed="81"/>
            <rFont val="Tahoma"/>
            <family val="2"/>
          </rPr>
          <t xml:space="preserve">Travel: Subsistence and Lodging - Team:  </t>
        </r>
        <r>
          <rPr>
            <sz val="9"/>
            <color indexed="81"/>
            <rFont val="Tahoma"/>
            <family val="2"/>
          </rPr>
          <t xml:space="preserve">Includes expenses for gratuities, lodging, and similar subsistence for team travel.  Also, for parking fees and tolls related to 128200 and 128400.  Travel costs associated with attending training courses should be charged to 122700.  (Also, entry fees, game admissions, booth rentals, college fairs, exhibits).
</t>
        </r>
      </text>
    </comment>
    <comment ref="A186" authorId="0" shapeId="0">
      <text>
        <r>
          <rPr>
            <b/>
            <sz val="9"/>
            <color indexed="81"/>
            <rFont val="Tahoma"/>
            <family val="2"/>
          </rPr>
          <t xml:space="preserve">Travel: Lodging - International (Travel outside the 50 United States):  </t>
        </r>
        <r>
          <rPr>
            <sz val="9"/>
            <color indexed="81"/>
            <rFont val="Tahoma"/>
            <family val="2"/>
          </rPr>
          <t xml:space="preserve">Includes expenses for gratuities, lodging, and similar subsistence and for parking fees and tolls related to 128200 and 128400.  Travel costs associated with attending training courses should be charged to 122700.  (Also, entry fees, game admissions, booth rentals, college fairs, exhibits).
</t>
        </r>
      </text>
    </comment>
    <comment ref="A187" authorId="0" shapeId="0">
      <text>
        <r>
          <rPr>
            <b/>
            <sz val="9"/>
            <color indexed="81"/>
            <rFont val="Tahoma"/>
            <family val="2"/>
          </rPr>
          <t xml:space="preserve">Travel: Supplements and Aid: </t>
        </r>
        <r>
          <rPr>
            <sz val="9"/>
            <color indexed="81"/>
            <rFont val="Tahoma"/>
            <family val="2"/>
          </rPr>
          <t xml:space="preserve">
Includes expenses for individual transportation by any means and subsistence for persons receiving medical or rehabilitative services.</t>
        </r>
      </text>
    </comment>
    <comment ref="A188" authorId="0" shapeId="0">
      <text>
        <r>
          <rPr>
            <b/>
            <sz val="9"/>
            <color indexed="81"/>
            <rFont val="Tahoma"/>
            <family val="2"/>
          </rPr>
          <t xml:space="preserve">Travel: Supplements and Aid - Recruiting (stud., employ.):  </t>
        </r>
        <r>
          <rPr>
            <sz val="9"/>
            <color indexed="81"/>
            <rFont val="Tahoma"/>
            <family val="2"/>
          </rPr>
          <t xml:space="preserve">Includes expenses for individual transportation by any means and subsistence for persons receiving medical or rehabilitative services related to recruiting.
</t>
        </r>
      </text>
    </comment>
    <comment ref="A189" authorId="0" shapeId="0">
      <text>
        <r>
          <rPr>
            <b/>
            <sz val="9"/>
            <color indexed="81"/>
            <rFont val="Tahoma"/>
            <family val="2"/>
          </rPr>
          <t xml:space="preserve">Travel: Supplements and Aid - Team (stud., employ.):  </t>
        </r>
        <r>
          <rPr>
            <sz val="9"/>
            <color indexed="81"/>
            <rFont val="Tahoma"/>
            <family val="2"/>
          </rPr>
          <t xml:space="preserve">Includes expenses for individual transportation by any means and subsistence for persons receiving medical or rehabilitative services related to team travel.
</t>
        </r>
      </text>
    </comment>
    <comment ref="A190" authorId="0" shapeId="0">
      <text>
        <r>
          <rPr>
            <b/>
            <sz val="9"/>
            <color indexed="81"/>
            <rFont val="Tahoma"/>
            <family val="2"/>
          </rPr>
          <t xml:space="preserve">Travel Supplements and Aid - International (Travel outside the 50 United States):  </t>
        </r>
        <r>
          <rPr>
            <sz val="9"/>
            <color indexed="81"/>
            <rFont val="Tahoma"/>
            <family val="2"/>
          </rPr>
          <t xml:space="preserve">Includes expenses for individual transportation by any means and subsistence for persons receiving medical or rehabilitative services.
</t>
        </r>
      </text>
    </comment>
    <comment ref="A191" authorId="0" shapeId="0">
      <text>
        <r>
          <rPr>
            <b/>
            <sz val="9"/>
            <color indexed="81"/>
            <rFont val="Tahoma"/>
            <family val="2"/>
          </rPr>
          <t xml:space="preserve">Travel: Meal Reimbursements - Reportable to the IRS: </t>
        </r>
        <r>
          <rPr>
            <sz val="9"/>
            <color indexed="81"/>
            <rFont val="Tahoma"/>
            <family val="2"/>
          </rPr>
          <t>Includes reimbursements for meal expenses incurred during trips or work assignments that did not require overnight lodging or rest. (Meals that are part of a training or education package and are not reportable to the IRS should be charged to account code 122700).</t>
        </r>
        <r>
          <rPr>
            <sz val="9"/>
            <color indexed="81"/>
            <rFont val="Tahoma"/>
            <family val="2"/>
          </rPr>
          <t xml:space="preserve">
</t>
        </r>
      </text>
    </comment>
    <comment ref="A192" authorId="0" shapeId="0">
      <text>
        <r>
          <rPr>
            <b/>
            <sz val="9"/>
            <color indexed="81"/>
            <rFont val="Tahoma"/>
            <family val="2"/>
          </rPr>
          <t xml:space="preserve">DayTrip, Meals - International (Travel outside the 50 United States):  </t>
        </r>
        <r>
          <rPr>
            <sz val="9"/>
            <color indexed="81"/>
            <rFont val="Tahoma"/>
            <family val="2"/>
          </rPr>
          <t xml:space="preserve">Includes reimbursements for meal expenses incurred during trips or work assignments that did not require overnight lodging or rest. (Meals that are part of a training or education package and are not reportable to the IRS should be charged to account code 122700).
</t>
        </r>
      </text>
    </comment>
    <comment ref="A193" authorId="1" shapeId="0">
      <text>
        <r>
          <rPr>
            <b/>
            <u/>
            <sz val="9"/>
            <color indexed="81"/>
            <rFont val="Tahoma"/>
            <family val="2"/>
          </rPr>
          <t>Travel: Meal Reimbursements</t>
        </r>
        <r>
          <rPr>
            <sz val="9"/>
            <color indexed="81"/>
            <rFont val="Tahoma"/>
            <family val="2"/>
          </rPr>
          <t xml:space="preserve">
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t>
        </r>
      </text>
    </comment>
    <comment ref="A194"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5"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6" authorId="0" shapeId="0">
      <text>
        <r>
          <rPr>
            <b/>
            <sz val="9"/>
            <color indexed="81"/>
            <rFont val="Tahoma"/>
            <family val="2"/>
          </rPr>
          <t xml:space="preserve">Travel: Overnight Trip, Meal - International (Travel outside the 50 United States):   </t>
        </r>
        <r>
          <rPr>
            <sz val="9"/>
            <color indexed="81"/>
            <rFont val="Tahoma"/>
            <family val="2"/>
          </rPr>
          <t xml:space="preserve">Includes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of the Financial Procedures Manual).  Also include team travel, including coaches meals, in this code.
</t>
        </r>
      </text>
    </comment>
    <comment ref="A19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04" authorId="0" shapeId="0">
      <text>
        <r>
          <rPr>
            <b/>
            <sz val="9"/>
            <color indexed="81"/>
            <rFont val="Tahoma"/>
            <family val="2"/>
          </rPr>
          <t xml:space="preserve">Charge Card Supplies:  </t>
        </r>
        <r>
          <rPr>
            <sz val="9"/>
            <color indexed="81"/>
            <rFont val="Tahoma"/>
            <family val="2"/>
          </rPr>
          <t xml:space="preserve">Includes expenditures made by charge card for purchasing supplies and materials under the guidelines of the Small Purchase Charge Card Program.  USE FOR RECORDING EXPENDITURES ONLY, NOT VALID FOR BUDGETING PURPOSES.  DOA/DPB policy requires agencies to reclassify charge card convenience codes to the correct account codes (effective May 2009).
</t>
        </r>
      </text>
    </comment>
    <comment ref="A205" authorId="1" shapeId="0">
      <text>
        <r>
          <rPr>
            <b/>
            <u/>
            <sz val="9"/>
            <color indexed="81"/>
            <rFont val="Tahoma"/>
            <family val="2"/>
          </rPr>
          <t>Apparel Supplies:</t>
        </r>
        <r>
          <rPr>
            <sz val="9"/>
            <color indexed="81"/>
            <rFont val="Tahoma"/>
            <family val="2"/>
          </rPr>
          <t xml:space="preserve">
Includes expenses for uniforms, protective gear, and similar apparel items for state employees who are furnished apparel by the state.</t>
        </r>
      </text>
    </comment>
    <comment ref="A206" authorId="1" shapeId="0">
      <text>
        <r>
          <rPr>
            <b/>
            <u/>
            <sz val="9"/>
            <color indexed="81"/>
            <rFont val="Tahoma"/>
            <family val="2"/>
          </rPr>
          <t>Office Supplies:</t>
        </r>
        <r>
          <rPr>
            <sz val="9"/>
            <color indexed="81"/>
            <rFont val="Tahoma"/>
            <family val="2"/>
          </rPr>
          <t xml:space="preserve">
Includes expenses for binders, clips, file folders, ribbons (all types), small batteries, tape (all types), writing utensils, and similar office items.  (Also copy toner, dividers, and indexes.  See code 226300).</t>
        </r>
      </text>
    </comment>
    <comment ref="A207" authorId="0" shapeId="0">
      <text>
        <r>
          <rPr>
            <b/>
            <sz val="9"/>
            <color indexed="81"/>
            <rFont val="Tahoma"/>
            <family val="2"/>
          </rPr>
          <t xml:space="preserve">Office Supplies, Mailing: </t>
        </r>
        <r>
          <rPr>
            <sz val="9"/>
            <color indexed="81"/>
            <rFont val="Tahoma"/>
            <family val="2"/>
          </rPr>
          <t xml:space="preserve"> Includes expenses for padded envelopes, mailing tape, labels, and simiilar items used for mailing.
</t>
        </r>
      </text>
    </comment>
    <comment ref="A208" authorId="1" shapeId="0">
      <text>
        <r>
          <rPr>
            <b/>
            <u/>
            <sz val="9"/>
            <color indexed="81"/>
            <rFont val="Tahoma"/>
            <family val="2"/>
          </rPr>
          <t>Stationery/Forms:</t>
        </r>
        <r>
          <rPr>
            <sz val="9"/>
            <color indexed="81"/>
            <rFont val="Tahoma"/>
            <family val="2"/>
          </rPr>
          <t xml:space="preserve">
Includes expenses for carbon paper, employment application forms, ledger sheets, letter sheets, mailing envelopes, other informational and record forms, other paper, and similar stationery items.  (Also labels, copy machine paper).</t>
        </r>
      </text>
    </comment>
    <comment ref="A2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13" authorId="2" shapeId="0">
      <text>
        <r>
          <rPr>
            <b/>
            <sz val="9"/>
            <color indexed="81"/>
            <rFont val="Tahoma"/>
            <family val="2"/>
          </rPr>
          <t xml:space="preserve">Coal:  </t>
        </r>
        <r>
          <rPr>
            <sz val="9"/>
            <color indexed="81"/>
            <rFont val="Tahoma"/>
            <family val="2"/>
          </rPr>
          <t xml:space="preserve">Includes expenses for coal or coke consumed in transportation, heating, and/or power generating plants.  Includes the cost of transporting the coal.
</t>
        </r>
      </text>
    </comment>
    <comment ref="A214" authorId="2" shapeId="0">
      <text>
        <r>
          <rPr>
            <b/>
            <sz val="9"/>
            <color indexed="81"/>
            <rFont val="Tahoma"/>
            <family val="2"/>
          </rPr>
          <t xml:space="preserve">Gas:  </t>
        </r>
        <r>
          <rPr>
            <sz val="9"/>
            <color indexed="81"/>
            <rFont val="Tahoma"/>
            <family val="2"/>
          </rPr>
          <t xml:space="preserve">Includes expenses for natural and manufactured gas consumed for heating, power generating plants, and laboratories.
</t>
        </r>
      </text>
    </comment>
    <comment ref="A215" authorId="2" shapeId="0">
      <text>
        <r>
          <rPr>
            <b/>
            <sz val="9"/>
            <color indexed="81"/>
            <rFont val="Tahoma"/>
            <family val="2"/>
          </rPr>
          <t xml:space="preserve">Gasoline:  </t>
        </r>
        <r>
          <rPr>
            <sz val="9"/>
            <color indexed="81"/>
            <rFont val="Tahoma"/>
            <family val="2"/>
          </rPr>
          <t xml:space="preserve">Includes expenses for diesel fuel, gasoline, or similar fuel consumed in the engines and motors of aircraft, motor vehicles, power equipment, and watercraft.
</t>
        </r>
      </text>
    </comment>
    <comment ref="A216" authorId="2" shapeId="0">
      <text>
        <r>
          <rPr>
            <b/>
            <sz val="9"/>
            <color indexed="81"/>
            <rFont val="Tahoma"/>
            <family val="2"/>
          </rPr>
          <t xml:space="preserve">Oil:  </t>
        </r>
        <r>
          <rPr>
            <sz val="9"/>
            <color indexed="81"/>
            <rFont val="Tahoma"/>
            <family val="2"/>
          </rPr>
          <t xml:space="preserve">Includes expenses for fuel oil, oil, and oil derivatives consumed in heating, and/or power generating plants.  Includes the cost of transporting the oil.
</t>
        </r>
      </text>
    </comment>
    <comment ref="A217" authorId="2" shapeId="0">
      <text>
        <r>
          <rPr>
            <b/>
            <sz val="9"/>
            <color indexed="81"/>
            <rFont val="Tahoma"/>
            <family val="2"/>
          </rPr>
          <t xml:space="preserve">Steam:  </t>
        </r>
        <r>
          <rPr>
            <sz val="9"/>
            <color indexed="81"/>
            <rFont val="Tahoma"/>
            <family val="2"/>
          </rPr>
          <t xml:space="preserve">Includes expenses for steam consumed in heating and/or power generating plants purchased from a second party.
</t>
        </r>
      </text>
    </comment>
    <comment ref="A218" authorId="2" shapeId="0">
      <text>
        <r>
          <rPr>
            <b/>
            <sz val="9"/>
            <color indexed="81"/>
            <rFont val="Tahoma"/>
            <family val="2"/>
          </rPr>
          <t xml:space="preserve">Wood Fuels:  </t>
        </r>
        <r>
          <rPr>
            <sz val="9"/>
            <color indexed="81"/>
            <rFont val="Tahoma"/>
            <family val="2"/>
          </rPr>
          <t xml:space="preserve">Includes expenses for wood products used for fuel for heating and power generating plants, to include such items as round wood, chips, sawdust, and bark.  Includes transportation costs.
</t>
        </r>
      </text>
    </comment>
    <comment ref="A2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23" authorId="2" shapeId="0">
      <text>
        <r>
          <rPr>
            <b/>
            <sz val="9"/>
            <color indexed="81"/>
            <rFont val="Tahoma"/>
            <family val="2"/>
          </rPr>
          <t xml:space="preserve">License Tags:  </t>
        </r>
        <r>
          <rPr>
            <sz val="9"/>
            <color indexed="81"/>
            <rFont val="Tahoma"/>
            <family val="2"/>
          </rPr>
          <t xml:space="preserve">Includes expenses for decals and motor vehicle license tags. (Also, alcohol license.)
</t>
        </r>
      </text>
    </comment>
    <comment ref="A224" authorId="0" shapeId="0">
      <text>
        <r>
          <rPr>
            <b/>
            <sz val="9"/>
            <color indexed="81"/>
            <rFont val="Tahoma"/>
            <family val="2"/>
          </rPr>
          <t xml:space="preserve">Manufacturing Supplies:  </t>
        </r>
        <r>
          <rPr>
            <sz val="9"/>
            <color indexed="81"/>
            <rFont val="Tahoma"/>
            <family val="2"/>
          </rPr>
          <t xml:space="preserve">Includes expenses for fabrics and leather goods, metals, paints, plastic and synthetic/processed materials, and wood and wood products.
</t>
        </r>
      </text>
    </comment>
    <comment ref="A225" authorId="0" shapeId="0">
      <text>
        <r>
          <rPr>
            <b/>
            <sz val="9"/>
            <color indexed="81"/>
            <rFont val="Tahoma"/>
            <family val="2"/>
          </rPr>
          <t>Merchandise:</t>
        </r>
        <r>
          <rPr>
            <sz val="9"/>
            <color indexed="81"/>
            <rFont val="Tahoma"/>
            <family val="2"/>
          </rPr>
          <t xml:space="preserve">  Includes expenses for materials, supplies, and equipment purchased for resale in substantially the same form as purchased.</t>
        </r>
      </text>
    </comment>
    <comment ref="A226" authorId="0" shapeId="0">
      <text>
        <r>
          <rPr>
            <b/>
            <sz val="9"/>
            <color indexed="81"/>
            <rFont val="Tahoma"/>
            <family val="2"/>
          </rPr>
          <t xml:space="preserve">Packaging and Shipping Supplies:  </t>
        </r>
        <r>
          <rPr>
            <sz val="9"/>
            <color indexed="81"/>
            <rFont val="Tahoma"/>
            <family val="2"/>
          </rPr>
          <t xml:space="preserve">Includes expenses for boxes, cartons, containers, packing materials, and similar items.
</t>
        </r>
      </text>
    </comment>
    <comment ref="A2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1" authorId="1" shapeId="0">
      <text>
        <r>
          <rPr>
            <b/>
            <u/>
            <sz val="9"/>
            <color indexed="81"/>
            <rFont val="Tahoma"/>
            <family val="2"/>
          </rPr>
          <t>Laboratory Supplies:</t>
        </r>
        <r>
          <rPr>
            <sz val="9"/>
            <color indexed="81"/>
            <rFont val="Tahoma"/>
            <family val="2"/>
          </rPr>
          <t xml:space="preserve">
Includes expenses for animals used in research, blood or blood components used in analysis, chemicals, gases, reagents, specimen slides, test tubes, and similar laboratory supplies.</t>
        </r>
      </text>
    </comment>
    <comment ref="A232" authorId="2" shapeId="0">
      <text>
        <r>
          <rPr>
            <b/>
            <sz val="9"/>
            <color indexed="81"/>
            <rFont val="Tahoma"/>
            <family val="2"/>
          </rPr>
          <t xml:space="preserve">Medical and Dental Supplies:  </t>
        </r>
        <r>
          <rPr>
            <sz val="9"/>
            <color indexed="81"/>
            <rFont val="Tahoma"/>
            <family val="2"/>
          </rPr>
          <t xml:space="preserve">Includes expenses for bandages, biologics, braces, chemicals, contraceptive devices, crutches, drugs, eyeglasses, hearing aids, prostheses, surgical blades, and similar medical and dental supplies.
</t>
        </r>
      </text>
    </comment>
    <comment ref="A233" authorId="1" shapeId="0">
      <text>
        <r>
          <rPr>
            <b/>
            <u/>
            <sz val="9"/>
            <color indexed="81"/>
            <rFont val="Tahoma"/>
            <family val="2"/>
          </rPr>
          <t>Field Supplies:</t>
        </r>
        <r>
          <rPr>
            <sz val="9"/>
            <color indexed="81"/>
            <rFont val="Tahoma"/>
            <family val="2"/>
          </rPr>
          <t xml:space="preserve">
Includes expenses for items such as sample bottles, chart paper and ink, and similar supplies designed for use in or with field-testing and monitoring equipment.</t>
        </r>
      </text>
    </comment>
    <comment ref="A2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8" authorId="0" shapeId="0">
      <text>
        <r>
          <rPr>
            <b/>
            <sz val="9"/>
            <color indexed="81"/>
            <rFont val="Tahoma"/>
            <family val="2"/>
          </rPr>
          <t xml:space="preserve">Building Repair and Maintenance Materials:  </t>
        </r>
        <r>
          <rPr>
            <sz val="9"/>
            <color indexed="81"/>
            <rFont val="Tahoma"/>
            <family val="2"/>
          </rPr>
          <t xml:space="preserve">Includes expenses for bricks, cement, concrete, lumber, mortar, pitch, plasterboard, tar, and similar materials not included in the cost of work performed under contract in the repair and maintenance of structures.
</t>
        </r>
      </text>
    </comment>
    <comment ref="A239" authorId="0" shapeId="0">
      <text>
        <r>
          <rPr>
            <b/>
            <sz val="9"/>
            <color indexed="81"/>
            <rFont val="Tahoma"/>
            <family val="2"/>
          </rPr>
          <t xml:space="preserve">Custodial Repair and Maintenance Materials:  </t>
        </r>
        <r>
          <rPr>
            <sz val="9"/>
            <color indexed="81"/>
            <rFont val="Tahoma"/>
            <family val="2"/>
          </rPr>
          <t xml:space="preserve">Includes expenses for brushes, brooms, chemicals for air conditioning, cleaning preparations, disinfectants, electric bulbs, flourescent tubes, pesticides, toilet tissue, waxes, water purification and treatment and similar custodial repair and maintenance materials. (Also, soap, trash bags).
</t>
        </r>
      </text>
    </comment>
    <comment ref="A240" authorId="0" shapeId="0">
      <text>
        <r>
          <rPr>
            <b/>
            <sz val="9"/>
            <color indexed="81"/>
            <rFont val="Tahoma"/>
            <family val="2"/>
          </rPr>
          <t xml:space="preserve">Electrical Repair and Maintenance Materials:  </t>
        </r>
        <r>
          <rPr>
            <sz val="9"/>
            <color indexed="81"/>
            <rFont val="Tahoma"/>
            <family val="2"/>
          </rPr>
          <t xml:space="preserve">Includes expenses for circuit breakers, circuits, electrical tape, fuses, plugs, tubes, wiring, and similar electrical and maintenance materials not included in the costs of the work performed under contract.
</t>
        </r>
      </text>
    </comment>
    <comment ref="A241" authorId="1" shapeId="0">
      <text>
        <r>
          <rPr>
            <b/>
            <u/>
            <sz val="9"/>
            <color indexed="81"/>
            <rFont val="Tahoma"/>
            <family val="2"/>
          </rPr>
          <t>Mechanical Repair/Maintenance Materials:</t>
        </r>
        <r>
          <rPr>
            <sz val="9"/>
            <color indexed="81"/>
            <rFont val="Tahoma"/>
            <family val="2"/>
          </rPr>
          <t xml:space="preserve">
Includes expenses for bolts, cable, gears, nuts, pipe, screws, solder, and similar mechanical repair and maintenance materials not included in the cost of work performed under contract.</t>
        </r>
      </text>
    </comment>
    <comment ref="A242" authorId="2" shapeId="0">
      <text>
        <r>
          <rPr>
            <b/>
            <sz val="9"/>
            <color indexed="81"/>
            <rFont val="Tahoma"/>
            <family val="2"/>
          </rPr>
          <t xml:space="preserve">Vehicle Repair and Maintenance Materials:  </t>
        </r>
        <r>
          <rPr>
            <sz val="9"/>
            <color indexed="81"/>
            <rFont val="Tahoma"/>
            <family val="2"/>
          </rPr>
          <t xml:space="preserve">Includes expenses for automatic transmission fluid, batteries, brake fluid, engine oil, grease, hoses, hubcaps, points and plugs, tires, and similar vehicle repair and maintenance materials not included in the cost of work performed under contract.
</t>
        </r>
      </text>
    </comment>
    <comment ref="A243" authorId="2" shapeId="0">
      <text>
        <r>
          <rPr>
            <b/>
            <sz val="9"/>
            <color indexed="81"/>
            <rFont val="Tahoma"/>
            <family val="2"/>
          </rPr>
          <t xml:space="preserve">Highway Repair and Maintenance Materials:  </t>
        </r>
        <r>
          <rPr>
            <sz val="9"/>
            <color indexed="81"/>
            <rFont val="Tahoma"/>
            <family val="2"/>
          </rPr>
          <t xml:space="preserve">Includes expenses for calcium, stone, sand, straw, marking paint, steel brooms, and similar maintenance supplies used in the repair and maintenance of roadways.
</t>
        </r>
      </text>
    </comment>
    <comment ref="A2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9" authorId="0" shapeId="0">
      <text>
        <r>
          <rPr>
            <b/>
            <sz val="9"/>
            <color indexed="81"/>
            <rFont val="Tahoma"/>
            <family val="2"/>
          </rPr>
          <t xml:space="preserve">Food and Dietary Supplies:  </t>
        </r>
        <r>
          <rPr>
            <sz val="9"/>
            <color indexed="81"/>
            <rFont val="Tahoma"/>
            <family val="2"/>
          </rPr>
          <t xml:space="preserve">Includes expenses for items of food and drink.
</t>
        </r>
      </text>
    </comment>
    <comment ref="A250" authorId="0" shapeId="0">
      <text>
        <r>
          <rPr>
            <b/>
            <sz val="9"/>
            <color indexed="81"/>
            <rFont val="Tahoma"/>
            <family val="2"/>
          </rPr>
          <t xml:space="preserve">Food Service Supplies:  </t>
        </r>
        <r>
          <rPr>
            <sz val="9"/>
            <color indexed="81"/>
            <rFont val="Tahoma"/>
            <family val="2"/>
          </rPr>
          <t xml:space="preserve">Includes expenses for cutlery, dishes, glasses, paper cups, paper dishes, paper napkins, tablecloths, tableware, and similar food service supplies used in preparing, cooking, and serving food.
</t>
        </r>
      </text>
    </comment>
    <comment ref="A251" authorId="0" shapeId="0">
      <text>
        <r>
          <rPr>
            <b/>
            <sz val="9"/>
            <color indexed="81"/>
            <rFont val="Tahoma"/>
            <family val="2"/>
          </rPr>
          <t xml:space="preserve">Laundry and Linen Supplies:  </t>
        </r>
        <r>
          <rPr>
            <sz val="9"/>
            <color indexed="81"/>
            <rFont val="Tahoma"/>
            <family val="2"/>
          </rPr>
          <t xml:space="preserve">Includes expenses for bedspreads, blankets, pillows, pillowcases, pillow covers, towels, washcloths, and similar linen supplies.  Also, includes expenses for bluing, cleansing agents, deodorants, disinfectants, small brushes, starch, and similar laundry supply items.
</t>
        </r>
      </text>
    </comment>
    <comment ref="A252" authorId="0" shapeId="0">
      <text>
        <r>
          <rPr>
            <b/>
            <sz val="9"/>
            <color indexed="81"/>
            <rFont val="Tahoma"/>
            <family val="2"/>
          </rPr>
          <t xml:space="preserve">Personal Care Supplies:  </t>
        </r>
        <r>
          <rPr>
            <sz val="9"/>
            <color indexed="81"/>
            <rFont val="Tahoma"/>
            <family val="2"/>
          </rPr>
          <t xml:space="preserve">Includes expenses for combs, hairbrushes, shampoo, soap, toothbrushes, toothpaste, and similar supplies used for personal hygiene.
</t>
        </r>
      </text>
    </comment>
    <comment ref="A2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8" authorId="2" shapeId="0">
      <text>
        <r>
          <rPr>
            <b/>
            <sz val="9"/>
            <color indexed="81"/>
            <rFont val="Tahoma"/>
            <family val="2"/>
          </rPr>
          <t xml:space="preserve">Agricultural Supplies:  </t>
        </r>
        <r>
          <rPr>
            <sz val="9"/>
            <color indexed="81"/>
            <rFont val="Tahoma"/>
            <family val="2"/>
          </rPr>
          <t xml:space="preserve">Includes expenses for animal foods, bulbs, fertilizers, insecticides, seeds, and similar agricultural supply items.
</t>
        </r>
      </text>
    </comment>
    <comment ref="A259" authorId="2" shapeId="0">
      <text>
        <r>
          <rPr>
            <b/>
            <sz val="9"/>
            <color indexed="81"/>
            <rFont val="Tahoma"/>
            <family val="2"/>
          </rPr>
          <t xml:space="preserve">Architectural and Engineering Supplies:  </t>
        </r>
        <r>
          <rPr>
            <sz val="9"/>
            <color indexed="81"/>
            <rFont val="Tahoma"/>
            <family val="2"/>
          </rPr>
          <t xml:space="preserve">Includes expenses for blue print paper, drafting paper and vellum, inks, transfer letters, and similar supplies.  For related expenses, see 131200 and 131300.
</t>
        </r>
      </text>
    </comment>
    <comment ref="A260" authorId="0" shapeId="0">
      <text>
        <r>
          <rPr>
            <b/>
            <sz val="9"/>
            <color indexed="81"/>
            <rFont val="Tahoma"/>
            <family val="2"/>
          </rPr>
          <t xml:space="preserve">Computer Operating Services:  </t>
        </r>
        <r>
          <rPr>
            <sz val="9"/>
            <color indexed="81"/>
            <rFont val="Tahoma"/>
            <family val="2"/>
          </rPr>
          <t xml:space="preserve">Includes expenses for paper, bar cards, disposable media (e.g., tapes and disks), and other computer operating supplies.
</t>
        </r>
      </text>
    </comment>
    <comment ref="A261" authorId="1" shapeId="0">
      <text>
        <r>
          <rPr>
            <b/>
            <u/>
            <sz val="9"/>
            <color indexed="81"/>
            <rFont val="Tahoma"/>
            <family val="2"/>
          </rPr>
          <t>Educational Supplies:</t>
        </r>
        <r>
          <rPr>
            <sz val="9"/>
            <color indexed="81"/>
            <rFont val="Tahoma"/>
            <family val="2"/>
          </rPr>
          <t xml:space="preserve">
Includes expenses for blank audiotapes, blank phonograph records, blank videotapes, chalk, erasers, and similar educational supplies.  (Also, sheet music, records, costumes and props for educational departments).</t>
        </r>
      </text>
    </comment>
    <comment ref="A262" authorId="0" shapeId="0">
      <text>
        <r>
          <rPr>
            <b/>
            <sz val="9"/>
            <color indexed="81"/>
            <rFont val="Tahoma"/>
            <family val="2"/>
          </rPr>
          <t xml:space="preserve">Fish and Wildlife Supplies:  </t>
        </r>
        <r>
          <rPr>
            <sz val="9"/>
            <color indexed="81"/>
            <rFont val="Tahoma"/>
            <family val="2"/>
          </rPr>
          <t xml:space="preserve">Includes expenses for fish and other marine life, and fowl and game to expand, improve, or maintain fish and wildlife populations.  Include materials used in habitat reparation and development.
</t>
        </r>
      </text>
    </comment>
    <comment ref="A263" authorId="0" shapeId="0">
      <text>
        <r>
          <rPr>
            <b/>
            <sz val="9"/>
            <color indexed="81"/>
            <rFont val="Tahoma"/>
            <family val="2"/>
          </rPr>
          <t xml:space="preserve">Law Enforcement Supplies:  </t>
        </r>
        <r>
          <rPr>
            <sz val="9"/>
            <color indexed="81"/>
            <rFont val="Tahoma"/>
            <family val="2"/>
          </rPr>
          <t xml:space="preserve">Includes expenses for ammunition, flares, smoke bombs, tear gas, temporarily disabling liquids, and similar law enforcement supplies.
</t>
        </r>
      </text>
    </comment>
    <comment ref="A264" authorId="0" shapeId="0">
      <text>
        <r>
          <rPr>
            <b/>
            <sz val="9"/>
            <color indexed="81"/>
            <rFont val="Tahoma"/>
            <family val="2"/>
          </rPr>
          <t xml:space="preserve">Photographic Services:  </t>
        </r>
        <r>
          <rPr>
            <sz val="9"/>
            <color indexed="81"/>
            <rFont val="Tahoma"/>
            <family val="2"/>
          </rPr>
          <t xml:space="preserve">Includes expenses for chemicals, film, digital media, and similar photographic supplies. (Also, laminating material.  For film processing see 126700.
</t>
        </r>
      </text>
    </comment>
    <comment ref="A265" authorId="0" shapeId="0">
      <text>
        <r>
          <rPr>
            <b/>
            <sz val="9"/>
            <color indexed="81"/>
            <rFont val="Tahoma"/>
            <family val="2"/>
          </rPr>
          <t xml:space="preserve">Recreational Services:  </t>
        </r>
        <r>
          <rPr>
            <sz val="9"/>
            <color indexed="81"/>
            <rFont val="Tahoma"/>
            <family val="2"/>
          </rPr>
          <t xml:space="preserve">Includes expenses for balls, bases, bats, nets, racquets, and similar indoor and outdoor recreational supplies.  (Also, athletic apparel).
</t>
        </r>
      </text>
    </comment>
    <comment ref="A266" authorId="0" shapeId="0">
      <text>
        <r>
          <rPr>
            <b/>
            <sz val="9"/>
            <color indexed="81"/>
            <rFont val="Tahoma"/>
            <family val="2"/>
          </rPr>
          <t xml:space="preserve">Highway Emergency Operations Materials:  </t>
        </r>
        <r>
          <rPr>
            <sz val="9"/>
            <color indexed="81"/>
            <rFont val="Tahoma"/>
            <family val="2"/>
          </rPr>
          <t xml:space="preserve">Includes expenses for salt, abrasives, and similar materials used in the maintenance of highways during emergency operations.
</t>
        </r>
      </text>
    </comment>
    <comment ref="A2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72" authorId="2" shapeId="0">
      <text>
        <r>
          <rPr>
            <b/>
            <sz val="9"/>
            <color indexed="81"/>
            <rFont val="Tahoma"/>
            <family val="2"/>
          </rPr>
          <t xml:space="preserve">Individual Claims and Settlements:  </t>
        </r>
        <r>
          <rPr>
            <sz val="9"/>
            <color indexed="81"/>
            <rFont val="Tahoma"/>
            <family val="2"/>
          </rPr>
          <t xml:space="preserve">Includes expenses for compensation to individuals for information on criminal activities and for personal injuries, property damages, and similar claims and settlements.
</t>
        </r>
      </text>
    </comment>
    <comment ref="A273" authorId="1" shapeId="0">
      <text>
        <r>
          <rPr>
            <b/>
            <sz val="9"/>
            <color indexed="81"/>
            <rFont val="Tahoma"/>
            <family val="2"/>
          </rPr>
          <t xml:space="preserve">Premiums:  </t>
        </r>
        <r>
          <rPr>
            <sz val="9"/>
            <color indexed="81"/>
            <rFont val="Tahoma"/>
            <family val="2"/>
          </rPr>
          <t>Includes expenses for awards, honorariums, stipends, and prizes to individuals and organizations.</t>
        </r>
      </text>
    </comment>
    <comment ref="A274" authorId="2" shapeId="0">
      <text>
        <r>
          <rPr>
            <b/>
            <sz val="9"/>
            <color indexed="81"/>
            <rFont val="Tahoma"/>
            <family val="2"/>
          </rPr>
          <t xml:space="preserve">Human Subject Payments - IRB:  </t>
        </r>
        <r>
          <rPr>
            <sz val="9"/>
            <color indexed="81"/>
            <rFont val="Tahoma"/>
            <family val="2"/>
          </rPr>
          <t>Payments to Research Subjects under conditions set forth by procedures governed by JMU Internal Review Board (IRB).  This code must be used to avoid tax reporting of the payment made to the volunteer research participant and only applies to those participating as volunteer research subjects in IRB approved research.</t>
        </r>
        <r>
          <rPr>
            <b/>
            <sz val="9"/>
            <color indexed="81"/>
            <rFont val="Tahoma"/>
            <family val="2"/>
          </rPr>
          <t xml:space="preserve"> </t>
        </r>
        <r>
          <rPr>
            <sz val="9"/>
            <color indexed="81"/>
            <rFont val="Tahoma"/>
            <family val="2"/>
          </rPr>
          <t xml:space="preserve">
</t>
        </r>
      </text>
    </comment>
    <comment ref="A275" authorId="0" shapeId="0">
      <text>
        <r>
          <rPr>
            <b/>
            <sz val="9"/>
            <color indexed="81"/>
            <rFont val="Tahoma"/>
            <family val="2"/>
          </rPr>
          <t xml:space="preserve">Unemployment Compensation Reimbursements:  </t>
        </r>
        <r>
          <rPr>
            <sz val="9"/>
            <color indexed="81"/>
            <rFont val="Tahoma"/>
            <family val="2"/>
          </rPr>
          <t xml:space="preserve">Includes expenses for reimbursement made by state agencies to the Trust Fund for benefits provided to former state employees.
</t>
        </r>
      </text>
    </comment>
    <comment ref="A276" authorId="2" shapeId="0">
      <text>
        <r>
          <rPr>
            <b/>
            <sz val="9"/>
            <color indexed="81"/>
            <rFont val="Tahoma"/>
            <family val="2"/>
          </rPr>
          <t xml:space="preserve">Payments on Behalf of Individuals:  </t>
        </r>
        <r>
          <rPr>
            <sz val="9"/>
            <color indexed="81"/>
            <rFont val="Tahoma"/>
            <family val="2"/>
          </rPr>
          <t xml:space="preserve">Includes payments to third parties for goods and services that are performed for individuals such as payments for victims of crime.
</t>
        </r>
      </text>
    </comment>
    <comment ref="A277" authorId="2" shapeId="0">
      <text>
        <r>
          <rPr>
            <b/>
            <sz val="9"/>
            <color indexed="81"/>
            <rFont val="Tahoma"/>
            <family val="2"/>
          </rPr>
          <t xml:space="preserve">Income Assistance Payments:  </t>
        </r>
        <r>
          <rPr>
            <sz val="9"/>
            <color indexed="81"/>
            <rFont val="Tahoma"/>
            <family val="2"/>
          </rPr>
          <t xml:space="preserve">Includes expenses to individuals for continuing and temporary income supplement programs.
</t>
        </r>
      </text>
    </comment>
    <comment ref="A278" authorId="0" shapeId="0">
      <text>
        <r>
          <rPr>
            <b/>
            <sz val="9"/>
            <color indexed="81"/>
            <rFont val="Tahoma"/>
            <family val="2"/>
          </rPr>
          <t xml:space="preserve">Incentives:  </t>
        </r>
        <r>
          <rPr>
            <sz val="9"/>
            <color indexed="81"/>
            <rFont val="Tahoma"/>
            <family val="2"/>
          </rPr>
          <t xml:space="preserve">Includes payments to individuals and organizations for incentives to participate in State sponsored programs and activities (such as reforestation projects).
</t>
        </r>
      </text>
    </comment>
    <comment ref="A2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83" authorId="0" shapeId="0">
      <text>
        <r>
          <rPr>
            <b/>
            <sz val="9"/>
            <color indexed="81"/>
            <rFont val="Tahoma"/>
            <family val="2"/>
          </rPr>
          <t>Graduate Scholarships and Fellowships:</t>
        </r>
        <r>
          <rPr>
            <sz val="9"/>
            <color indexed="81"/>
            <rFont val="Tahoma"/>
            <family val="2"/>
          </rPr>
          <t xml:space="preserve">  Includes expenses for awards to graduate students.
</t>
        </r>
      </text>
    </comment>
    <comment ref="A284" authorId="2" shapeId="0">
      <text>
        <r>
          <rPr>
            <b/>
            <sz val="9"/>
            <color indexed="81"/>
            <rFont val="Tahoma"/>
            <family val="2"/>
          </rPr>
          <t xml:space="preserve">Student Loans:  </t>
        </r>
        <r>
          <rPr>
            <sz val="9"/>
            <color indexed="81"/>
            <rFont val="Tahoma"/>
            <family val="2"/>
          </rPr>
          <t xml:space="preserve">Includes expenses for payments into the principal of student loan funds in institutions of higher education.
</t>
        </r>
      </text>
    </comment>
    <comment ref="A285" authorId="0" shapeId="0">
      <text>
        <r>
          <rPr>
            <b/>
            <sz val="9"/>
            <color indexed="81"/>
            <rFont val="Tahoma"/>
            <family val="2"/>
          </rPr>
          <t xml:space="preserve">Tuition Waiver:  </t>
        </r>
        <r>
          <rPr>
            <sz val="9"/>
            <color indexed="81"/>
            <rFont val="Tahoma"/>
            <family val="2"/>
          </rPr>
          <t xml:space="preserve">Includes expenses for costs incurred by institutions of higher education for waiving tuition in part or in whole in conformance with state law and regulations.
</t>
        </r>
      </text>
    </comment>
    <comment ref="A286" authorId="0" shapeId="0">
      <text>
        <r>
          <rPr>
            <b/>
            <sz val="9"/>
            <color indexed="81"/>
            <rFont val="Tahoma"/>
            <family val="2"/>
          </rPr>
          <t>Undergraduate Students:</t>
        </r>
        <r>
          <rPr>
            <sz val="9"/>
            <color indexed="81"/>
            <rFont val="Tahoma"/>
            <family val="2"/>
          </rPr>
          <t xml:space="preserve">  Includes expenses for awards to undergraduate students.
</t>
        </r>
      </text>
    </comment>
    <comment ref="A28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91" authorId="0" shapeId="0">
      <text>
        <r>
          <rPr>
            <b/>
            <sz val="9"/>
            <color indexed="81"/>
            <rFont val="Tahoma"/>
            <family val="2"/>
          </rPr>
          <t xml:space="preserve">Computer Rentals (not mainframe):  </t>
        </r>
        <r>
          <rPr>
            <sz val="9"/>
            <color indexed="81"/>
            <rFont val="Tahoma"/>
            <family val="2"/>
          </rPr>
          <t xml:space="preserve">Includes expenses for the operating leases of computer equipment, excluding mainframe computers or large enterprise servers with high processing capacity.
</t>
        </r>
      </text>
    </comment>
    <comment ref="A292" authorId="0" shapeId="0">
      <text>
        <r>
          <rPr>
            <b/>
            <sz val="9"/>
            <color indexed="81"/>
            <rFont val="Tahoma"/>
            <family val="2"/>
          </rPr>
          <t xml:space="preserve">Computer Processor Rentals:  </t>
        </r>
        <r>
          <rPr>
            <sz val="9"/>
            <color indexed="81"/>
            <rFont val="Tahoma"/>
            <family val="2"/>
          </rPr>
          <t xml:space="preserve">Includes expenses for the operating leases of central processor equipment like mainframe or large enterprise servers with high processing capacity.
</t>
        </r>
      </text>
    </comment>
    <comment ref="A293" authorId="0" shapeId="0">
      <text>
        <r>
          <rPr>
            <b/>
            <sz val="9"/>
            <color indexed="81"/>
            <rFont val="Tahoma"/>
            <family val="2"/>
          </rPr>
          <t xml:space="preserve">Computer Software Rentals:  </t>
        </r>
        <r>
          <rPr>
            <sz val="9"/>
            <color indexed="81"/>
            <rFont val="Tahoma"/>
            <family val="2"/>
          </rPr>
          <t xml:space="preserve">Includes expenses for the operating leases of central processor equipment like mainframe or large enterprise servers computer application software, utility programs and operating system software.
</t>
        </r>
      </text>
    </comment>
    <comment ref="A294" authorId="1" shapeId="0">
      <text>
        <r>
          <rPr>
            <b/>
            <sz val="9"/>
            <color indexed="81"/>
            <rFont val="Tahoma"/>
            <family val="2"/>
          </rPr>
          <t>Equipment Rentals:</t>
        </r>
        <r>
          <rPr>
            <sz val="9"/>
            <color indexed="81"/>
            <rFont val="Tahoma"/>
            <family val="2"/>
          </rPr>
          <t xml:space="preserve">
Includes expenses of a lessee for the operating leases of equipment.  Excludes expenses chargeable to 153100 and 153200. (Also, film rental, ID machine).</t>
        </r>
      </text>
    </comment>
    <comment ref="A295" authorId="1" shapeId="0">
      <text>
        <r>
          <rPr>
            <b/>
            <sz val="9"/>
            <color indexed="81"/>
            <rFont val="Tahoma"/>
            <family val="2"/>
          </rPr>
          <t>Building Rentals:</t>
        </r>
        <r>
          <rPr>
            <sz val="9"/>
            <color indexed="81"/>
            <rFont val="Tahoma"/>
            <family val="2"/>
          </rPr>
          <t xml:space="preserve">
Includes rent payments made directly to a private sector landlord, rental agent, or state agency other than the Department of General Services, for use of a structure or part of a structure.</t>
        </r>
      </text>
    </comment>
    <comment ref="A296" authorId="0" shapeId="0">
      <text>
        <r>
          <rPr>
            <b/>
            <sz val="9"/>
            <color indexed="81"/>
            <rFont val="Tahoma"/>
            <family val="2"/>
          </rPr>
          <t xml:space="preserve">Building Rentals, Internal:  </t>
        </r>
        <r>
          <rPr>
            <sz val="9"/>
            <color indexed="81"/>
            <rFont val="Tahoma"/>
            <family val="2"/>
          </rPr>
          <t xml:space="preserve">Includes expenses of a tenant for the use of a University building or part of a building by another University department.
</t>
        </r>
      </text>
    </comment>
    <comment ref="A297" authorId="0" shapeId="0">
      <text>
        <r>
          <rPr>
            <b/>
            <sz val="9"/>
            <color indexed="81"/>
            <rFont val="Tahoma"/>
            <family val="2"/>
          </rPr>
          <t xml:space="preserve">Land Rentals:  </t>
        </r>
        <r>
          <rPr>
            <sz val="9"/>
            <color indexed="81"/>
            <rFont val="Tahoma"/>
            <family val="2"/>
          </rPr>
          <t xml:space="preserve">Includes expenses of a tenant for the use of land.
</t>
        </r>
      </text>
    </comment>
    <comment ref="A298" authorId="0" shapeId="0">
      <text>
        <r>
          <rPr>
            <b/>
            <sz val="9"/>
            <color indexed="81"/>
            <rFont val="Tahoma"/>
            <family val="2"/>
          </rPr>
          <t xml:space="preserve">Land and Building Rentals:  </t>
        </r>
        <r>
          <rPr>
            <sz val="9"/>
            <color indexed="81"/>
            <rFont val="Tahoma"/>
            <family val="2"/>
          </rPr>
          <t xml:space="preserve">Includes expenses for operating leases of both land and a building combined in one agreement.
</t>
        </r>
      </text>
    </comment>
    <comment ref="A299" authorId="0" shapeId="0">
      <text>
        <r>
          <rPr>
            <b/>
            <sz val="9"/>
            <color indexed="81"/>
            <rFont val="Tahoma"/>
            <family val="2"/>
          </rPr>
          <t xml:space="preserve">Building Rentals - State Owned Facilities:  </t>
        </r>
        <r>
          <rPr>
            <sz val="9"/>
            <color indexed="81"/>
            <rFont val="Tahoma"/>
            <family val="2"/>
          </rPr>
          <t xml:space="preserve">Includes rental fees charged by the Department of General Services for space in state-owned facilities.
</t>
        </r>
      </text>
    </comment>
    <comment ref="A300" authorId="0" shapeId="0">
      <text>
        <r>
          <rPr>
            <b/>
            <sz val="9"/>
            <color indexed="81"/>
            <rFont val="Tahoma"/>
            <family val="2"/>
          </rPr>
          <t xml:space="preserve">Building Rentals - Non-State Owned Facilities:  </t>
        </r>
        <r>
          <rPr>
            <sz val="9"/>
            <color indexed="81"/>
            <rFont val="Tahoma"/>
            <family val="2"/>
          </rPr>
          <t xml:space="preserve">Include rental payments to the Department of General Services.  Division of Real Estate Services for space in private sector owned facilities.
</t>
        </r>
      </text>
    </comment>
    <comment ref="A3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6" authorId="2" shapeId="0">
      <text>
        <r>
          <rPr>
            <b/>
            <sz val="9"/>
            <color indexed="81"/>
            <rFont val="Tahoma"/>
            <family val="2"/>
          </rPr>
          <t xml:space="preserve">Agency Service Charges:  </t>
        </r>
        <r>
          <rPr>
            <sz val="9"/>
            <color indexed="81"/>
            <rFont val="Tahoma"/>
            <family val="2"/>
          </rPr>
          <t xml:space="preserve">Includes expenses for specialized activities or services provided by state agencies to other state agencies.  Includes allocations of physical plant costs.
</t>
        </r>
      </text>
    </comment>
    <comment ref="A307" authorId="2" shapeId="0">
      <text>
        <r>
          <rPr>
            <b/>
            <sz val="9"/>
            <color indexed="81"/>
            <rFont val="Tahoma"/>
            <family val="2"/>
          </rPr>
          <t xml:space="preserve">Agency Service Charges, Auxilary Support Transfer:  </t>
        </r>
        <r>
          <rPr>
            <sz val="9"/>
            <color indexed="81"/>
            <rFont val="Tahoma"/>
            <family val="2"/>
          </rPr>
          <t xml:space="preserve">Includes expenses for specialized activities or services provided in addition to negotiated Agency Service Charge to Auxilary Enterprises.
</t>
        </r>
      </text>
    </comment>
    <comment ref="A308" authorId="2" shapeId="0">
      <text>
        <r>
          <rPr>
            <b/>
            <sz val="9"/>
            <color indexed="81"/>
            <rFont val="Tahoma"/>
            <family val="2"/>
          </rPr>
          <t xml:space="preserve">Electrical Service Charges:  </t>
        </r>
        <r>
          <rPr>
            <sz val="9"/>
            <color indexed="81"/>
            <rFont val="Tahoma"/>
            <family val="2"/>
          </rPr>
          <t xml:space="preserve">Includes expenses for electricity.
</t>
        </r>
      </text>
    </comment>
    <comment ref="A309" authorId="2" shapeId="0">
      <text>
        <r>
          <rPr>
            <b/>
            <sz val="9"/>
            <color indexed="81"/>
            <rFont val="Tahoma"/>
            <family val="2"/>
          </rPr>
          <t xml:space="preserve">Refuse Service Charges:  </t>
        </r>
        <r>
          <rPr>
            <sz val="9"/>
            <color indexed="81"/>
            <rFont val="Tahoma"/>
            <family val="2"/>
          </rPr>
          <t xml:space="preserve">Includes expenses for services to haul garbage, trash, and other refuse.
</t>
        </r>
      </text>
    </comment>
    <comment ref="A310" authorId="2" shapeId="0">
      <text>
        <r>
          <rPr>
            <b/>
            <sz val="9"/>
            <color indexed="81"/>
            <rFont val="Tahoma"/>
            <family val="2"/>
          </rPr>
          <t xml:space="preserve">Refuse Service Charges, Hazardous Waste:  </t>
        </r>
        <r>
          <rPr>
            <sz val="9"/>
            <color indexed="81"/>
            <rFont val="Tahoma"/>
            <family val="2"/>
          </rPr>
          <t xml:space="preserve">Includes expenses for services to remove hazardous waste refuse.
</t>
        </r>
      </text>
    </comment>
    <comment ref="A311" authorId="2" shapeId="0">
      <text>
        <r>
          <rPr>
            <b/>
            <sz val="9"/>
            <color indexed="81"/>
            <rFont val="Tahoma"/>
            <family val="2"/>
          </rPr>
          <t xml:space="preserve">Refuse Service Charges, Biohazardous Waste:  </t>
        </r>
        <r>
          <rPr>
            <sz val="9"/>
            <color indexed="81"/>
            <rFont val="Tahoma"/>
            <family val="2"/>
          </rPr>
          <t xml:space="preserve">Includes expenses for services to remove biohazardous waste ONLY.
</t>
        </r>
      </text>
    </comment>
    <comment ref="A312" authorId="2" shapeId="0">
      <text>
        <r>
          <rPr>
            <b/>
            <sz val="9"/>
            <color indexed="81"/>
            <rFont val="Tahoma"/>
            <family val="2"/>
          </rPr>
          <t xml:space="preserve">Water and Sewer Service Charges:  </t>
        </r>
        <r>
          <rPr>
            <sz val="9"/>
            <color indexed="81"/>
            <rFont val="Tahoma"/>
            <family val="2"/>
          </rPr>
          <t xml:space="preserve">Includes expenses for water and sewer services.
</t>
        </r>
      </text>
    </comment>
    <comment ref="A313" authorId="1" shapeId="0">
      <text>
        <r>
          <rPr>
            <b/>
            <sz val="9"/>
            <color indexed="81"/>
            <rFont val="Tahoma"/>
            <family val="2"/>
          </rPr>
          <t>eVA Two Percent Fee:</t>
        </r>
        <r>
          <rPr>
            <sz val="9"/>
            <color indexed="81"/>
            <rFont val="Tahoma"/>
            <family val="2"/>
          </rPr>
          <t xml:space="preserve">
Includes expenditures for the eVA 2% transaction fee.</t>
        </r>
      </text>
    </comment>
    <comment ref="A314" authorId="2" shapeId="0">
      <text>
        <r>
          <rPr>
            <b/>
            <sz val="9"/>
            <color indexed="81"/>
            <rFont val="Tahoma"/>
            <family val="2"/>
          </rPr>
          <t xml:space="preserve">Private Vendor Service Charge:  </t>
        </r>
        <r>
          <rPr>
            <sz val="9"/>
            <color indexed="81"/>
            <rFont val="Tahoma"/>
            <family val="2"/>
          </rPr>
          <t xml:space="preserve">Includes expenses to vendors for eVA service charges.
</t>
        </r>
      </text>
    </comment>
    <comment ref="A31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19" authorId="0" shapeId="0">
      <text>
        <r>
          <rPr>
            <b/>
            <sz val="9"/>
            <color indexed="81"/>
            <rFont val="Tahoma"/>
            <family val="2"/>
          </rPr>
          <t xml:space="preserve">Animals:  </t>
        </r>
        <r>
          <rPr>
            <sz val="9"/>
            <color indexed="81"/>
            <rFont val="Tahoma"/>
            <family val="2"/>
          </rPr>
          <t xml:space="preserve">Includes expenses for domestic animals, livestock, and zoological specimens.
</t>
        </r>
      </text>
    </comment>
    <comment ref="A320" authorId="0" shapeId="0">
      <text>
        <r>
          <rPr>
            <b/>
            <sz val="9"/>
            <color indexed="81"/>
            <rFont val="Tahoma"/>
            <family val="2"/>
          </rPr>
          <t xml:space="preserve">Minerals:  </t>
        </r>
        <r>
          <rPr>
            <sz val="9"/>
            <color indexed="81"/>
            <rFont val="Tahoma"/>
            <family val="2"/>
          </rPr>
          <t xml:space="preserve">Includes expenses for coal mines, minerals other than coal, and oil wells for experimental research, reclamation, or similar purposes.
</t>
        </r>
      </text>
    </comment>
    <comment ref="A321" authorId="0" shapeId="0">
      <text>
        <r>
          <rPr>
            <b/>
            <sz val="9"/>
            <color indexed="81"/>
            <rFont val="Tahoma"/>
            <family val="2"/>
          </rPr>
          <t xml:space="preserve">Plants:  </t>
        </r>
        <r>
          <rPr>
            <sz val="9"/>
            <color indexed="81"/>
            <rFont val="Tahoma"/>
            <family val="2"/>
          </rPr>
          <t xml:space="preserve">Includes expenses for plants, timber, and vegetation for botanical gardens, green houses, nurseries, and similar purposes.  (Also, trees).
</t>
        </r>
      </text>
    </comment>
    <comment ref="A3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26" authorId="0" shapeId="0">
      <text>
        <r>
          <rPr>
            <b/>
            <sz val="9"/>
            <color indexed="81"/>
            <rFont val="Tahoma"/>
            <family val="2"/>
          </rPr>
          <t xml:space="preserve">Site Improvements:  </t>
        </r>
        <r>
          <rPr>
            <sz val="9"/>
            <color indexed="81"/>
            <rFont val="Tahoma"/>
            <family val="2"/>
          </rPr>
          <t xml:space="preserve">Includes expenses for exterior lighting systems, fences, landscaping, parking areas, roadways, walks, and similar site improvements.
</t>
        </r>
      </text>
    </comment>
    <comment ref="A327" authorId="0" shapeId="0">
      <text>
        <r>
          <rPr>
            <b/>
            <sz val="9"/>
            <color indexed="81"/>
            <rFont val="Tahoma"/>
            <family val="2"/>
          </rPr>
          <t xml:space="preserve">Site Preparation:  </t>
        </r>
        <r>
          <rPr>
            <sz val="9"/>
            <color indexed="81"/>
            <rFont val="Tahoma"/>
            <family val="2"/>
          </rPr>
          <t xml:space="preserve">Includes expenses for clearing, filling, grading, grubbing, razing of structures, and similar site preparation.
</t>
        </r>
      </text>
    </comment>
    <comment ref="A328" authorId="0" shapeId="0">
      <text>
        <r>
          <rPr>
            <b/>
            <sz val="9"/>
            <color indexed="81"/>
            <rFont val="Tahoma"/>
            <family val="2"/>
          </rPr>
          <t xml:space="preserve">Utilities:  </t>
        </r>
        <r>
          <rPr>
            <sz val="9"/>
            <color indexed="81"/>
            <rFont val="Tahoma"/>
            <family val="2"/>
          </rPr>
          <t xml:space="preserve">Includes expenses for lines and facilities (e.g., energy) used in the transmission of electricity, gas, sewer, water, and similar utilities.
</t>
        </r>
      </text>
    </comment>
    <comment ref="A32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5" authorId="0" shapeId="0">
      <text>
        <r>
          <rPr>
            <b/>
            <sz val="9"/>
            <color indexed="81"/>
            <rFont val="Tahoma"/>
            <family val="2"/>
          </rPr>
          <t xml:space="preserve">Mobile Client Computers (microcomputers):  </t>
        </r>
        <r>
          <rPr>
            <sz val="9"/>
            <color indexed="81"/>
            <rFont val="Tahoma"/>
            <family val="2"/>
          </rPr>
          <t>Includes any stationary desktop workstation, including desktops that have been provided by the agency for telecommuters.  Includes technologies typically used by individuals to enhance productivity.  Examples include workstation setups (with all included components), and "thin clients."  Shared computer setups like classroom systems, lab systems, and library systems are also included.  Desktop Systems are stationary devices installed on a desk or workstation rather than mobile and highly transportable like a notebook or laptop.
"Thin client" is defined as a simple personal computer that is similar to a dumb terminal.  The machine performs very little processing.  Generally, most of the application processing is done on a network server.</t>
        </r>
      </text>
    </comment>
    <comment ref="A336" authorId="0" shapeId="0">
      <text>
        <r>
          <rPr>
            <b/>
            <sz val="9"/>
            <color indexed="81"/>
            <rFont val="Tahoma"/>
            <family val="2"/>
          </rPr>
          <t xml:space="preserve">Mobile Client Computers:  </t>
        </r>
        <r>
          <rPr>
            <sz val="9"/>
            <color indexed="81"/>
            <rFont val="Tahoma"/>
            <family val="2"/>
          </rPr>
          <t xml:space="preserve">Includes any mobile computer, usually referred to as a laptop or notebook, which includes laptops with docking stations and other peripheral devices.  Also included in this category are handheld computer devices to include wireless.
</t>
        </r>
      </text>
    </comment>
    <comment ref="A337" authorId="0" shapeId="0">
      <text>
        <r>
          <rPr>
            <b/>
            <sz val="9"/>
            <color indexed="81"/>
            <rFont val="Tahoma"/>
            <family val="2"/>
          </rPr>
          <t xml:space="preserve">Mainframe Computers and Components:  </t>
        </r>
        <r>
          <rPr>
            <sz val="9"/>
            <color indexed="81"/>
            <rFont val="Tahoma"/>
            <family val="2"/>
          </rPr>
          <t xml:space="preserve">Includes all components and peripherals up to a network connection.  Mainframe is an industry term for a large computer, typically manufactured by a large company such as IBM for the commercial applications of Fortune 1000 businesses and other large-scale computing purposes.  Historically, a mainframe is associated with centralized rather than distributed computing.
</t>
        </r>
      </text>
    </comment>
    <comment ref="A338" authorId="0" shapeId="0">
      <text>
        <r>
          <rPr>
            <b/>
            <sz val="9"/>
            <color indexed="81"/>
            <rFont val="Tahoma"/>
            <family val="2"/>
          </rPr>
          <t xml:space="preserve">Network Servers:  </t>
        </r>
        <r>
          <rPr>
            <sz val="9"/>
            <color indexed="81"/>
            <rFont val="Tahoma"/>
            <family val="2"/>
          </rPr>
          <t xml:space="preserve">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t>
        </r>
      </text>
    </comment>
    <comment ref="A339" authorId="0" shapeId="0">
      <text>
        <r>
          <rPr>
            <b/>
            <sz val="9"/>
            <color indexed="81"/>
            <rFont val="Tahoma"/>
            <family val="2"/>
          </rPr>
          <t xml:space="preserve">Network Components:  </t>
        </r>
        <r>
          <rPr>
            <sz val="9"/>
            <color indexed="81"/>
            <rFont val="Tahoma"/>
            <family val="2"/>
          </rPr>
          <t xml:space="preserve">Includes assets used in the local area network not reported in 221500 such as routers, switches, hubs, bridges, etc.  This also includes cabling system components when not part of a state-owned building renovation or construction project.
</t>
        </r>
      </text>
    </comment>
    <comment ref="A340" authorId="1" shapeId="0">
      <text>
        <r>
          <rPr>
            <b/>
            <sz val="9"/>
            <color indexed="81"/>
            <rFont val="Tahoma"/>
            <family val="2"/>
          </rPr>
          <t>Other Computer Equipment:</t>
        </r>
        <r>
          <rPr>
            <sz val="9"/>
            <color indexed="81"/>
            <rFont val="Tahoma"/>
            <family val="2"/>
          </rPr>
          <t xml:space="preserve">
Includes all other equipment that cannot be reported in 221100 through 221600.  Examples include printers, kiosks, print copiers, scanners, add-on peripherals for desktops or laptops, network interface cards, devices for reading bar codes, and devices for providing local and wide area connectivity (e.g., modems, codecs).
NOTE: Code handheld wireless devices to 221200.</t>
        </r>
      </text>
    </comment>
    <comment ref="A341" authorId="1" shapeId="0">
      <text>
        <r>
          <rPr>
            <b/>
            <sz val="9"/>
            <color indexed="81"/>
            <rFont val="Tahoma"/>
            <family val="2"/>
          </rPr>
          <t>Computer Software Purchases:</t>
        </r>
        <r>
          <rPr>
            <sz val="9"/>
            <color indexed="81"/>
            <rFont val="Tahoma"/>
            <family val="2"/>
          </rPr>
          <t xml:space="preserve">
Includes expenditures for the purchase of Commercial off the Shelf Software (COTS), to include applications utility programs, and operation system software.  The term software is a general term that refers to all programs or instructions that are used to operate computer hardware.  Software causes computer hardware to perform activities by telling a computer how to execute functions and tasks.  Code contracts for software development to 127900.</t>
        </r>
      </text>
    </comment>
    <comment ref="A342" authorId="0" shapeId="0">
      <text>
        <r>
          <rPr>
            <b/>
            <sz val="9"/>
            <color indexed="81"/>
            <rFont val="Tahoma"/>
            <family val="2"/>
          </rPr>
          <t xml:space="preserve">Development Tool Purchases:  </t>
        </r>
        <r>
          <rPr>
            <sz val="9"/>
            <color indexed="81"/>
            <rFont val="Tahoma"/>
            <family val="2"/>
          </rPr>
          <t>Includes expenditures for the purchases of software development tools.  A development tool is software specifically used in the development applications by technical staff.  Examples of this software are text editors, compliers, build-automation tools, debuggers, ETL tools, and data modeling software.</t>
        </r>
      </text>
    </comment>
    <comment ref="A3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8" authorId="0" shapeId="0">
      <text>
        <r>
          <rPr>
            <b/>
            <sz val="9"/>
            <color indexed="81"/>
            <rFont val="Tahoma"/>
            <family val="2"/>
          </rPr>
          <t xml:space="preserve">College Library Books:  </t>
        </r>
        <r>
          <rPr>
            <sz val="9"/>
            <color indexed="81"/>
            <rFont val="Tahoma"/>
            <family val="2"/>
          </rPr>
          <t xml:space="preserve">Includes expenses for books, microfiche, periodicals, and similar equipment used in libraries of institutions of higher education.
</t>
        </r>
      </text>
    </comment>
    <comment ref="A349" authorId="0" shapeId="0">
      <text>
        <r>
          <rPr>
            <b/>
            <sz val="9"/>
            <color indexed="81"/>
            <rFont val="Tahoma"/>
            <family val="2"/>
          </rPr>
          <t xml:space="preserve">Educational Equipment:  </t>
        </r>
        <r>
          <rPr>
            <sz val="9"/>
            <color indexed="81"/>
            <rFont val="Tahoma"/>
            <family val="2"/>
          </rPr>
          <t xml:space="preserve">Includes expenses for auditorium seating, chalkboards, classroom furniture, and similar equipment. (Also, musical instruments).
</t>
        </r>
      </text>
    </comment>
    <comment ref="A350" authorId="0" shapeId="0">
      <text>
        <r>
          <rPr>
            <b/>
            <sz val="9"/>
            <color indexed="81"/>
            <rFont val="Tahoma"/>
            <family val="2"/>
          </rPr>
          <t xml:space="preserve">Exhibit Equipment: </t>
        </r>
        <r>
          <rPr>
            <sz val="9"/>
            <color indexed="81"/>
            <rFont val="Tahoma"/>
            <family val="2"/>
          </rPr>
          <t xml:space="preserve"> Includes expenses for artifacts, artworks, scientific paraphernalia, and similar museum materials and equipment.
</t>
        </r>
      </text>
    </comment>
    <comment ref="A351" authorId="1" shapeId="0">
      <text>
        <r>
          <rPr>
            <b/>
            <sz val="9"/>
            <color indexed="81"/>
            <rFont val="Tahoma"/>
            <family val="2"/>
          </rPr>
          <t>Reference Equipment:</t>
        </r>
        <r>
          <rPr>
            <sz val="9"/>
            <color indexed="81"/>
            <rFont val="Tahoma"/>
            <family val="2"/>
          </rPr>
          <t xml:space="preserve">
Includes expenses for books not used in libraries of institutions of higher education, card catalogs, carrels, library desks, microfilm readers, and similar reference equipment. (Also, films, records).</t>
        </r>
      </text>
    </comment>
    <comment ref="A352" authorId="0" shapeId="0">
      <text>
        <r>
          <rPr>
            <b/>
            <sz val="9"/>
            <color indexed="81"/>
            <rFont val="Tahoma"/>
            <family val="2"/>
          </rPr>
          <t xml:space="preserve">Educational and Cultural Equipment Improvements:  </t>
        </r>
        <r>
          <rPr>
            <sz val="9"/>
            <color indexed="81"/>
            <rFont val="Tahoma"/>
            <family val="2"/>
          </rPr>
          <t xml:space="preserve">Includes expenses for restorations of and additions or modifications to existing educational and cultural equipment that expands capabilitiy or capacity, or improves performance.
</t>
        </r>
      </text>
    </comment>
    <comment ref="A3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57" authorId="0" shapeId="0">
      <text>
        <r>
          <rPr>
            <b/>
            <sz val="9"/>
            <color indexed="81"/>
            <rFont val="Tahoma"/>
            <family val="2"/>
          </rPr>
          <t xml:space="preserve">Electronic Equipment:  </t>
        </r>
        <r>
          <rPr>
            <sz val="9"/>
            <color indexed="81"/>
            <rFont val="Tahoma"/>
            <family val="2"/>
          </rPr>
          <t xml:space="preserve">Includes expenses for intercommunication systems, radar, radios, televisions, and similar electronic equipment.
</t>
        </r>
      </text>
    </comment>
    <comment ref="A358" authorId="1" shapeId="0">
      <text>
        <r>
          <rPr>
            <b/>
            <sz val="9"/>
            <color indexed="81"/>
            <rFont val="Tahoma"/>
            <family val="2"/>
          </rPr>
          <t>Photo Equipment:</t>
        </r>
        <r>
          <rPr>
            <sz val="9"/>
            <color indexed="81"/>
            <rFont val="Tahoma"/>
            <family val="2"/>
          </rPr>
          <t xml:space="preserve">
Includes expenses for blueprint equipment, cameras, enlargers, lenses, ovehead viewers, projectors, screens, splicers, tripods, and similar photographic equipment.</t>
        </r>
      </text>
    </comment>
    <comment ref="A359" authorId="0" shapeId="0">
      <text>
        <r>
          <rPr>
            <b/>
            <sz val="9"/>
            <color indexed="81"/>
            <rFont val="Tahoma"/>
            <family val="2"/>
          </rPr>
          <t xml:space="preserve">Voice and Data Transmission Equipment:  </t>
        </r>
        <r>
          <rPr>
            <sz val="9"/>
            <color indexed="81"/>
            <rFont val="Tahoma"/>
            <family val="2"/>
          </rPr>
          <t xml:space="preserve">Includes expenses for facsimile-transmitters, switchboards, telephones, teletypewriters, and similar equipment.
</t>
        </r>
      </text>
    </comment>
    <comment ref="A360" authorId="0" shapeId="0">
      <text>
        <r>
          <rPr>
            <b/>
            <sz val="9"/>
            <color indexed="81"/>
            <rFont val="Tahoma"/>
            <family val="2"/>
          </rPr>
          <t xml:space="preserve">Electronic and Photographic Equip. Improvements:  </t>
        </r>
        <r>
          <rPr>
            <sz val="9"/>
            <color indexed="81"/>
            <rFont val="Tahoma"/>
            <family val="2"/>
          </rPr>
          <t xml:space="preserve">Includes expenses for restorations of and additions or modifications to existing communications and photographic equipment that expands capability or capacity, or improves performance.
</t>
        </r>
      </text>
    </comment>
    <comment ref="A3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65" authorId="0" shapeId="0">
      <text>
        <r>
          <rPr>
            <b/>
            <sz val="9"/>
            <color indexed="81"/>
            <rFont val="Tahoma"/>
            <family val="2"/>
          </rPr>
          <t xml:space="preserve">Laboratory Equipment: 
</t>
        </r>
        <r>
          <rPr>
            <sz val="9"/>
            <color indexed="81"/>
            <rFont val="Tahoma"/>
            <family val="2"/>
          </rPr>
          <t>Includes expenses for blood gas analyzers, Bunsen burners, centrifuges, freezing point depression instruments, gas chromatographic, incubators, microscopes, spectrophotometers, and simiilar equipment.</t>
        </r>
        <r>
          <rPr>
            <sz val="9"/>
            <color indexed="81"/>
            <rFont val="Tahoma"/>
            <family val="2"/>
          </rPr>
          <t xml:space="preserve">
</t>
        </r>
      </text>
    </comment>
    <comment ref="A366" authorId="0" shapeId="0">
      <text>
        <r>
          <rPr>
            <b/>
            <sz val="9"/>
            <color indexed="81"/>
            <rFont val="Tahoma"/>
            <family val="2"/>
          </rPr>
          <t xml:space="preserve">Medical and Dental Equipment:  </t>
        </r>
        <r>
          <rPr>
            <sz val="9"/>
            <color indexed="81"/>
            <rFont val="Tahoma"/>
            <family val="2"/>
          </rPr>
          <t xml:space="preserve">Includes expenses for anesthesia and respiratory therapy equipment, dental equipment, diagnostic apparatus, electrotherapeutic equipment, examining room furniture, fracture and orthopedic equipment, hospital and medical lighting, operating room equipment, x-ray equipment, and similar medical and dental equipment.
</t>
        </r>
      </text>
    </comment>
    <comment ref="A367" authorId="1" shapeId="0">
      <text>
        <r>
          <rPr>
            <b/>
            <sz val="9"/>
            <color indexed="81"/>
            <rFont val="Tahoma"/>
            <family val="2"/>
          </rPr>
          <t>Field Equipment:</t>
        </r>
        <r>
          <rPr>
            <sz val="9"/>
            <color indexed="81"/>
            <rFont val="Tahoma"/>
            <family val="2"/>
          </rPr>
          <t xml:space="preserve">
Includes expenses for portable and/or permanent non-disposable equipment, such as automatic samplers and ambient air/water meters or analyzers, designed and purchased primarily for use in non-laboratory settings.</t>
        </r>
      </text>
    </comment>
    <comment ref="A368" authorId="0" shapeId="0">
      <text>
        <r>
          <rPr>
            <b/>
            <sz val="9"/>
            <color indexed="81"/>
            <rFont val="Tahoma"/>
            <family val="2"/>
          </rPr>
          <t xml:space="preserve">Medical and Laboratory Equipment Improvements:  </t>
        </r>
        <r>
          <rPr>
            <sz val="9"/>
            <color indexed="81"/>
            <rFont val="Tahoma"/>
            <family val="2"/>
          </rPr>
          <t xml:space="preserve">Includes expense for restorations of and additions or modifications to existing medical and laboratory and field equipment that expands capability or capacity, or improves performance.
</t>
        </r>
      </text>
    </comment>
    <comment ref="A3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73" authorId="2" shapeId="0">
      <text>
        <r>
          <rPr>
            <b/>
            <sz val="9"/>
            <color indexed="81"/>
            <rFont val="Tahoma"/>
            <family val="2"/>
          </rPr>
          <t xml:space="preserve">Agricultural  Vehicular Equipment:  </t>
        </r>
        <r>
          <rPr>
            <sz val="9"/>
            <color indexed="81"/>
            <rFont val="Tahoma"/>
            <family val="2"/>
          </rPr>
          <t xml:space="preserve">Includes expenses for planting, seeding, and harvesting devices; silage cutters; threshing machines; tractors; wagons; and similar agricultural equipment.
</t>
        </r>
      </text>
    </comment>
    <comment ref="A374" authorId="1" shapeId="0">
      <text>
        <r>
          <rPr>
            <b/>
            <sz val="9"/>
            <color indexed="81"/>
            <rFont val="Tahoma"/>
            <family val="2"/>
          </rPr>
          <t>Construction Equipment:</t>
        </r>
        <r>
          <rPr>
            <sz val="9"/>
            <color indexed="81"/>
            <rFont val="Tahoma"/>
            <family val="2"/>
          </rPr>
          <t xml:space="preserve">
Includes expenses for air hammers, backhoes, bulldozers, cranes, graders, portable generators, pumps, and similar equipment.</t>
        </r>
      </text>
    </comment>
    <comment ref="A375" authorId="0" shapeId="0">
      <text>
        <r>
          <rPr>
            <b/>
            <sz val="9"/>
            <color indexed="81"/>
            <rFont val="Tahoma"/>
            <family val="2"/>
          </rPr>
          <t xml:space="preserve">Motor Vehicle Equipment:  </t>
        </r>
        <r>
          <rPr>
            <sz val="9"/>
            <color indexed="81"/>
            <rFont val="Tahoma"/>
            <family val="2"/>
          </rPr>
          <t xml:space="preserve">Includes expenses for automobiles, buses, forklifts, mopeds, motorcycles, trucks, and similar equipment.
</t>
        </r>
      </text>
    </comment>
    <comment ref="A376" authorId="0" shapeId="0">
      <text>
        <r>
          <rPr>
            <b/>
            <sz val="9"/>
            <color indexed="81"/>
            <rFont val="Tahoma"/>
            <family val="2"/>
          </rPr>
          <t xml:space="preserve">Power Repair and Maintenance Equipment:  </t>
        </r>
        <r>
          <rPr>
            <sz val="9"/>
            <color indexed="81"/>
            <rFont val="Tahoma"/>
            <family val="2"/>
          </rPr>
          <t xml:space="preserve">Includes expenses for power hedge clippers, power mowers, small power sanders, small power saws, routers, and similar power repair and maintenance equipment.
</t>
        </r>
      </text>
    </comment>
    <comment ref="A377" authorId="2" shapeId="0">
      <text>
        <r>
          <rPr>
            <b/>
            <sz val="9"/>
            <color indexed="81"/>
            <rFont val="Tahoma"/>
            <family val="2"/>
          </rPr>
          <t xml:space="preserve">Watercraft Equipment:  </t>
        </r>
        <r>
          <rPr>
            <sz val="9"/>
            <color indexed="81"/>
            <rFont val="Tahoma"/>
            <family val="2"/>
          </rPr>
          <t xml:space="preserve">Includes expenses for amphibious craft, boats, diving bells, rafts, ships, and similar watercraft equipment.
</t>
        </r>
      </text>
    </comment>
    <comment ref="A378" authorId="0" shapeId="0">
      <text>
        <r>
          <rPr>
            <b/>
            <sz val="9"/>
            <color indexed="81"/>
            <rFont val="Tahoma"/>
            <family val="2"/>
          </rPr>
          <t xml:space="preserve">Motorized Equipment Improvements:  </t>
        </r>
        <r>
          <rPr>
            <sz val="9"/>
            <color indexed="81"/>
            <rFont val="Tahoma"/>
            <family val="2"/>
          </rPr>
          <t xml:space="preserve">Includes expenses for restorations of and additions or modifications to existing vehicular equipment that expands the capability or capacity, or improves performance.
</t>
        </r>
      </text>
    </comment>
    <comment ref="A3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83" authorId="0" shapeId="0">
      <text>
        <r>
          <rPr>
            <b/>
            <sz val="9"/>
            <color indexed="81"/>
            <rFont val="Tahoma"/>
            <family val="2"/>
          </rPr>
          <t xml:space="preserve">Office Appurtenances:  </t>
        </r>
        <r>
          <rPr>
            <sz val="9"/>
            <color indexed="81"/>
            <rFont val="Tahoma"/>
            <family val="2"/>
          </rPr>
          <t xml:space="preserve">Includes expenses for blinds, carpets, draperies, plants, rugs, shades, wall decorations, and similar office appurtenances.
</t>
        </r>
      </text>
    </comment>
    <comment ref="A384" authorId="0" shapeId="0">
      <text>
        <r>
          <rPr>
            <b/>
            <sz val="9"/>
            <color indexed="81"/>
            <rFont val="Tahoma"/>
            <family val="2"/>
          </rPr>
          <t xml:space="preserve">Office Furniture:  </t>
        </r>
        <r>
          <rPr>
            <sz val="9"/>
            <color indexed="81"/>
            <rFont val="Tahoma"/>
            <family val="2"/>
          </rPr>
          <t xml:space="preserve">Includes expenses for bookcases, desks, chairs, file cabinets, lamps, racks, storage cabinets, tables, and similar office furniture.
</t>
        </r>
      </text>
    </comment>
    <comment ref="A385" authorId="0" shapeId="0">
      <text>
        <r>
          <rPr>
            <b/>
            <sz val="9"/>
            <color indexed="81"/>
            <rFont val="Tahoma"/>
            <family val="2"/>
          </rPr>
          <t xml:space="preserve">Office Incidentals:  </t>
        </r>
        <r>
          <rPr>
            <sz val="9"/>
            <color indexed="81"/>
            <rFont val="Tahoma"/>
            <family val="2"/>
          </rPr>
          <t xml:space="preserve">Includes expenses for ashtrays, compasses, date stamps, desk organizers, file boxes, letter openers, rulers, scissors, staplers, T-squares, and similar "desktop" office equipment.
</t>
        </r>
      </text>
    </comment>
    <comment ref="A386" authorId="0" shapeId="0">
      <text>
        <r>
          <rPr>
            <b/>
            <sz val="9"/>
            <color indexed="81"/>
            <rFont val="Tahoma"/>
            <family val="2"/>
          </rPr>
          <t xml:space="preserve">Office Machines:  </t>
        </r>
        <r>
          <rPr>
            <sz val="9"/>
            <color indexed="81"/>
            <rFont val="Tahoma"/>
            <family val="2"/>
          </rPr>
          <t xml:space="preserve">Includes expenses for adding machines, bookkeeping machines, calculators, drafting machines, duplicating and photocopying machines, posting machines, transcribing and dictating machines, typewriters, weight scales, and similar equipment.
</t>
        </r>
      </text>
    </comment>
    <comment ref="A387" authorId="0" shapeId="0">
      <text>
        <r>
          <rPr>
            <b/>
            <sz val="9"/>
            <color indexed="81"/>
            <rFont val="Tahoma"/>
            <family val="2"/>
          </rPr>
          <t xml:space="preserve">Office Furniture Improvement:  </t>
        </r>
        <r>
          <rPr>
            <sz val="9"/>
            <color indexed="81"/>
            <rFont val="Tahoma"/>
            <family val="2"/>
          </rPr>
          <t xml:space="preserve">Includes expenses for restorations of and additions or modifications to existing office equipment that expands the capability or capacity, or improves performance. (Also, typing elements).
</t>
        </r>
      </text>
    </comment>
    <comment ref="A38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92" authorId="0" shapeId="0">
      <text>
        <r>
          <rPr>
            <b/>
            <sz val="9"/>
            <color indexed="81"/>
            <rFont val="Tahoma"/>
            <family val="2"/>
          </rPr>
          <t xml:space="preserve">Household Equipment:  </t>
        </r>
        <r>
          <rPr>
            <sz val="9"/>
            <color indexed="81"/>
            <rFont val="Tahoma"/>
            <family val="2"/>
          </rPr>
          <t xml:space="preserve">Includes expenses for beds, bureaus, chairs, dressers, heaters, mattresses, refrigerators, stoves, tables, portable fire extinguishers, and similar equipment.  (Also, drapes and carpet for dorms). (Vending machines, food service hand trucks, shelves).
</t>
        </r>
      </text>
    </comment>
    <comment ref="A393" authorId="0" shapeId="0">
      <text>
        <r>
          <rPr>
            <b/>
            <sz val="9"/>
            <color indexed="81"/>
            <rFont val="Tahoma"/>
            <family val="2"/>
          </rPr>
          <t xml:space="preserve">Law Enforcement Equipment:  </t>
        </r>
        <r>
          <rPr>
            <sz val="9"/>
            <color indexed="81"/>
            <rFont val="Tahoma"/>
            <family val="2"/>
          </rPr>
          <t xml:space="preserve">Includes expenses for clubs, firearms, helmets, shields, surveillance apparatus, and similar law enforcement equipment.
</t>
        </r>
      </text>
    </comment>
    <comment ref="A394" authorId="0" shapeId="0">
      <text>
        <r>
          <rPr>
            <b/>
            <sz val="9"/>
            <color indexed="81"/>
            <rFont val="Tahoma"/>
            <family val="2"/>
          </rPr>
          <t xml:space="preserve">Manufacturing Equipment:  </t>
        </r>
        <r>
          <rPr>
            <sz val="9"/>
            <color indexed="81"/>
            <rFont val="Tahoma"/>
            <family val="2"/>
          </rPr>
          <t xml:space="preserve">Includes expenses for drills, lathes, looms, presses, saws, stampers, and similar manufacturing use equipment.
</t>
        </r>
      </text>
    </comment>
    <comment ref="A395" authorId="0" shapeId="0">
      <text>
        <r>
          <rPr>
            <b/>
            <sz val="9"/>
            <color indexed="81"/>
            <rFont val="Tahoma"/>
            <family val="2"/>
          </rPr>
          <t xml:space="preserve">Non-Power Repair &amp; Maintenance Equipment:  </t>
        </r>
        <r>
          <rPr>
            <sz val="9"/>
            <color indexed="81"/>
            <rFont val="Tahoma"/>
            <family val="2"/>
          </rPr>
          <t xml:space="preserve">Includes expenses for files, hammers, manual drills, manual hedge clippers, manual lawn mowers, saws, screwdrivers, wrenches, and similar non-power repair and maintenance equipment.
</t>
        </r>
      </text>
    </comment>
    <comment ref="A396" authorId="0" shapeId="0">
      <text>
        <r>
          <rPr>
            <b/>
            <sz val="9"/>
            <color indexed="81"/>
            <rFont val="Tahoma"/>
            <family val="2"/>
          </rPr>
          <t xml:space="preserve">Recreational Equipment:  </t>
        </r>
        <r>
          <rPr>
            <sz val="9"/>
            <color indexed="81"/>
            <rFont val="Tahoma"/>
            <family val="2"/>
          </rPr>
          <t xml:space="preserve">Includes expenses for gymnasium, park, playground, recreational center, and similar apparatus and equipment.
</t>
        </r>
      </text>
    </comment>
    <comment ref="A397" authorId="0" shapeId="0">
      <text>
        <r>
          <rPr>
            <b/>
            <sz val="9"/>
            <color indexed="81"/>
            <rFont val="Tahoma"/>
            <family val="2"/>
          </rPr>
          <t xml:space="preserve">Traffic Control Equipment:  </t>
        </r>
        <r>
          <rPr>
            <sz val="9"/>
            <color indexed="81"/>
            <rFont val="Tahoma"/>
            <family val="2"/>
          </rPr>
          <t xml:space="preserve">Includes expenses for traffic cones, barrels, sign stands, signs, and simiilar items used during maintenance operations on roadways.
</t>
        </r>
      </text>
    </comment>
    <comment ref="A398" authorId="0" shapeId="0">
      <text>
        <r>
          <rPr>
            <b/>
            <sz val="9"/>
            <color indexed="81"/>
            <rFont val="Tahoma"/>
            <family val="2"/>
          </rPr>
          <t xml:space="preserve">Firearms Equipment:  </t>
        </r>
        <r>
          <rPr>
            <sz val="9"/>
            <color indexed="81"/>
            <rFont val="Tahoma"/>
            <family val="2"/>
          </rPr>
          <t xml:space="preserve">Includes expenses for firearms such as handguns, rifles, and shotguns.  Use 227200 for expenses such as ammunition or for ancillary equipment such as holsters, belts, and cases purchased separately from the firearm.
</t>
        </r>
      </text>
    </comment>
    <comment ref="A399" authorId="0" shapeId="0">
      <text>
        <r>
          <rPr>
            <b/>
            <sz val="9"/>
            <color indexed="81"/>
            <rFont val="Tahoma"/>
            <family val="2"/>
          </rPr>
          <t xml:space="preserve">Specific Use Equipment Improvements:  </t>
        </r>
        <r>
          <rPr>
            <sz val="9"/>
            <color indexed="81"/>
            <rFont val="Tahoma"/>
            <family val="2"/>
          </rPr>
          <t xml:space="preserve">Includes expenses for restorations of and additions or modifications to existing specific use equipment that expands capability or capacity, or improves performance. (Also, for upholstering furniture).
</t>
        </r>
      </text>
    </comment>
    <comment ref="A40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5" authorId="0" shapeId="0">
      <text>
        <r>
          <rPr>
            <b/>
            <sz val="9"/>
            <color indexed="81"/>
            <rFont val="Tahoma"/>
            <family val="2"/>
          </rPr>
          <t xml:space="preserve">Built-in Equipment:  </t>
        </r>
        <r>
          <rPr>
            <sz val="9"/>
            <color indexed="81"/>
            <rFont val="Tahoma"/>
            <family val="2"/>
          </rPr>
          <t xml:space="preserve">Includes expenses for benches, laboratory tables, platforms, shelving, stages, wall cabinets, and similar built-in equipment normally included during construction as special stationary features.
</t>
        </r>
      </text>
    </comment>
    <comment ref="A406" authorId="0" shapeId="0">
      <text>
        <r>
          <rPr>
            <b/>
            <sz val="9"/>
            <color indexed="81"/>
            <rFont val="Tahoma"/>
            <family val="2"/>
          </rPr>
          <t xml:space="preserve">Fixtures:  </t>
        </r>
        <r>
          <rPr>
            <sz val="9"/>
            <color indexed="81"/>
            <rFont val="Tahoma"/>
            <family val="2"/>
          </rPr>
          <t xml:space="preserve">Includes expenses for electrical, heating, lighting, plumbing, and similar fixtures normally affixed to walls, floors, and ceilings.
</t>
        </r>
      </text>
    </comment>
    <comment ref="A407" authorId="0" shapeId="0">
      <text>
        <r>
          <rPr>
            <b/>
            <sz val="9"/>
            <color indexed="81"/>
            <rFont val="Tahoma"/>
            <family val="2"/>
          </rPr>
          <t xml:space="preserve">Mechanical Equipment:  </t>
        </r>
        <r>
          <rPr>
            <sz val="9"/>
            <color indexed="81"/>
            <rFont val="Tahoma"/>
            <family val="2"/>
          </rPr>
          <t xml:space="preserve">Includes expenses for air conditioners, boilers, elevators, switching, and similar mechanical equipment normally included in a structure at time of construction.
</t>
        </r>
      </text>
    </comment>
    <comment ref="A408" authorId="0" shapeId="0">
      <text>
        <r>
          <rPr>
            <b/>
            <sz val="9"/>
            <color indexed="81"/>
            <rFont val="Tahoma"/>
            <family val="2"/>
          </rPr>
          <t xml:space="preserve">Stationary Equipment Improvements:  </t>
        </r>
        <r>
          <rPr>
            <sz val="9"/>
            <color indexed="81"/>
            <rFont val="Tahoma"/>
            <family val="2"/>
          </rPr>
          <t xml:space="preserve">Includes expenditures for restorations of and additions or modifications to existing stationary equipment that expands the capability or capacity, or improves performance.
</t>
        </r>
      </text>
    </comment>
    <comment ref="A4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3" authorId="2" shapeId="0">
      <text>
        <r>
          <rPr>
            <b/>
            <sz val="9"/>
            <color indexed="81"/>
            <rFont val="Tahoma"/>
            <family val="2"/>
          </rPr>
          <t xml:space="preserve">Construction catch-all - </t>
        </r>
        <r>
          <rPr>
            <sz val="9"/>
            <color indexed="81"/>
            <rFont val="Tahoma"/>
            <family val="2"/>
          </rPr>
          <t>This code is to be used as a catch-all for the construction of all buildings, bridges, and highways.</t>
        </r>
      </text>
    </comment>
    <comment ref="A4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1" authorId="0" shapeId="0">
      <text>
        <r>
          <rPr>
            <b/>
            <sz val="9"/>
            <color indexed="81"/>
            <rFont val="Tahoma"/>
            <family val="2"/>
          </rPr>
          <t xml:space="preserve">User Added NPS Categories:  </t>
        </r>
        <r>
          <rPr>
            <sz val="9"/>
            <color indexed="81"/>
            <rFont val="Tahoma"/>
            <family val="2"/>
          </rPr>
          <t xml:space="preserve">These are NPS categories that aren't included above.  Enter Category Title in column A, Account code in column B, and Category definition in comment for each entry iin column A.  Definitions can be found at the following location:
http://www.jmu.edu/financeoffice/code-listings/expensecode_listing.pdf
</t>
        </r>
      </text>
    </comment>
    <comment ref="A43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7" authorId="0" shapeId="0">
      <text>
        <r>
          <rPr>
            <b/>
            <sz val="9"/>
            <color indexed="81"/>
            <rFont val="Tahoma"/>
            <family val="2"/>
          </rPr>
          <t xml:space="preserve">Intra-Agency Recoveries for Contractural Services:  </t>
        </r>
        <r>
          <rPr>
            <sz val="9"/>
            <color indexed="81"/>
            <rFont val="Tahoma"/>
            <family val="2"/>
          </rPr>
          <t xml:space="preserve">Recovery of the cost of contractural services incurred by programs or subprograms within the agency or agencies under the auspices of a single board or commission.  Do not include recoveries from Auxiliary Enterprise subprograms and the JMU Foundation.
</t>
        </r>
      </text>
    </comment>
    <comment ref="A458" authorId="0" shapeId="0">
      <text>
        <r>
          <rPr>
            <b/>
            <sz val="9"/>
            <color indexed="81"/>
            <rFont val="Tahoma"/>
            <family val="2"/>
          </rPr>
          <t xml:space="preserve">Intra-Agency Recoveries for Supplies &amp; Materials:  </t>
        </r>
        <r>
          <rPr>
            <sz val="9"/>
            <color indexed="81"/>
            <rFont val="Tahoma"/>
            <family val="2"/>
          </rPr>
          <t xml:space="preserve">Recovery of the cost of supplies and materials incurred by programs or subprograms within the same agency or agencies under the auspices of a single board or commission.  Do not include recoveries from Auxiliary Enterprise subprograms and the JMU Foundation.
</t>
        </r>
      </text>
    </comment>
    <comment ref="A459" authorId="0" shapeId="0">
      <text>
        <r>
          <rPr>
            <b/>
            <sz val="9"/>
            <color indexed="81"/>
            <rFont val="Tahoma"/>
            <family val="2"/>
          </rPr>
          <t xml:space="preserve">Intra-Agency Recoveries for Transfer Payments:  </t>
        </r>
        <r>
          <rPr>
            <sz val="9"/>
            <color indexed="81"/>
            <rFont val="Tahoma"/>
            <family val="2"/>
          </rPr>
          <t xml:space="preserve">Recovery of the cost of transfer payments incurred by programs or subprograms within the same agency or agencies under the auspices of a single board or commission.  Do not include recoveries from Auxiliary Enterprise subprograms and the JMU Foundation.
</t>
        </r>
      </text>
    </comment>
    <comment ref="A460" authorId="0" shapeId="0">
      <text>
        <r>
          <rPr>
            <b/>
            <sz val="9"/>
            <color indexed="81"/>
            <rFont val="Tahoma"/>
            <family val="2"/>
          </rPr>
          <t xml:space="preserve">Intra-Agency Recoveries for Equipment:  </t>
        </r>
        <r>
          <rPr>
            <sz val="9"/>
            <color indexed="81"/>
            <rFont val="Tahoma"/>
            <family val="2"/>
          </rPr>
          <t xml:space="preserve">Recovery of the cost of equipment incurred by programs or subprograms within the same agency or agencies under the auspices of a single board or commission.  Do not include recoveries from Auxiliary Enterprise subprograms and the JMU Foundation.
</t>
        </r>
      </text>
    </comment>
    <comment ref="A4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List>
</comments>
</file>

<file path=xl/comments3.xml><?xml version="1.0" encoding="utf-8"?>
<comments xmlns="http://schemas.openxmlformats.org/spreadsheetml/2006/main">
  <authors>
    <author>Desktop Services</author>
    <author>Twintowers</author>
    <author>Smead, Cindi A - smeadca</author>
  </authors>
  <commentList>
    <comment ref="D7" authorId="0" shapeId="0">
      <text>
        <r>
          <rPr>
            <b/>
            <sz val="9"/>
            <color indexed="81"/>
            <rFont val="Tahoma"/>
            <family val="2"/>
          </rPr>
          <t xml:space="preserve">Posted Expenses: </t>
        </r>
        <r>
          <rPr>
            <sz val="9"/>
            <color indexed="81"/>
            <rFont val="Tahoma"/>
            <family val="2"/>
          </rPr>
          <t xml:space="preserve"> Expenditures that have posted to the budget and can be seen on the nVision Report and Monthly Detail Report.</t>
        </r>
        <r>
          <rPr>
            <sz val="9"/>
            <color indexed="81"/>
            <rFont val="Tahoma"/>
            <family val="2"/>
          </rPr>
          <t xml:space="preserve">
</t>
        </r>
      </text>
    </comment>
    <comment ref="E7" authorId="0" shapeId="0">
      <text>
        <r>
          <rPr>
            <b/>
            <sz val="9"/>
            <color indexed="81"/>
            <rFont val="Tahoma"/>
            <family val="2"/>
          </rPr>
          <t>Encumbered Expenses:</t>
        </r>
        <r>
          <rPr>
            <sz val="9"/>
            <color indexed="81"/>
            <rFont val="Tahoma"/>
            <family val="2"/>
          </rPr>
          <t xml:space="preserve">
Expenditures that have been purchased but haven't posted to the budget yet.</t>
        </r>
      </text>
    </comment>
    <comment ref="A10" authorId="0" shapeId="0">
      <text>
        <r>
          <rPr>
            <b/>
            <u/>
            <sz val="9"/>
            <color indexed="81"/>
            <rFont val="Tahoma"/>
            <family val="2"/>
          </rPr>
          <t>Employer Retirement Contributions:</t>
        </r>
        <r>
          <rPr>
            <sz val="9"/>
            <color indexed="81"/>
            <rFont val="Tahoma"/>
            <family val="2"/>
          </rPr>
          <t xml:space="preserve"> VRS Defined Benefits program:  Includes expenses for payments made to the retirement system trust fund for the employer portion of a defined benefit program for salaried state employees.  See 1165 for the employee portion of a defined benefit program.  See 111900 for Defined contribution expenses.
</t>
        </r>
      </text>
    </comment>
    <comment ref="A11" authorId="1" shapeId="0">
      <text>
        <r>
          <rPr>
            <b/>
            <sz val="9"/>
            <color indexed="81"/>
            <rFont val="Tahoma"/>
            <family val="2"/>
          </rPr>
          <t xml:space="preserve">Federal Old-Age Insurance (FICA) for Salaried State Employees (Salaried Social Security and Medicare): </t>
        </r>
        <r>
          <rPr>
            <sz val="9"/>
            <color indexed="81"/>
            <rFont val="Tahoma"/>
            <family val="2"/>
          </rPr>
          <t>Represents the employer's expenses for salaried state employees for the old-age survivor's and disability insurance (OASDI), referred to as social security; and the Federal Medicare Tax or health insurance tax (HI) withheld under FICA.  For related expenses see 111300.</t>
        </r>
      </text>
    </comment>
    <comment ref="A12" authorId="0" shapeId="0">
      <text>
        <r>
          <rPr>
            <b/>
            <sz val="9"/>
            <color indexed="81"/>
            <rFont val="Tahoma"/>
            <family val="2"/>
          </rPr>
          <t xml:space="preserve">Federal Old-Age Insurance (FICA) - Salary Medicare:  </t>
        </r>
        <r>
          <rPr>
            <sz val="9"/>
            <color indexed="81"/>
            <rFont val="Tahoma"/>
            <family val="2"/>
          </rPr>
          <t xml:space="preserve">Include budgeted amounts related to Medicare contribution.  FOR BUDGET OFFICE USE ONLY.
</t>
        </r>
      </text>
    </comment>
    <comment ref="A13" authorId="0" shapeId="0">
      <text>
        <r>
          <rPr>
            <b/>
            <sz val="9"/>
            <color indexed="81"/>
            <rFont val="Tahoma"/>
            <family val="2"/>
          </rPr>
          <t>Premium Coverage Savings:</t>
        </r>
        <r>
          <rPr>
            <sz val="9"/>
            <color indexed="81"/>
            <rFont val="Tahoma"/>
            <family val="2"/>
          </rPr>
          <t xml:space="preserve"> Includes budgeted amounts related to savings recognized because of premium conversion.
</t>
        </r>
      </text>
    </comment>
    <comment ref="A14" authorId="1" shapeId="0">
      <text>
        <r>
          <rPr>
            <b/>
            <sz val="9"/>
            <color indexed="81"/>
            <rFont val="Tahoma"/>
            <family val="2"/>
          </rPr>
          <t>Federal Old-Age Insurance for Wage-earning State Employees (Wage Social Security and Medicare):</t>
        </r>
        <r>
          <rPr>
            <sz val="9"/>
            <color indexed="81"/>
            <rFont val="Tahoma"/>
            <family val="2"/>
          </rPr>
          <t xml:space="preserve"> Represents the employer's expenses for wage state employees for the old-age survivors and disability insurance (OASDI), referred to as social security; and the Federal MedicareTax or health insurance tax (HI) withheld under FICA.</t>
        </r>
      </text>
    </comment>
    <comment ref="A15" authorId="2" shapeId="0">
      <text>
        <r>
          <rPr>
            <b/>
            <sz val="9"/>
            <color indexed="81"/>
            <rFont val="Tahoma"/>
            <family val="2"/>
          </rPr>
          <t xml:space="preserve">Pooled QNR/PTS Benefits:  </t>
        </r>
        <r>
          <rPr>
            <sz val="9"/>
            <color indexed="81"/>
            <rFont val="Tahoma"/>
            <family val="2"/>
          </rPr>
          <t xml:space="preserve">Used as budgetary only to be used by the budget office to temporarily budget benefits to be paid to part-time employees. FOR BUDGET OFFICE ONLY.
  </t>
        </r>
      </text>
    </comment>
    <comment ref="A16" authorId="1" shapeId="0">
      <text>
        <r>
          <rPr>
            <b/>
            <sz val="9"/>
            <color indexed="81"/>
            <rFont val="Tahoma"/>
            <family val="2"/>
          </rPr>
          <t>Group Life Insurance:</t>
        </r>
        <r>
          <rPr>
            <sz val="9"/>
            <color indexed="81"/>
            <rFont val="Tahoma"/>
            <family val="2"/>
          </rPr>
          <t xml:space="preserve">
Includes expenses of a group life insurance program provided for the benefit of State employees.  For related expenses, see 113300. </t>
        </r>
      </text>
    </comment>
    <comment ref="A17" authorId="1" shapeId="0">
      <text>
        <r>
          <rPr>
            <b/>
            <sz val="9"/>
            <color indexed="81"/>
            <rFont val="Tahoma"/>
            <family val="2"/>
          </rPr>
          <t>Medical/Hospitalization Insurance (Annual Employer Health Insurance Premium):</t>
        </r>
        <r>
          <rPr>
            <sz val="9"/>
            <color indexed="81"/>
            <rFont val="Tahoma"/>
            <family val="2"/>
          </rPr>
          <t xml:space="preserve"> Includes expenses of group medical/hospitalization insurance program provided for the benefit of State employees.</t>
        </r>
      </text>
    </comment>
    <comment ref="A18" authorId="1" shapeId="0">
      <text>
        <r>
          <rPr>
            <b/>
            <sz val="9"/>
            <color indexed="81"/>
            <rFont val="Tahoma"/>
            <family val="2"/>
          </rPr>
          <t xml:space="preserve">Retiree Health Medical/Hospitalization Insurance Credit: </t>
        </r>
        <r>
          <rPr>
            <sz val="9"/>
            <color indexed="81"/>
            <rFont val="Tahoma"/>
            <family val="2"/>
          </rPr>
          <t>Includes expenses of the long-term disability program provided for the benefit of State employees.</t>
        </r>
      </text>
    </comment>
    <comment ref="A19" authorId="1" shapeId="0">
      <text>
        <r>
          <rPr>
            <b/>
            <sz val="9"/>
            <color indexed="81"/>
            <rFont val="Tahoma"/>
            <family val="2"/>
          </rPr>
          <t>VSDB Long Term Disability Insurance:</t>
        </r>
        <r>
          <rPr>
            <sz val="9"/>
            <color indexed="81"/>
            <rFont val="Tahoma"/>
            <family val="2"/>
          </rPr>
          <t xml:space="preserve"> Includes expenses of the long-term disability program provided for the benefit of State employees.</t>
        </r>
      </text>
    </comment>
    <comment ref="A20" authorId="1" shapeId="0">
      <text>
        <r>
          <rPr>
            <b/>
            <sz val="9"/>
            <color indexed="81"/>
            <rFont val="Tahoma"/>
            <family val="2"/>
          </rPr>
          <t>Teachers Insurance and Annuity:</t>
        </r>
        <r>
          <rPr>
            <sz val="9"/>
            <color indexed="81"/>
            <rFont val="Tahoma"/>
            <family val="2"/>
          </rPr>
          <t xml:space="preserve"> Includes expenses for payments made to Teachers Insurance Annuity Fund.</t>
        </r>
      </text>
    </comment>
    <comment ref="A21" authorId="0" shapeId="0">
      <text>
        <r>
          <rPr>
            <b/>
            <sz val="9"/>
            <color indexed="81"/>
            <rFont val="Tahoma"/>
            <family val="2"/>
          </rPr>
          <t xml:space="preserve">Employee Retirement Contributions - Defined Contribution program: </t>
        </r>
        <r>
          <rPr>
            <sz val="9"/>
            <color indexed="81"/>
            <rFont val="Tahoma"/>
            <family val="2"/>
          </rPr>
          <t xml:space="preserve">Includes expenses for payments made to an employee's defined contribution account.
</t>
        </r>
      </text>
    </comment>
    <comment ref="A22" authorId="0" shapeId="0">
      <text>
        <r>
          <rPr>
            <b/>
            <u/>
            <sz val="9"/>
            <color indexed="81"/>
            <rFont val="Tahoma"/>
            <family val="2"/>
          </rPr>
          <t xml:space="preserve">Salaries, Administrative Higher Education: </t>
        </r>
        <r>
          <rPr>
            <sz val="9"/>
            <color indexed="81"/>
            <rFont val="Tahoma"/>
            <family val="2"/>
          </rPr>
          <t xml:space="preserve">Include expenses for compensation to persons for professional services rendered on a full-time (temporary, restricted, or permanent) basis or a permanent, part-time basis in administrative positions carrying faculty appointment in institutions of higher education.  Includes educational leave.  Does not include final compensation to employees for annual, sick, or compensatory leave balances.
</t>
        </r>
      </text>
    </comment>
    <comment ref="A23" authorId="0" shapeId="0">
      <text>
        <r>
          <rPr>
            <b/>
            <sz val="9"/>
            <color indexed="81"/>
            <rFont val="Tahoma"/>
            <family val="2"/>
          </rPr>
          <t>Merit Funding Administrative:</t>
        </r>
        <r>
          <rPr>
            <sz val="9"/>
            <color indexed="81"/>
            <rFont val="Tahoma"/>
            <family val="2"/>
          </rPr>
          <t xml:space="preserve"> Includes expenses for merit increases for administrative employees.  FOR BUDGET OFFICE USE ONLY.
</t>
        </r>
      </text>
    </comment>
    <comment ref="A24" authorId="0" shapeId="0">
      <text>
        <r>
          <rPr>
            <b/>
            <sz val="9"/>
            <color indexed="81"/>
            <rFont val="Tahoma"/>
            <family val="2"/>
          </rPr>
          <t xml:space="preserve">Recurring NT-SAL 1-19 HRS/WK: </t>
        </r>
        <r>
          <rPr>
            <sz val="9"/>
            <color indexed="81"/>
            <rFont val="Tahoma"/>
            <family val="2"/>
          </rPr>
          <t xml:space="preserve">Includes expenses for compensation to persons who work 19.9 hours per week for 9, 10, 11, 12 months.  This is a salaried, part-time non-benefits-covered, ongoing and recurring position for professional services not related to teaching. (RNT)
</t>
        </r>
      </text>
    </comment>
    <comment ref="A25" authorId="0" shapeId="0">
      <text>
        <r>
          <rPr>
            <b/>
            <u/>
            <sz val="9"/>
            <color indexed="81"/>
            <rFont val="Tahoma"/>
            <family val="2"/>
          </rPr>
          <t>Salaries, Classified:</t>
        </r>
        <r>
          <rPr>
            <sz val="9"/>
            <color indexed="81"/>
            <rFont val="Tahoma"/>
            <family val="2"/>
          </rPr>
          <t xml:space="preserve"> Includes expenses for compensation, severance pay, and incentive awards to persons who are paid at an established yearly rate in positions which are covered by the Virginia Personnel Act.  Does not include final compensation to employees for annual, sick, or compensatory leave balances.  Charge expenses for VALORS participants to 112700.
</t>
        </r>
      </text>
    </comment>
    <comment ref="A26" authorId="0" shapeId="0">
      <text>
        <r>
          <rPr>
            <b/>
            <sz val="9"/>
            <color indexed="81"/>
            <rFont val="Tahoma"/>
            <family val="2"/>
          </rPr>
          <t xml:space="preserve">Merit Funding, Classified:  </t>
        </r>
        <r>
          <rPr>
            <sz val="9"/>
            <color indexed="81"/>
            <rFont val="Tahoma"/>
            <family val="2"/>
          </rPr>
          <t xml:space="preserve">Includes expenses for merit increases for classified employees.  FOR BUDGET OFFICE USE ONLY.
</t>
        </r>
      </text>
    </comment>
    <comment ref="A27" authorId="0" shapeId="0">
      <text>
        <r>
          <rPr>
            <b/>
            <sz val="9"/>
            <color indexed="81"/>
            <rFont val="Tahoma"/>
            <family val="2"/>
          </rPr>
          <t xml:space="preserve">Salaries, Overtime: </t>
        </r>
        <r>
          <rPr>
            <sz val="9"/>
            <color indexed="81"/>
            <rFont val="Tahoma"/>
            <family val="2"/>
          </rPr>
          <t xml:space="preserve">Includes expenses for compensation to persons who are paid at an established yearly rate, for hours worked in excess of their normal work week.
</t>
        </r>
      </text>
    </comment>
    <comment ref="A28" authorId="0" shapeId="0">
      <text>
        <r>
          <rPr>
            <b/>
            <sz val="9"/>
            <color indexed="81"/>
            <rFont val="Tahoma"/>
            <family val="2"/>
          </rPr>
          <t xml:space="preserve">Salaries, Teaching and Research: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29" authorId="0" shapeId="0">
      <text>
        <r>
          <rPr>
            <b/>
            <sz val="9"/>
            <color indexed="81"/>
            <rFont val="Tahoma"/>
            <family val="2"/>
          </rPr>
          <t xml:space="preserve">Merit Funding, Faculty: </t>
        </r>
        <r>
          <rPr>
            <sz val="9"/>
            <color indexed="81"/>
            <rFont val="Tahoma"/>
            <family val="2"/>
          </rPr>
          <t xml:space="preserve">Include expenses for merit increases for faculty.  FOR BUDGET OFFICE USE ONLY
</t>
        </r>
      </text>
    </comment>
    <comment ref="A30" authorId="0" shapeId="0">
      <text>
        <r>
          <rPr>
            <b/>
            <sz val="9"/>
            <color indexed="81"/>
            <rFont val="Tahoma"/>
            <family val="2"/>
          </rPr>
          <t xml:space="preserve">Salaries, Professional Faculty: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31" authorId="0" shapeId="0">
      <text>
        <r>
          <rPr>
            <b/>
            <sz val="9"/>
            <color indexed="81"/>
            <rFont val="Tahoma"/>
            <family val="2"/>
          </rPr>
          <t xml:space="preserve">Salaries, Information Technology Employees: </t>
        </r>
        <r>
          <rPr>
            <sz val="9"/>
            <color indexed="81"/>
            <rFont val="Tahoma"/>
            <family val="2"/>
          </rPr>
          <t xml:space="preserve">Includes salary expenses for compensation to employees performing a role in information technology who are paid at an established yearly rate.  This expense would otherwise have been coded in account code 112300.
</t>
        </r>
      </text>
    </comment>
    <comment ref="A32" authorId="0" shapeId="0">
      <text>
        <r>
          <rPr>
            <b/>
            <sz val="9"/>
            <color indexed="81"/>
            <rFont val="Tahoma"/>
            <family val="2"/>
          </rPr>
          <t xml:space="preserve">Salaries, Teaching &amp; Research F/T, IT Employees: </t>
        </r>
        <r>
          <rPr>
            <sz val="9"/>
            <color indexed="81"/>
            <rFont val="Tahoma"/>
            <family val="2"/>
          </rPr>
          <t>Include expenses for compensation to persons for professional services in information technology rendered on a full-time (temporary, restricted or permanent) basis or a permanent, part-time basis in research and teaching positions in institutions of higher education.  This expense would otherwise have been coded to account code 112600.</t>
        </r>
      </text>
    </comment>
    <comment ref="A33" authorId="0" shapeId="0">
      <text>
        <r>
          <rPr>
            <b/>
            <sz val="9"/>
            <color indexed="81"/>
            <rFont val="Tahoma"/>
            <family val="2"/>
          </rPr>
          <t xml:space="preserve">Salaries, F/T Administration, IT Employees: </t>
        </r>
        <r>
          <rPr>
            <sz val="9"/>
            <color indexed="81"/>
            <rFont val="Tahoma"/>
            <family val="2"/>
          </rPr>
          <t xml:space="preserve">Include expenses for compensation to persons for professional services in information technology rendered on a full-time (temporary, restricted or permanent) basis or a permanent, part-time basis in administrative positions carrying faculty appointment in institutions of higher education.  This expense would otherwise have been coded to account code 112100.
</t>
        </r>
      </text>
    </comment>
    <comment ref="A34" authorId="0" shapeId="0">
      <text>
        <r>
          <rPr>
            <b/>
            <sz val="9"/>
            <color indexed="81"/>
            <rFont val="Tahoma"/>
            <family val="2"/>
          </rPr>
          <t xml:space="preserve">Salaries, Overtime IT Employees: </t>
        </r>
        <r>
          <rPr>
            <sz val="9"/>
            <color indexed="81"/>
            <rFont val="Tahoma"/>
            <family val="2"/>
          </rPr>
          <t xml:space="preserve">Include expenses for compensation to persons performing a role in information technology who are paid at an established yearly rate, for hours worked in excess of their normal workweek.  This expenses would otherwise have been coded in account code 112500.
</t>
        </r>
      </text>
    </comment>
    <comment ref="A35" authorId="0" shapeId="0">
      <text>
        <r>
          <rPr>
            <b/>
            <sz val="9"/>
            <color indexed="81"/>
            <rFont val="Tahoma"/>
            <family val="2"/>
          </rPr>
          <t xml:space="preserve">Bonuses and Incentives: </t>
        </r>
        <r>
          <rPr>
            <sz val="9"/>
            <color indexed="81"/>
            <rFont val="Tahoma"/>
            <family val="2"/>
          </rPr>
          <t>Includes expenses for payment of bonuses and incentives to state employees.</t>
        </r>
      </text>
    </comment>
    <comment ref="A36" authorId="0" shapeId="0">
      <text>
        <r>
          <rPr>
            <b/>
            <sz val="9"/>
            <color indexed="81"/>
            <rFont val="Tahoma"/>
            <family val="2"/>
          </rPr>
          <t xml:space="preserve">FT Bonus - Award/Recogition: </t>
        </r>
        <r>
          <rPr>
            <sz val="9"/>
            <color indexed="81"/>
            <rFont val="Tahoma"/>
            <family val="2"/>
          </rPr>
          <t xml:space="preserve">Includes expenses for payments of bonuses that relate to awards or recognitions.  Use for AP Faculty or Instructional Faculty only; not used for Classified employees.
</t>
        </r>
      </text>
    </comment>
    <comment ref="A37" authorId="1" shapeId="0">
      <text>
        <r>
          <rPr>
            <b/>
            <sz val="9"/>
            <color indexed="81"/>
            <rFont val="Tahoma"/>
            <family val="2"/>
          </rPr>
          <t>Deferred Compensation Match Payments:</t>
        </r>
        <r>
          <rPr>
            <sz val="9"/>
            <color indexed="81"/>
            <rFont val="Tahoma"/>
            <family val="2"/>
          </rPr>
          <t xml:space="preserve"> Includes expenses for employer match of the state employee deferred compensation program.</t>
        </r>
      </text>
    </comment>
    <comment ref="A38" authorId="0" shapeId="0">
      <text>
        <r>
          <rPr>
            <b/>
            <u/>
            <sz val="9"/>
            <color indexed="81"/>
            <rFont val="Tahoma"/>
            <family val="2"/>
          </rPr>
          <t>Wages, General:</t>
        </r>
        <r>
          <rPr>
            <sz val="9"/>
            <color indexed="81"/>
            <rFont val="Tahoma"/>
            <family val="2"/>
          </rPr>
          <t xml:space="preserve"> Includes expenses for compensation to persons who are paid at an hourly rate.
</t>
        </r>
      </text>
    </comment>
    <comment ref="A39" authorId="0" shapeId="0">
      <text>
        <r>
          <rPr>
            <b/>
            <sz val="9"/>
            <color indexed="81"/>
            <rFont val="Tahoma"/>
            <family val="2"/>
          </rPr>
          <t xml:space="preserve">Wages, Graduate Assistant: </t>
        </r>
        <r>
          <rPr>
            <sz val="9"/>
            <color indexed="81"/>
            <rFont val="Tahoma"/>
            <family val="2"/>
          </rPr>
          <t xml:space="preserve">Includes expenses for compensation made by institutions of higher education to persons, without faculty appointment, for </t>
        </r>
        <r>
          <rPr>
            <b/>
            <sz val="9"/>
            <color indexed="81"/>
            <rFont val="Tahoma"/>
            <family val="2"/>
          </rPr>
          <t>teaching</t>
        </r>
        <r>
          <rPr>
            <sz val="9"/>
            <color indexed="81"/>
            <rFont val="Tahoma"/>
            <family val="2"/>
          </rPr>
          <t xml:space="preserve"> and research activities.
</t>
        </r>
      </text>
    </comment>
    <comment ref="A40" authorId="0" shapeId="0">
      <text>
        <r>
          <rPr>
            <b/>
            <sz val="9"/>
            <color indexed="81"/>
            <rFont val="Tahoma"/>
            <family val="2"/>
          </rPr>
          <t xml:space="preserve">Wages, Overtime: </t>
        </r>
        <r>
          <rPr>
            <sz val="9"/>
            <color indexed="81"/>
            <rFont val="Tahoma"/>
            <family val="2"/>
          </rPr>
          <t xml:space="preserve">Includes expenses for compensation to person who are paid at an hourly rate for hours worked in excess of 40 hours per week.
</t>
        </r>
      </text>
    </comment>
    <comment ref="A41" authorId="0" shapeId="0">
      <text>
        <r>
          <rPr>
            <b/>
            <sz val="9"/>
            <color indexed="81"/>
            <rFont val="Tahoma"/>
            <family val="2"/>
          </rPr>
          <t xml:space="preserve">Wages, Student: </t>
        </r>
        <r>
          <rPr>
            <sz val="9"/>
            <color indexed="81"/>
            <rFont val="Tahoma"/>
            <family val="2"/>
          </rPr>
          <t xml:space="preserve"> Includes expenses for compensation made by institutions of higher education to graduate and undergraduate students for all services other than those included in 114200 and 114600.  Includes expenses for overtime payments.
</t>
        </r>
      </text>
    </comment>
    <comment ref="A42" authorId="0" shapeId="0">
      <text>
        <r>
          <rPr>
            <b/>
            <sz val="9"/>
            <color indexed="81"/>
            <rFont val="Tahoma"/>
            <family val="2"/>
          </rPr>
          <t xml:space="preserve">Wages, Teaching and Research Part-time:  </t>
        </r>
        <r>
          <rPr>
            <sz val="9"/>
            <color indexed="81"/>
            <rFont val="Tahoma"/>
            <family val="2"/>
          </rPr>
          <t xml:space="preserve">Includes expenses for compensation to persons for professional services rendered in research and instructional positions in institutions of higher education other than those described in 112600.  Includes compensation for overload teaching and evening sessions, and part-time teaching when the individual is not permanently employed.  Not used for summer school.
</t>
        </r>
      </text>
    </comment>
    <comment ref="A43" authorId="0" shapeId="0">
      <text>
        <r>
          <rPr>
            <b/>
            <sz val="9"/>
            <color indexed="81"/>
            <rFont val="Tahoma"/>
            <family val="2"/>
          </rPr>
          <t xml:space="preserve">Wages, Teaching and Research Part-time Cooperating Teachers: </t>
        </r>
        <r>
          <rPr>
            <sz val="9"/>
            <color indexed="81"/>
            <rFont val="Tahoma"/>
            <family val="2"/>
          </rPr>
          <t xml:space="preserve">Includes expenses for compensation to persons for professional services rendered in cooperating teaching positions other than those described in codes 112600, 114500, and 114530.
</t>
        </r>
      </text>
    </comment>
    <comment ref="A44" authorId="0" shapeId="0">
      <text>
        <r>
          <rPr>
            <b/>
            <sz val="9"/>
            <color indexed="81"/>
            <rFont val="Tahoma"/>
            <family val="2"/>
          </rPr>
          <t xml:space="preserve">Temp NT-SAL: </t>
        </r>
        <r>
          <rPr>
            <sz val="9"/>
            <color indexed="81"/>
            <rFont val="Tahoma"/>
            <family val="2"/>
          </rPr>
          <t xml:space="preserve"> Includes expenses for compensation to persons who typically work a short period of time and typically less than 20 hours per week, and may work no more than 29 hours per week over the measurement period 5/1 - 4/30.  This is a salaried, part-time, temporary, non-recurring position of limited scope and duration for professional services not related to teaching. (TNT)
</t>
        </r>
      </text>
    </comment>
    <comment ref="A45" authorId="0" shapeId="0">
      <text>
        <r>
          <rPr>
            <b/>
            <sz val="9"/>
            <color indexed="81"/>
            <rFont val="Tahoma"/>
            <family val="2"/>
          </rPr>
          <t xml:space="preserve">University Stipends:  </t>
        </r>
        <r>
          <rPr>
            <sz val="9"/>
            <color indexed="81"/>
            <rFont val="Tahoma"/>
            <family val="2"/>
          </rPr>
          <t xml:space="preserve">Includes expenses for stipends given for cell phones and vehicles.
</t>
        </r>
      </text>
    </comment>
    <comment ref="A46" authorId="0" shapeId="0">
      <text>
        <r>
          <rPr>
            <b/>
            <sz val="9"/>
            <color indexed="81"/>
            <rFont val="Tahoma"/>
            <family val="2"/>
          </rPr>
          <t xml:space="preserve">Wage Federal Work Study Student:  </t>
        </r>
        <r>
          <rPr>
            <sz val="9"/>
            <color indexed="81"/>
            <rFont val="Tahoma"/>
            <family val="2"/>
          </rPr>
          <t xml:space="preserve">Includes expenses for compensation to students participating in federal work study programs, other than community services, code 114620.
</t>
        </r>
      </text>
    </comment>
    <comment ref="A47" authorId="0" shapeId="0">
      <text>
        <r>
          <rPr>
            <b/>
            <sz val="9"/>
            <color indexed="81"/>
            <rFont val="Tahoma"/>
            <family val="2"/>
          </rPr>
          <t xml:space="preserve">Wages, Information Technology Employees: </t>
        </r>
        <r>
          <rPr>
            <sz val="9"/>
            <color indexed="81"/>
            <rFont val="Tahoma"/>
            <family val="2"/>
          </rPr>
          <t xml:space="preserve">Includes expenses for compensation to persons paid on an hourly rate and whose actual job duties involve information technology.  This expense would otherwise have been coded in account code 114100.
</t>
        </r>
      </text>
    </comment>
    <comment ref="A48" authorId="0" shapeId="0">
      <text>
        <r>
          <rPr>
            <b/>
            <sz val="9"/>
            <color indexed="81"/>
            <rFont val="Tahoma"/>
            <family val="2"/>
          </rPr>
          <t xml:space="preserve">Wages, Teaching &amp; Research P/T IT Employees: </t>
        </r>
        <r>
          <rPr>
            <sz val="9"/>
            <color indexed="81"/>
            <rFont val="Tahoma"/>
            <family val="2"/>
          </rPr>
          <t xml:space="preserve">Includes expenses for compensation to persons for professional services in information technology rendered in research and instructional positions in institutions of higher education other than those described in 112800.
</t>
        </r>
      </text>
    </comment>
    <comment ref="A49" authorId="0" shapeId="0">
      <text>
        <r>
          <rPr>
            <b/>
            <sz val="9"/>
            <color indexed="81"/>
            <rFont val="Tahoma"/>
            <family val="2"/>
          </rPr>
          <t xml:space="preserve">Workers Compensation Award:  </t>
        </r>
        <r>
          <rPr>
            <sz val="9"/>
            <color indexed="81"/>
            <rFont val="Tahoma"/>
            <family val="2"/>
          </rPr>
          <t xml:space="preserve">Includes expenses for workers' compensation awards to state employees under the Virginia Workers' Compensation Act or the short-term or long-term disability benefit program.
</t>
        </r>
      </text>
    </comment>
    <comment ref="A50" authorId="0" shapeId="0">
      <text>
        <r>
          <rPr>
            <b/>
            <sz val="9"/>
            <color indexed="81"/>
            <rFont val="Tahoma"/>
            <family val="2"/>
          </rPr>
          <t xml:space="preserve">Supplemental Workers' Compensation Award:  </t>
        </r>
        <r>
          <rPr>
            <sz val="9"/>
            <color indexed="81"/>
            <rFont val="Tahoma"/>
            <family val="2"/>
          </rPr>
          <t xml:space="preserve">Includes expenses for supplemental workers' compensation awards to state employees who are not participating in the short-term disability program.
</t>
        </r>
      </text>
    </comment>
    <comment ref="A51" authorId="0" shapeId="0">
      <text>
        <r>
          <rPr>
            <b/>
            <sz val="9"/>
            <color indexed="81"/>
            <rFont val="Tahoma"/>
            <family val="2"/>
          </rPr>
          <t xml:space="preserve">Short-term Disability Benefits: </t>
        </r>
        <r>
          <rPr>
            <sz val="9"/>
            <color indexed="81"/>
            <rFont val="Tahoma"/>
            <family val="2"/>
          </rPr>
          <t xml:space="preserve">Includes expenses for the payment of short-term disability payments to state employees under the Sickness and Disability Program.
</t>
        </r>
      </text>
    </comment>
    <comment ref="A52" authorId="0" shapeId="0">
      <text>
        <r>
          <rPr>
            <b/>
            <sz val="9"/>
            <color indexed="81"/>
            <rFont val="Tahoma"/>
            <family val="2"/>
          </rPr>
          <t xml:space="preserve">Supplemental Disability Benefits:  </t>
        </r>
        <r>
          <rPr>
            <sz val="9"/>
            <color indexed="81"/>
            <rFont val="Tahoma"/>
            <family val="2"/>
          </rPr>
          <t xml:space="preserve">Includes expenses for supplemental workers' compensation award payments to state employees under the Sickness and Disability Program.
</t>
        </r>
      </text>
    </comment>
    <comment ref="A53" authorId="0" shapeId="0">
      <text>
        <r>
          <rPr>
            <b/>
            <sz val="9"/>
            <color indexed="81"/>
            <rFont val="Tahoma"/>
            <family val="2"/>
          </rPr>
          <t xml:space="preserve">Rec. Workers' Compensation Award:  </t>
        </r>
        <r>
          <rPr>
            <sz val="9"/>
            <color indexed="81"/>
            <rFont val="Tahoma"/>
            <family val="2"/>
          </rPr>
          <t xml:space="preserve">Reimbursement to agency from Department of Human Resource Management for workers' compensation awards under the Virginia Workers' Compensation Act or the short-term or long-term disability benefit program.
</t>
        </r>
      </text>
    </comment>
    <comment ref="A54" authorId="0" shapeId="0">
      <text>
        <r>
          <rPr>
            <b/>
            <sz val="9"/>
            <color indexed="81"/>
            <rFont val="Tahoma"/>
            <family val="2"/>
          </rPr>
          <t xml:space="preserve">Salaries, Annual Leave Balances:  </t>
        </r>
        <r>
          <rPr>
            <sz val="9"/>
            <color indexed="81"/>
            <rFont val="Tahoma"/>
            <family val="2"/>
          </rPr>
          <t xml:space="preserve">Includes expenses for final compensation to eligible employees for their annual leave balances.
</t>
        </r>
      </text>
    </comment>
    <comment ref="A55" authorId="0" shapeId="0">
      <text>
        <r>
          <rPr>
            <b/>
            <sz val="9"/>
            <color indexed="81"/>
            <rFont val="Tahoma"/>
            <family val="2"/>
          </rPr>
          <t xml:space="preserve">Salaries, Sick Leave Balances: </t>
        </r>
        <r>
          <rPr>
            <sz val="9"/>
            <color indexed="81"/>
            <rFont val="Tahoma"/>
            <family val="2"/>
          </rPr>
          <t xml:space="preserve">Includes expenses for final compensation to eligible employees for their sick leave balances up to the specified limit.
</t>
        </r>
      </text>
    </comment>
    <comment ref="A56" authorId="0" shapeId="0">
      <text>
        <r>
          <rPr>
            <b/>
            <sz val="9"/>
            <color indexed="81"/>
            <rFont val="Tahoma"/>
            <family val="2"/>
          </rPr>
          <t xml:space="preserve">Salaries, Compensatory Leave Balances: </t>
        </r>
        <r>
          <rPr>
            <sz val="9"/>
            <color indexed="81"/>
            <rFont val="Tahoma"/>
            <family val="2"/>
          </rPr>
          <t xml:space="preserve">Includes expenses for final compensation to eligible employees for their compensatory time earned but not taken.
</t>
        </r>
      </text>
    </comment>
    <comment ref="A57" authorId="0" shapeId="0">
      <text>
        <r>
          <rPr>
            <b/>
            <sz val="9"/>
            <color indexed="81"/>
            <rFont val="Tahoma"/>
            <family val="2"/>
          </rPr>
          <t xml:space="preserve">Employee Retirement Contributions - VRS Defined Benefits program: </t>
        </r>
        <r>
          <rPr>
            <sz val="9"/>
            <color indexed="81"/>
            <rFont val="Tahoma"/>
            <family val="2"/>
          </rPr>
          <t xml:space="preserve">Includes expenses for payments made to the retirement system trust fund for the employee portion of a defined benefit program for salaried state employes.  See 1111 for the employer portion of a defined benefit program.  Also, see 1119 for Defined Contribution expenses.
</t>
        </r>
      </text>
    </comment>
    <comment ref="A58" authorId="0" shapeId="0">
      <text>
        <r>
          <rPr>
            <b/>
            <sz val="9"/>
            <color indexed="81"/>
            <rFont val="Tahoma"/>
            <family val="2"/>
          </rPr>
          <t xml:space="preserve">Employee Hybrid Contribution Match:  </t>
        </r>
        <r>
          <rPr>
            <sz val="9"/>
            <color indexed="81"/>
            <rFont val="Tahoma"/>
            <family val="2"/>
          </rPr>
          <t xml:space="preserve">Definition is unavailable.
</t>
        </r>
      </text>
    </comment>
    <comment ref="A5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4" authorId="0" shapeId="0">
      <text>
        <r>
          <rPr>
            <b/>
            <sz val="9"/>
            <color indexed="81"/>
            <rFont val="Tahoma"/>
            <family val="2"/>
          </rPr>
          <t xml:space="preserve">Indirect Cost Recoveries Auxiliary Programs PS:  </t>
        </r>
        <r>
          <rPr>
            <sz val="9"/>
            <color indexed="81"/>
            <rFont val="Tahoma"/>
            <family val="2"/>
          </rPr>
          <t xml:space="preserve">Includes only the required recovery of indirect costs of personal services from Auxiliary Enterprise subprograms.
</t>
        </r>
      </text>
    </comment>
    <comment ref="A75" authorId="0" shapeId="0">
      <text>
        <r>
          <rPr>
            <b/>
            <sz val="9"/>
            <color indexed="81"/>
            <rFont val="Tahoma"/>
            <family val="2"/>
          </rPr>
          <t xml:space="preserve">Indirect Cost Recoveries from Sponsored Programs for Personal Services: </t>
        </r>
        <r>
          <rPr>
            <sz val="9"/>
            <color indexed="81"/>
            <rFont val="Tahoma"/>
            <family val="2"/>
          </rPr>
          <t xml:space="preserve">Includes only the required recovery of indirect costs for personal services from the Sponsored Programs Subprogram.  (This code may be employed only by the institutions of higher education.)
</t>
        </r>
      </text>
    </comment>
    <comment ref="A76"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for services provided to other agencies within the same fiscal year.
</t>
        </r>
      </text>
    </comment>
    <comment ref="A77"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within the same agency or agencies under the auspices of a single board or commission within the same fiscal year.  Do Not include recoveries from Auxiliary Enterprise subprograms and the JMU Foundation.
</t>
        </r>
      </text>
    </comment>
    <comment ref="A78" authorId="0" shapeId="0">
      <text>
        <r>
          <rPr>
            <b/>
            <sz val="9"/>
            <color indexed="81"/>
            <rFont val="Tahoma"/>
            <family val="2"/>
          </rPr>
          <t xml:space="preserve">Intra-Agency Recoveries For Personal Services:  </t>
        </r>
        <r>
          <rPr>
            <sz val="9"/>
            <color indexed="81"/>
            <rFont val="Tahoma"/>
            <family val="2"/>
          </rPr>
          <t xml:space="preserve">Includes recoveries of the cost of personal services from the JMU Foundation.
</t>
        </r>
      </text>
    </comment>
    <comment ref="A79"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0"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7" authorId="0" shapeId="0">
      <text>
        <r>
          <rPr>
            <b/>
            <sz val="9"/>
            <color indexed="81"/>
            <rFont val="Tahoma"/>
            <family val="2"/>
          </rPr>
          <t xml:space="preserve">Contractural Services:  </t>
        </r>
        <r>
          <rPr>
            <sz val="9"/>
            <color indexed="81"/>
            <rFont val="Tahoma"/>
            <family val="2"/>
          </rPr>
          <t xml:space="preserve">Includes expenditures for communication services, employee development services, health services, management and informational services, repair and maintenance services, support services, technical services and transportation services.
</t>
        </r>
      </text>
    </comment>
    <comment ref="A91" authorId="0" shapeId="0">
      <text>
        <r>
          <rPr>
            <b/>
            <sz val="9"/>
            <color indexed="81"/>
            <rFont val="Tahoma"/>
            <family val="2"/>
          </rPr>
          <t xml:space="preserve">Express Services: </t>
        </r>
        <r>
          <rPr>
            <sz val="9"/>
            <color indexed="81"/>
            <rFont val="Tahoma"/>
            <family val="2"/>
          </rPr>
          <t xml:space="preserve">Includes expenses for premium services provided for express or urgent deliveries of printed matter, goods, and commodities by common or contract carrier or hired vehicles.  Examples of services include Overnight AM, Overnight PM, Next Day, Second Day, etc.
</t>
        </r>
      </text>
    </comment>
    <comment ref="A92"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3"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4" authorId="2" shapeId="0">
      <text>
        <r>
          <rPr>
            <b/>
            <sz val="9"/>
            <color indexed="81"/>
            <rFont val="Tahoma"/>
            <family val="2"/>
          </rPr>
          <t xml:space="preserve">Messenger Services:  </t>
        </r>
        <r>
          <rPr>
            <sz val="9"/>
            <color indexed="81"/>
            <rFont val="Tahoma"/>
            <family val="2"/>
          </rPr>
          <t xml:space="preserve">Includes expenses for services provided to distribute messages and packages by private or state courier services.  Services of this type tend to be restricted to a local or small geographical delivery zone.
</t>
        </r>
      </text>
    </comment>
    <comment ref="A95" authorId="1" shapeId="0">
      <text>
        <r>
          <rPr>
            <b/>
            <sz val="9"/>
            <color indexed="81"/>
            <rFont val="Tahoma"/>
            <family val="2"/>
          </rPr>
          <t>Postal Services:</t>
        </r>
        <r>
          <rPr>
            <sz val="9"/>
            <color indexed="81"/>
            <rFont val="Tahoma"/>
            <family val="2"/>
          </rPr>
          <t xml:space="preserve">
Includes expenses for services provided to distribute printed matter by the United States Postal Service, e.g., stamps, stamped envelopes, postage meters, and permit fees.  Excludes expenses chargeable to 121100, 121110, 121300, 121410, 121420, and 121900.</t>
        </r>
      </text>
    </comment>
    <comment ref="A96" authorId="2" shapeId="0">
      <text>
        <r>
          <rPr>
            <b/>
            <sz val="9"/>
            <color indexed="81"/>
            <rFont val="Tahoma"/>
            <family val="2"/>
          </rPr>
          <t xml:space="preserve">Postal Services, Permit:  </t>
        </r>
        <r>
          <rPr>
            <sz val="9"/>
            <color indexed="81"/>
            <rFont val="Tahoma"/>
            <family val="2"/>
          </rPr>
          <t xml:space="preserve">Includes expenses for services provided to distribute printed matter via permit number by postal service.
</t>
        </r>
      </text>
    </comment>
    <comment ref="A97" authorId="2" shapeId="0">
      <text>
        <r>
          <rPr>
            <b/>
            <sz val="9"/>
            <color indexed="81"/>
            <rFont val="Tahoma"/>
            <family val="2"/>
          </rPr>
          <t xml:space="preserve">Postal Services, Contract:  </t>
        </r>
        <r>
          <rPr>
            <sz val="9"/>
            <color indexed="81"/>
            <rFont val="Tahoma"/>
            <family val="2"/>
          </rPr>
          <t xml:space="preserve">Includes expenses for services provided to distribute printed matter by contracted agent.
</t>
        </r>
      </text>
    </comment>
    <comment ref="A98" authorId="1" shapeId="0">
      <text>
        <r>
          <rPr>
            <b/>
            <sz val="9"/>
            <color indexed="81"/>
            <rFont val="Tahoma"/>
            <family val="2"/>
          </rPr>
          <t>Printing Services:</t>
        </r>
        <r>
          <rPr>
            <sz val="9"/>
            <color indexed="81"/>
            <rFont val="Tahoma"/>
            <family val="2"/>
          </rPr>
          <t xml:space="preserve">
Includes expenses for services provided by state agencies and the private sector for designing, printing, collating, and binding.  (Also, photocopies, brochures, printed letters).</t>
        </r>
      </text>
    </comment>
    <comment ref="A99" authorId="0" shapeId="0">
      <text>
        <r>
          <rPr>
            <b/>
            <sz val="9"/>
            <color indexed="81"/>
            <rFont val="Tahoma"/>
            <family val="2"/>
          </rPr>
          <t xml:space="preserve">Telecommunication Services (provided by Non-State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the private sector.
</t>
        </r>
      </text>
    </comment>
    <comment ref="A100" authorId="0" shapeId="0">
      <text>
        <r>
          <rPr>
            <b/>
            <sz val="9"/>
            <color indexed="81"/>
            <rFont val="Tahoma"/>
            <family val="2"/>
          </rPr>
          <t xml:space="preserve">Telecommunication Services (provided by another 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state agencies other than DIT.
</t>
        </r>
      </text>
    </comment>
    <comment ref="A101" authorId="1" shapeId="0">
      <text>
        <r>
          <rPr>
            <b/>
            <sz val="9"/>
            <color indexed="81"/>
            <rFont val="Tahoma"/>
            <family val="2"/>
          </rPr>
          <t>Inbound Freight Services:</t>
        </r>
        <r>
          <rPr>
            <sz val="9"/>
            <color indexed="81"/>
            <rFont val="Tahoma"/>
            <family val="2"/>
          </rPr>
          <t xml:space="preserve">
Includes expenses for packaged delivery and freight services provided by common or contract carriers or hired vehicles for the inbound movement of commodities.  Use this category whenever shipping costs are listed as a separate line item on vendor invoices for goods or materials.</t>
        </r>
      </text>
    </comment>
    <comment ref="A1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7" authorId="1" shapeId="0">
      <text>
        <r>
          <rPr>
            <b/>
            <sz val="9"/>
            <color indexed="81"/>
            <rFont val="Tahoma"/>
            <family val="2"/>
          </rPr>
          <t>Org memberships:</t>
        </r>
        <r>
          <rPr>
            <sz val="9"/>
            <color indexed="81"/>
            <rFont val="Tahoma"/>
            <family val="2"/>
          </rPr>
          <t xml:space="preserve">
Includes expenses for memberships to professional organizations. (Also, notary commissions).</t>
        </r>
      </text>
    </comment>
    <comment ref="A108" authorId="0" shapeId="0">
      <text>
        <r>
          <rPr>
            <b/>
            <sz val="9"/>
            <color indexed="81"/>
            <rFont val="Tahoma"/>
            <family val="2"/>
          </rPr>
          <t>Publication Subscriptions:</t>
        </r>
        <r>
          <rPr>
            <sz val="9"/>
            <color indexed="81"/>
            <rFont val="Tahoma"/>
            <family val="2"/>
          </rPr>
          <t xml:space="preserve">
Includes expenses for subscriptions to professional or technical publications used for professional development, not purchased for general library use.  For related expenses, see 222100 and 222400.</t>
        </r>
      </text>
    </comment>
    <comment ref="A109" authorId="1" shapeId="0">
      <text>
        <r>
          <rPr>
            <b/>
            <u/>
            <sz val="9"/>
            <color indexed="81"/>
            <rFont val="Tahoma"/>
            <family val="2"/>
          </rPr>
          <t>Training: Workshops, Conferences</t>
        </r>
        <r>
          <rPr>
            <sz val="9"/>
            <color indexed="81"/>
            <rFont val="Tahoma"/>
            <family val="2"/>
          </rPr>
          <t xml:space="preserve">
Includes costs, such as registration fees and materials for attending training courses, workshops, and conferences.  Does not include expenses for information technology training; see account code 122800. (For other related costs see 122700).</t>
        </r>
      </text>
    </comment>
    <comment ref="A111" authorId="0" shapeId="0">
      <text>
        <r>
          <rPr>
            <b/>
            <sz val="9"/>
            <color indexed="81"/>
            <rFont val="Tahoma"/>
            <family val="2"/>
          </rPr>
          <t>Employee Tuition Reimbursement:</t>
        </r>
        <r>
          <rPr>
            <sz val="9"/>
            <color indexed="81"/>
            <rFont val="Tahoma"/>
            <family val="2"/>
          </rPr>
          <t xml:space="preserve">
Includes reimbursement to state employees for courses taken and satisfactorily completed.</t>
        </r>
      </text>
    </comment>
    <comment ref="A112" authorId="0" shapeId="0">
      <text>
        <r>
          <rPr>
            <b/>
            <sz val="9"/>
            <color indexed="81"/>
            <rFont val="Tahoma"/>
            <family val="2"/>
          </rPr>
          <t xml:space="preserve">Employee Training Consulting Services:  </t>
        </r>
        <r>
          <rPr>
            <sz val="9"/>
            <color indexed="81"/>
            <rFont val="Tahoma"/>
            <family val="2"/>
          </rPr>
          <t xml:space="preserve">
Includes all expenditures paid to bring professional training consultants to the agency for employee development, including expenses for course development, delivery, administration, or evaluation.</t>
        </r>
      </text>
    </comment>
    <comment ref="A113" authorId="1" shapeId="0">
      <text>
        <r>
          <rPr>
            <b/>
            <u/>
            <sz val="9"/>
            <color indexed="81"/>
            <rFont val="Tahoma"/>
            <family val="2"/>
          </rPr>
          <t>Training: Transportation, Lodging, Meals</t>
        </r>
        <r>
          <rPr>
            <sz val="9"/>
            <color indexed="81"/>
            <rFont val="Tahoma"/>
            <family val="2"/>
          </rPr>
          <t xml:space="preserve">
Includes costs for airfare, taxis, tolls, lodging, meals, and personal vehicle mileage reimbursement, associated with employee training and development coded as 122400, 122500 or 122600.</t>
        </r>
      </text>
    </comment>
    <comment ref="A115" authorId="0" shapeId="0">
      <text>
        <r>
          <rPr>
            <b/>
            <sz val="9"/>
            <color indexed="81"/>
            <rFont val="Tahoma"/>
            <family val="2"/>
          </rPr>
          <t xml:space="preserve">Employee (classified, wage, part-time, faculty, students and affiliates) Information Technology Training Courses, Workshops, and Conferences:  </t>
        </r>
        <r>
          <rPr>
            <sz val="9"/>
            <color indexed="81"/>
            <rFont val="Tahoma"/>
            <family val="2"/>
          </rPr>
          <t xml:space="preserve">Includes expenditures such as registration fees and materials for attending training courses, workshops, and conferences on information technology.  For related expenditures see 122700.
</t>
        </r>
      </text>
    </comment>
    <comment ref="A11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1" authorId="2" shapeId="0">
      <text>
        <r>
          <rPr>
            <b/>
            <sz val="9"/>
            <color indexed="81"/>
            <rFont val="Tahoma"/>
            <family val="2"/>
          </rPr>
          <t xml:space="preserve">Fiscal Services:  </t>
        </r>
        <r>
          <rPr>
            <sz val="9"/>
            <color indexed="81"/>
            <rFont val="Tahoma"/>
            <family val="2"/>
          </rPr>
          <t xml:space="preserve">Includes expenses for services provided by private sector banks, accountants, financial advisors, and similar experts.
</t>
        </r>
      </text>
    </comment>
    <comment ref="A122" authorId="0" shapeId="0">
      <text>
        <r>
          <rPr>
            <b/>
            <sz val="9"/>
            <color indexed="81"/>
            <rFont val="Tahoma"/>
            <family val="2"/>
          </rPr>
          <t xml:space="preserve">Management Services:  </t>
        </r>
        <r>
          <rPr>
            <sz val="9"/>
            <color indexed="81"/>
            <rFont val="Tahoma"/>
            <family val="2"/>
          </rPr>
          <t xml:space="preserve">Includes expenses for services provided by economists, industrial engineers, interpreters, market analysts, planners, public administrators, and similar experts.
</t>
        </r>
      </text>
    </comment>
    <comment ref="A123" authorId="1" shapeId="0">
      <text>
        <r>
          <rPr>
            <b/>
            <sz val="9"/>
            <color indexed="81"/>
            <rFont val="Tahoma"/>
            <family val="2"/>
          </rPr>
          <t>Public Information/Public Relations:</t>
        </r>
        <r>
          <rPr>
            <sz val="9"/>
            <color indexed="81"/>
            <rFont val="Tahoma"/>
            <family val="2"/>
          </rPr>
          <t xml:space="preserve">
Includes expenses for services provided by private sector advertising, promotional, public relations, and similar firms which prepare and disseminate information.  Excludes expenses chargeable to 121200.  (Also, royalties, game guarantees, music contracts, visiting artists).</t>
        </r>
      </text>
    </comment>
    <comment ref="A124" authorId="0" shapeId="0">
      <text>
        <r>
          <rPr>
            <b/>
            <sz val="9"/>
            <color indexed="81"/>
            <rFont val="Tahoma"/>
            <family val="2"/>
          </rPr>
          <t xml:space="preserve">Legal Services:  </t>
        </r>
        <r>
          <rPr>
            <sz val="9"/>
            <color indexed="81"/>
            <rFont val="Tahoma"/>
            <family val="2"/>
          </rPr>
          <t xml:space="preserve">Includes expenses for court reporters, hearing examiners, miscellaneous court costs, recording fees, notary fees and services and legal services other than attorney fees.
</t>
        </r>
      </text>
    </comment>
    <comment ref="A125" authorId="0" shapeId="0">
      <text>
        <r>
          <rPr>
            <b/>
            <sz val="9"/>
            <color indexed="81"/>
            <rFont val="Tahoma"/>
            <family val="2"/>
          </rPr>
          <t xml:space="preserve">Media Services:  </t>
        </r>
        <r>
          <rPr>
            <sz val="9"/>
            <color indexed="81"/>
            <rFont val="Tahoma"/>
            <family val="2"/>
          </rPr>
          <t xml:space="preserve">Includes expenses for services provided to advertise by magazine, newspaper, periodical, radio, television, or other media.  Excludes expenses chargeable to 124600.
</t>
        </r>
      </text>
    </comment>
    <comment ref="A126" authorId="0" shapeId="0">
      <text>
        <r>
          <rPr>
            <b/>
            <sz val="9"/>
            <color indexed="81"/>
            <rFont val="Tahoma"/>
            <family val="2"/>
          </rPr>
          <t>Recruitment Advertising:</t>
        </r>
        <r>
          <rPr>
            <sz val="9"/>
            <color indexed="81"/>
            <rFont val="Tahoma"/>
            <family val="2"/>
          </rPr>
          <t xml:space="preserve"> Includes payments for advertising in newspapers, magazines, radio, or other media as part of the employment recruitment process.
</t>
        </r>
      </text>
    </comment>
    <comment ref="A1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32" authorId="0" shapeId="0">
      <text>
        <r>
          <rPr>
            <b/>
            <sz val="9"/>
            <color indexed="81"/>
            <rFont val="Tahoma"/>
            <family val="2"/>
          </rPr>
          <t xml:space="preserve">Repair and Maintenance Services:  </t>
        </r>
        <r>
          <rPr>
            <sz val="9"/>
            <color indexed="81"/>
            <rFont val="Tahoma"/>
            <family val="2"/>
          </rPr>
          <t xml:space="preserve">Includes expenditures for custodial services; repair and maintenance of equipment, mechanical, vehicles, physical plant, and highways; extermination/vector control services; and reclamation services that are under contract.
</t>
        </r>
      </text>
    </comment>
    <comment ref="A133" authorId="0" shapeId="0">
      <text>
        <r>
          <rPr>
            <b/>
            <sz val="9"/>
            <color indexed="81"/>
            <rFont val="Tahoma"/>
            <family val="2"/>
          </rPr>
          <t xml:space="preserve">Custodial Services:  </t>
        </r>
        <r>
          <rPr>
            <sz val="9"/>
            <color indexed="81"/>
            <rFont val="Tahoma"/>
            <family val="2"/>
          </rPr>
          <t xml:space="preserve">Includes expenses for services provided to clean, maintain, and protect buildings, grounds, shelters, and towers.
</t>
        </r>
      </text>
    </comment>
    <comment ref="A134" authorId="0" shapeId="0">
      <text>
        <r>
          <rPr>
            <b/>
            <sz val="9"/>
            <color indexed="81"/>
            <rFont val="Tahoma"/>
            <family val="2"/>
          </rPr>
          <t xml:space="preserve">Custodial Services, Internal:  </t>
        </r>
        <r>
          <rPr>
            <sz val="9"/>
            <color indexed="81"/>
            <rFont val="Tahoma"/>
            <family val="2"/>
          </rPr>
          <t xml:space="preserve">Includes expenses for services provided by Facilities Management Operations staff to clean, maintain and protect buildings, grounds, shelters and towers.
</t>
        </r>
      </text>
    </comment>
    <comment ref="A135" authorId="0" shapeId="0">
      <text>
        <r>
          <rPr>
            <b/>
            <sz val="9"/>
            <color indexed="81"/>
            <rFont val="Tahoma"/>
            <family val="2"/>
          </rPr>
          <t xml:space="preserve">Electrical Repair &amp; Maintenance Services:  </t>
        </r>
        <r>
          <rPr>
            <sz val="9"/>
            <color indexed="81"/>
            <rFont val="Tahoma"/>
            <family val="2"/>
          </rPr>
          <t xml:space="preserve">Includes expenses for services provided to repair and maintain electrical systems (including network cabling) in buildings, shelters, towers, and on grounds.
</t>
        </r>
      </text>
    </comment>
    <comment ref="A136" authorId="1" shapeId="0">
      <text>
        <r>
          <rPr>
            <b/>
            <sz val="9"/>
            <color indexed="81"/>
            <rFont val="Tahoma"/>
            <family val="2"/>
          </rPr>
          <t>Equipment Repair &amp; Maintenance Services:</t>
        </r>
        <r>
          <rPr>
            <sz val="9"/>
            <color indexed="81"/>
            <rFont val="Tahoma"/>
            <family val="2"/>
          </rPr>
          <t xml:space="preserve">
Includes expenses for services provided to repair and maintain calculators, furniture, typewriters and other equipment.  Includes expenses for maintenance contracts.  For related expenses, see 125600 and 125900.</t>
        </r>
      </text>
    </comment>
    <comment ref="A137" authorId="2" shapeId="0">
      <text>
        <r>
          <rPr>
            <b/>
            <sz val="9"/>
            <color indexed="81"/>
            <rFont val="Tahoma"/>
            <family val="2"/>
          </rPr>
          <t xml:space="preserve">Extermination/Vector Control Services:  </t>
        </r>
        <r>
          <rPr>
            <sz val="9"/>
            <color indexed="81"/>
            <rFont val="Tahoma"/>
            <family val="2"/>
          </rPr>
          <t>Includes expenses for services provided to control or eradicate diseased or disease-carrying animals, insects, or pests.</t>
        </r>
        <r>
          <rPr>
            <sz val="9"/>
            <color indexed="81"/>
            <rFont val="Tahoma"/>
            <family val="2"/>
          </rPr>
          <t xml:space="preserve">
</t>
        </r>
      </text>
    </comment>
    <comment ref="A138" authorId="2" shapeId="0">
      <text>
        <r>
          <rPr>
            <b/>
            <sz val="9"/>
            <color indexed="81"/>
            <rFont val="Tahoma"/>
            <family val="2"/>
          </rPr>
          <t xml:space="preserve">Highway Repair and Maintenance Services:  </t>
        </r>
        <r>
          <rPr>
            <sz val="9"/>
            <color indexed="81"/>
            <rFont val="Tahoma"/>
            <family val="2"/>
          </rPr>
          <t xml:space="preserve">Includes expenses for services provided by the private sector to repair and maintain bridges, highways, and roads.  Includes expenses for supplies and materials if they are included in the cost of work done under contract.
</t>
        </r>
      </text>
    </comment>
    <comment ref="A139" authorId="0" shapeId="0">
      <text>
        <r>
          <rPr>
            <b/>
            <sz val="9"/>
            <color indexed="81"/>
            <rFont val="Tahoma"/>
            <family val="2"/>
          </rPr>
          <t xml:space="preserve">Mechanical Repair &amp; Maintenance Services:  </t>
        </r>
        <r>
          <rPr>
            <sz val="9"/>
            <color indexed="81"/>
            <rFont val="Tahoma"/>
            <family val="2"/>
          </rPr>
          <t xml:space="preserve">Includes expenses for services provided to repair and maintain air conditioners, elevators, furnaces, plumbing, and other mechanical equipment.
</t>
        </r>
      </text>
    </comment>
    <comment ref="A140" authorId="1" shapeId="0">
      <text>
        <r>
          <rPr>
            <b/>
            <sz val="9"/>
            <color indexed="81"/>
            <rFont val="Tahoma"/>
            <family val="2"/>
          </rPr>
          <t>Plant Repair and Maintenance Services:</t>
        </r>
        <r>
          <rPr>
            <sz val="9"/>
            <color indexed="81"/>
            <rFont val="Tahoma"/>
            <family val="2"/>
          </rPr>
          <t xml:space="preserve">
Includes expenses for carpentry, minor masonry, painting and other services provided to repair and maintain plant facilities.  For related expenses, see 125200 and 125600.</t>
        </r>
      </text>
    </comment>
    <comment ref="A141" authorId="0" shapeId="0">
      <text>
        <r>
          <rPr>
            <b/>
            <sz val="9"/>
            <color indexed="81"/>
            <rFont val="Tahoma"/>
            <family val="2"/>
          </rPr>
          <t xml:space="preserve">Plant Repair and Maintenance Services, Internal:
</t>
        </r>
        <r>
          <rPr>
            <sz val="9"/>
            <color indexed="81"/>
            <rFont val="Tahoma"/>
            <family val="2"/>
          </rPr>
          <t xml:space="preserve">Includes expenses for services provided by Facilities Management staff for carpentry, minor masonry, painting and other services provided to repair and maintain plant facilities.  
</t>
        </r>
      </text>
    </comment>
    <comment ref="A142" authorId="0" shapeId="0">
      <text>
        <r>
          <rPr>
            <b/>
            <sz val="9"/>
            <color indexed="81"/>
            <rFont val="Tahoma"/>
            <family val="2"/>
          </rPr>
          <t xml:space="preserve">Reclamation Services:  </t>
        </r>
        <r>
          <rPr>
            <sz val="9"/>
            <color indexed="81"/>
            <rFont val="Tahoma"/>
            <family val="2"/>
          </rPr>
          <t xml:space="preserve">Includes expenses for services provided by the private sector to reclaim, reforest, and restock spoiled or exhausted land and water resources.
</t>
        </r>
      </text>
    </comment>
    <comment ref="A143" authorId="0" shapeId="0">
      <text>
        <r>
          <rPr>
            <b/>
            <sz val="9"/>
            <color indexed="81"/>
            <rFont val="Tahoma"/>
            <family val="2"/>
          </rPr>
          <t xml:space="preserve">Vehicle Repair &amp; Maintenance Services:  </t>
        </r>
        <r>
          <rPr>
            <sz val="9"/>
            <color indexed="81"/>
            <rFont val="Tahoma"/>
            <family val="2"/>
          </rPr>
          <t xml:space="preserve">Includes expenses for services provided to repair and maintain agricultural vehicular equipment, aircraft equipment, construction equipment, motor vehicle equipment, watercraft equipment, and other vehicular equipment.  (Also, towing services.)
</t>
        </r>
      </text>
    </comment>
    <comment ref="A1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50" authorId="2" shapeId="0">
      <text>
        <r>
          <rPr>
            <b/>
            <sz val="9"/>
            <color indexed="81"/>
            <rFont val="Tahoma"/>
            <family val="2"/>
          </rPr>
          <t xml:space="preserve">Architectural and Engineering Services:  </t>
        </r>
        <r>
          <rPr>
            <sz val="9"/>
            <color indexed="81"/>
            <rFont val="Tahoma"/>
            <family val="2"/>
          </rPr>
          <t xml:space="preserve">Includes expenses for services provided by private sector appraisers, architects, draftsmen, engineers, landscape architects, and surveyors.
</t>
        </r>
      </text>
    </comment>
    <comment ref="A151" authorId="2" shapeId="0">
      <text>
        <r>
          <rPr>
            <b/>
            <sz val="9"/>
            <color indexed="81"/>
            <rFont val="Tahoma"/>
            <family val="2"/>
          </rPr>
          <t xml:space="preserve">Architectural and Engineering Services, Other:  </t>
        </r>
        <r>
          <rPr>
            <sz val="9"/>
            <color indexed="81"/>
            <rFont val="Tahoma"/>
            <family val="2"/>
          </rPr>
          <t xml:space="preserve">Includes expenses related to architectural and engineering services.  For example, blueprints, reports, etc.
</t>
        </r>
      </text>
    </comment>
    <comment ref="A152" authorId="2" shapeId="0">
      <text>
        <r>
          <rPr>
            <b/>
            <sz val="9"/>
            <color indexed="81"/>
            <rFont val="Tahoma"/>
            <family val="2"/>
          </rPr>
          <t xml:space="preserve">Arch. and Eng. Serv., Survey Borings and Tests:  </t>
        </r>
        <r>
          <rPr>
            <sz val="9"/>
            <color indexed="81"/>
            <rFont val="Tahoma"/>
            <family val="2"/>
          </rPr>
          <t xml:space="preserve">Includes expenses for surveys, borings, and tests provided by architectural and engineering firms.
</t>
        </r>
      </text>
    </comment>
    <comment ref="A153" authorId="2" shapeId="0">
      <text>
        <r>
          <rPr>
            <b/>
            <sz val="9"/>
            <color indexed="81"/>
            <rFont val="Tahoma"/>
            <family val="2"/>
          </rPr>
          <t xml:space="preserve">Aviation Services:  </t>
        </r>
        <r>
          <rPr>
            <sz val="9"/>
            <color indexed="81"/>
            <rFont val="Tahoma"/>
            <family val="2"/>
          </rPr>
          <t xml:space="preserve">Includes expenses for aviation services (rotary and fixed wing) provided by the private sector for enforcement, monitoring, survey activities.
</t>
        </r>
      </text>
    </comment>
    <comment ref="A154" authorId="2" shapeId="0">
      <text>
        <r>
          <rPr>
            <b/>
            <sz val="9"/>
            <color indexed="81"/>
            <rFont val="Tahoma"/>
            <family val="2"/>
          </rPr>
          <t xml:space="preserve">Clerical Services:  </t>
        </r>
        <r>
          <rPr>
            <sz val="9"/>
            <color indexed="81"/>
            <rFont val="Tahoma"/>
            <family val="2"/>
          </rPr>
          <t xml:space="preserve">Includes expenses for services provided by private sector typing, data entry, work processing, filing, secretarial, stenographic, and similar clerical firms.
</t>
        </r>
      </text>
    </comment>
    <comment ref="A155" authorId="1" shapeId="0">
      <text>
        <r>
          <rPr>
            <b/>
            <sz val="9"/>
            <color indexed="81"/>
            <rFont val="Tahoma"/>
            <family val="2"/>
          </rPr>
          <t>Food/Dietary Services:</t>
        </r>
        <r>
          <rPr>
            <sz val="9"/>
            <color indexed="81"/>
            <rFont val="Tahoma"/>
            <family val="2"/>
          </rPr>
          <t xml:space="preserve">
Includes expenses for services provided by state agencies or the private sector to provide meals and food on a one-time or a continuiing basis (Also, catering).</t>
        </r>
      </text>
    </comment>
    <comment ref="A156" authorId="2" shapeId="0">
      <text>
        <r>
          <rPr>
            <b/>
            <sz val="9"/>
            <color indexed="81"/>
            <rFont val="Tahoma"/>
            <family val="2"/>
          </rPr>
          <t xml:space="preserve">Laundry and Linen Services:  </t>
        </r>
        <r>
          <rPr>
            <sz val="9"/>
            <color indexed="81"/>
            <rFont val="Tahoma"/>
            <family val="2"/>
          </rPr>
          <t xml:space="preserve">Includes expenses for services provided by another state agency or commercial establishment for laundry and linen.  Includes payment of claims for damaged laundry and dry cleaning.
</t>
        </r>
      </text>
    </comment>
    <comment ref="A157" authorId="2" shapeId="0">
      <text>
        <r>
          <rPr>
            <b/>
            <sz val="9"/>
            <color indexed="81"/>
            <rFont val="Tahoma"/>
            <family val="2"/>
          </rPr>
          <t xml:space="preserve">Manual Labor Services:  </t>
        </r>
        <r>
          <rPr>
            <sz val="9"/>
            <color indexed="81"/>
            <rFont val="Tahoma"/>
            <family val="2"/>
          </rPr>
          <t xml:space="preserve">Includes expenses for services provided by state agencies or the private sector for manual and unskilled laborers.  (Also, commission paid to high schools, church groups, fraternities, sororities, etc. for game concession help.)
</t>
        </r>
      </text>
    </comment>
    <comment ref="A158" authorId="1" shapeId="0">
      <text>
        <r>
          <rPr>
            <b/>
            <sz val="9"/>
            <color indexed="81"/>
            <rFont val="Tahoma"/>
            <family val="2"/>
          </rPr>
          <t>Production Services:</t>
        </r>
        <r>
          <rPr>
            <sz val="9"/>
            <color indexed="81"/>
            <rFont val="Tahoma"/>
            <family val="2"/>
          </rPr>
          <t xml:space="preserve">
Includes expenses for services provided by state agencies or the private sector to develop, manufacture, or produce goods or materials. (For example, film processing).</t>
        </r>
      </text>
    </comment>
    <comment ref="A159" authorId="1" shapeId="0">
      <text>
        <r>
          <rPr>
            <b/>
            <sz val="9"/>
            <color indexed="81"/>
            <rFont val="Tahoma"/>
            <family val="2"/>
          </rPr>
          <t>Skilled Services:</t>
        </r>
        <r>
          <rPr>
            <sz val="9"/>
            <color indexed="81"/>
            <rFont val="Tahoma"/>
            <family val="2"/>
          </rPr>
          <t xml:space="preserve">
Includes expenses for services provided by artisans, chemists, interior designers, laboratory technicians, referees, and similar skilled and technical workers. (Also, models, tutors).</t>
        </r>
      </text>
    </comment>
    <comment ref="A160" authorId="0" shapeId="0">
      <text>
        <r>
          <rPr>
            <b/>
            <sz val="9"/>
            <color indexed="81"/>
            <rFont val="Tahoma"/>
            <family val="2"/>
          </rPr>
          <t xml:space="preserve">Computer Hardware Maintenance Services:  </t>
        </r>
        <r>
          <rPr>
            <sz val="9"/>
            <color indexed="81"/>
            <rFont val="Tahoma"/>
            <family val="2"/>
          </rPr>
          <t xml:space="preserve">Includes expenses for services to repair and maintain computer and computer peripheral hardware.
</t>
        </r>
      </text>
    </comment>
    <comment ref="A161" authorId="0" shapeId="0">
      <text>
        <r>
          <rPr>
            <b/>
            <sz val="9"/>
            <color indexed="81"/>
            <rFont val="Tahoma"/>
            <family val="2"/>
          </rPr>
          <t xml:space="preserve">Computer Software Maintenance Services: </t>
        </r>
        <r>
          <rPr>
            <sz val="9"/>
            <color indexed="81"/>
            <rFont val="Tahoma"/>
            <family val="2"/>
          </rPr>
          <t xml:space="preserve">Includes expenses for services provided to maintain computer software.
</t>
        </r>
      </text>
    </comment>
    <comment ref="A162" authorId="1" shapeId="0">
      <text>
        <r>
          <rPr>
            <b/>
            <sz val="9"/>
            <color indexed="81"/>
            <rFont val="Tahoma"/>
            <family val="2"/>
          </rPr>
          <t>Computer Software Development Services:</t>
        </r>
        <r>
          <rPr>
            <sz val="9"/>
            <color indexed="81"/>
            <rFont val="Tahoma"/>
            <family val="2"/>
          </rPr>
          <t xml:space="preserve">
Includes expenses for consulting services to custom develop software or modify or customize existing software for Commercial off the Shelf Software (COTS).  See also 221800 for software purchases (and a definition of software) and 221900 for development tool purchases.</t>
        </r>
      </text>
    </comment>
    <comment ref="A163" authorId="1" shapeId="0">
      <text>
        <r>
          <rPr>
            <b/>
            <sz val="9"/>
            <color indexed="81"/>
            <rFont val="Tahoma"/>
            <family val="2"/>
          </rPr>
          <t>Computer Software, Third Party:</t>
        </r>
        <r>
          <rPr>
            <sz val="9"/>
            <color indexed="81"/>
            <rFont val="Tahoma"/>
            <family val="2"/>
          </rPr>
          <t xml:space="preserve">
Includes expenses for the purchase of package or tailor-made application software, systems software and utility programs for departmental computers purchased from a third party.</t>
        </r>
      </text>
    </comment>
    <comment ref="A1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70" authorId="0" shapeId="0">
      <text>
        <r>
          <rPr>
            <b/>
            <sz val="9"/>
            <color indexed="81"/>
            <rFont val="Tahoma"/>
            <family val="2"/>
          </rPr>
          <t xml:space="preserve">Moving and Relocation Services:  </t>
        </r>
        <r>
          <rPr>
            <sz val="9"/>
            <color indexed="81"/>
            <rFont val="Tahoma"/>
            <family val="2"/>
          </rPr>
          <t xml:space="preserve">Includes expenses for services provided for relocating an employee's family and household, incidental to a new place of employment.  Use this code, also, for the expenses of a newly employed person when appropriately approved or in conjunction with the Uniform Relocation Act.  Includes expenses for travel mileage, fares, meals, lodging, transportation, and storage of household goods, temporary living allowance, search for a new residence, sale of former residence, and related authorized miscellaneous allowances. For related expenses, see 121100.
</t>
        </r>
      </text>
    </comment>
    <comment ref="A171" authorId="1" shapeId="0">
      <text>
        <r>
          <rPr>
            <b/>
            <u/>
            <sz val="9"/>
            <color indexed="81"/>
            <rFont val="Tahoma"/>
            <family val="2"/>
          </rPr>
          <t>Travel: Personal Vehicle</t>
        </r>
        <r>
          <rPr>
            <sz val="9"/>
            <color indexed="81"/>
            <rFont val="Tahoma"/>
            <family val="2"/>
          </rPr>
          <t xml:space="preserve">
Includes expenses for transportation by personal vehicle.  Excludes parking fees and tolls.  Travel costs associated with attending training courses should be charged to 122700.</t>
        </r>
      </text>
    </comment>
    <comment ref="A172" authorId="0" shapeId="0">
      <text>
        <r>
          <rPr>
            <b/>
            <sz val="9"/>
            <color indexed="81"/>
            <rFont val="Tahoma"/>
            <family val="2"/>
          </rPr>
          <t xml:space="preserve">Travel : Personal Vehicle - Recruiting (students and employees):  </t>
        </r>
        <r>
          <rPr>
            <sz val="9"/>
            <color indexed="81"/>
            <rFont val="Tahoma"/>
            <family val="2"/>
          </rPr>
          <t xml:space="preserve">Includes expenses for transportation by personal vehicle for recruiting.  Excludes parking fees and tolls.  Travel costs associated with attending training courses should be charged to 122700.
</t>
        </r>
      </text>
    </comment>
    <comment ref="A173" authorId="0" shapeId="0">
      <text>
        <r>
          <rPr>
            <b/>
            <sz val="9"/>
            <color indexed="81"/>
            <rFont val="Tahoma"/>
            <family val="2"/>
          </rPr>
          <t xml:space="preserve">Travel: Personal Vehicle - Team:  </t>
        </r>
        <r>
          <rPr>
            <sz val="9"/>
            <color indexed="81"/>
            <rFont val="Tahoma"/>
            <family val="2"/>
          </rPr>
          <t xml:space="preserve">Includes expenses for transportation by personal vehicle for team travel.  Excludes parking fees and tolls.  Travel associated with attending training courses should be charged to 122700.
</t>
        </r>
      </text>
    </comment>
    <comment ref="A174" authorId="0" shapeId="0">
      <text>
        <r>
          <rPr>
            <b/>
            <sz val="9"/>
            <color indexed="81"/>
            <rFont val="Tahoma"/>
            <family val="2"/>
          </rPr>
          <t>Travel: Personal Vehicle - International (Travel outside the 50 United States):</t>
        </r>
        <r>
          <rPr>
            <sz val="9"/>
            <color indexed="81"/>
            <rFont val="Tahoma"/>
            <family val="2"/>
          </rPr>
          <t xml:space="preserve">  Includes expenses for transportation by personal vehicle.  Exclude parking fees and tolls.  Travel costs associated with attending training courses should be charged to 122700.
</t>
        </r>
      </text>
    </comment>
    <comment ref="A175" authorId="1" shapeId="0">
      <text>
        <r>
          <rPr>
            <b/>
            <u/>
            <sz val="9"/>
            <color indexed="81"/>
            <rFont val="Tahoma"/>
            <family val="2"/>
          </rPr>
          <t>Travel: Public Carriers</t>
        </r>
        <r>
          <rPr>
            <sz val="9"/>
            <color indexed="81"/>
            <rFont val="Tahoma"/>
            <family val="2"/>
          </rPr>
          <t xml:space="preserve">
Includes expenses for individual travel by aircraft (state and private sector), airport limousine, bus, leased vehicle, taxi, train, and watercraft.  Includes parking fees and tolls.  Travel costs associated with attending training courses should be charged to 122700.  (Also gasoline reimbursement for rental cars).</t>
        </r>
      </text>
    </comment>
    <comment ref="A176" authorId="0" shapeId="0">
      <text>
        <r>
          <rPr>
            <b/>
            <sz val="9"/>
            <color indexed="81"/>
            <rFont val="Tahoma"/>
            <family val="2"/>
          </rPr>
          <t xml:space="preserve">Travel: Public Carriers - Recruiting (students, employ.):  </t>
        </r>
        <r>
          <rPr>
            <sz val="9"/>
            <color indexed="81"/>
            <rFont val="Tahoma"/>
            <family val="2"/>
          </rPr>
          <t xml:space="preserve">Includes expenses for individual travel by aircraft (state and private sector), airport liimousine, bus, leased vehicle, taxi, train, and watercraft for recruiting.  Includes parking fees and tolls.  Travel costs associated with attending training courses should be charged to 122700.  (Also gasoline reimbursement for rental cars).
</t>
        </r>
      </text>
    </comment>
    <comment ref="A177" authorId="0" shapeId="0">
      <text>
        <r>
          <rPr>
            <b/>
            <sz val="9"/>
            <color indexed="81"/>
            <rFont val="Tahoma"/>
            <family val="2"/>
          </rPr>
          <t xml:space="preserve">Travel: Public Carriers - Team:  </t>
        </r>
        <r>
          <rPr>
            <sz val="9"/>
            <color indexed="81"/>
            <rFont val="Tahoma"/>
            <family val="2"/>
          </rPr>
          <t>Includes expenses for individual travel by aircraft (state and private sector), airport liimousine, bus, leased vehicle, taxi, train, and watercraft for team travel.  Includes parking fees and tolls.  Travel costs associated with attending training courses should be charged to 122700.  (Also gasoline reimbursement for rental cars).</t>
        </r>
      </text>
    </comment>
    <comment ref="A178" authorId="0" shapeId="0">
      <text>
        <r>
          <rPr>
            <b/>
            <sz val="9"/>
            <color indexed="81"/>
            <rFont val="Tahoma"/>
            <family val="2"/>
          </rPr>
          <t xml:space="preserve">Travel: Public Carriers - International (Travel outside the 50 Unites States):  </t>
        </r>
        <r>
          <rPr>
            <sz val="9"/>
            <color indexed="81"/>
            <rFont val="Tahoma"/>
            <family val="2"/>
          </rPr>
          <t xml:space="preserve">Includes expenses for individual travel by aircraft (state and private sector), airport limosine, bus, leased vehicle, taxi, train, and watercraft.  Includes parking fees and tolls.  Travel costs associated with attending training courses should be charged to 122700.  (Also gasoline reimbursement for rental cars).
</t>
        </r>
      </text>
    </comment>
    <comment ref="A179" authorId="1" shapeId="0">
      <text>
        <r>
          <rPr>
            <b/>
            <u/>
            <sz val="9"/>
            <color indexed="81"/>
            <rFont val="Tahoma"/>
            <family val="2"/>
          </rPr>
          <t>Travel: State Owned or Leased Vehicles</t>
        </r>
        <r>
          <rPr>
            <sz val="9"/>
            <color indexed="81"/>
            <rFont val="Tahoma"/>
            <family val="2"/>
          </rPr>
          <t xml:space="preserve">
Includes expenditures for transportation by state vehicles such as the Commonwealth's centralized fleet of vehicles managed by the DGS, Office of Fleet Management Services.  Excludes parking fees and tolls.  Travel costs associated with attending training courses should be charged to 122700.</t>
        </r>
      </text>
    </comment>
    <comment ref="A180" authorId="0" shapeId="0">
      <text>
        <r>
          <rPr>
            <b/>
            <sz val="9"/>
            <color indexed="81"/>
            <rFont val="Tahoma"/>
            <family val="2"/>
          </rPr>
          <t xml:space="preserve">Travel: State Vehicles - Recruiting (students, employees):  </t>
        </r>
        <r>
          <rPr>
            <sz val="9"/>
            <color indexed="81"/>
            <rFont val="Tahoma"/>
            <family val="2"/>
          </rPr>
          <t xml:space="preserve">Includes expenses for transportation by state vehicles for recruiting.  Excludes parking fees and tolls.  Travel costs associated with attending training courses should be charged to 122700.
</t>
        </r>
      </text>
    </comment>
    <comment ref="A181" authorId="0" shapeId="0">
      <text>
        <r>
          <rPr>
            <b/>
            <sz val="9"/>
            <color indexed="81"/>
            <rFont val="Tahoma"/>
            <family val="2"/>
          </rPr>
          <t xml:space="preserve">Travel: State Vehicles - Team:  </t>
        </r>
        <r>
          <rPr>
            <sz val="9"/>
            <color indexed="81"/>
            <rFont val="Tahoma"/>
            <family val="2"/>
          </rPr>
          <t xml:space="preserve">Includes expenses for transportation by state vehicles for team travel.  Excludes parkings fees and tolls.  Travel costs associated with attending training courses should be charged to 122700.
</t>
        </r>
      </text>
    </comment>
    <comment ref="A182" authorId="0" shapeId="0">
      <text>
        <r>
          <rPr>
            <b/>
            <sz val="9"/>
            <color indexed="81"/>
            <rFont val="Tahoma"/>
            <family val="2"/>
          </rPr>
          <t xml:space="preserve">Travel: State Vehicle - International (Travel outside the 50 United States):  </t>
        </r>
        <r>
          <rPr>
            <sz val="9"/>
            <color indexed="81"/>
            <rFont val="Tahoma"/>
            <family val="2"/>
          </rPr>
          <t xml:space="preserve">Includes expenditures for transportation by state vehicles such as the Commonwealth's centralized fleet of vehicles managed by the DGS, Office of Fleet Management Services.  Excludes parking fees and tolls.  Travel cost associated with attending training courses should be charged to 122700.
</t>
        </r>
      </text>
    </comment>
    <comment ref="A183" authorId="1" shapeId="0">
      <text>
        <r>
          <rPr>
            <b/>
            <u/>
            <sz val="9"/>
            <color indexed="81"/>
            <rFont val="Tahoma"/>
            <family val="2"/>
          </rPr>
          <t>Travel: Subsistence and Lodging</t>
        </r>
        <r>
          <rPr>
            <sz val="9"/>
            <color indexed="81"/>
            <rFont val="Tahoma"/>
            <family val="2"/>
          </rPr>
          <t xml:space="preserve">
Includes expenses for gratuities, lodging and similar subsistence and for parking fees and tolls related to 128200 and 128400.  Travel costs associated with attending training courses should be charged to 122700.  (Also entry fees, game admissions, booth rentals, college fairs, exhibits).</t>
        </r>
      </text>
    </comment>
    <comment ref="A184" authorId="0" shapeId="0">
      <text>
        <r>
          <rPr>
            <b/>
            <sz val="9"/>
            <color indexed="81"/>
            <rFont val="Tahoma"/>
            <family val="2"/>
          </rPr>
          <t xml:space="preserve">Travel: Subsistence and Lodging - Recruiting:  </t>
        </r>
        <r>
          <rPr>
            <sz val="9"/>
            <color indexed="81"/>
            <rFont val="Tahoma"/>
            <family val="2"/>
          </rPr>
          <t xml:space="preserve">Includes expenses for gratuities, lodging, and similar subsistence for recruiting.  Also, for parking fees and tolls related to 128200 and 128400.  Travel costs associated with attending training courses should be charged to 122700.  (Also, entry fees, game admissions, booth rentals, college fairs, exhibits).
</t>
        </r>
      </text>
    </comment>
    <comment ref="A185" authorId="0" shapeId="0">
      <text>
        <r>
          <rPr>
            <b/>
            <sz val="9"/>
            <color indexed="81"/>
            <rFont val="Tahoma"/>
            <family val="2"/>
          </rPr>
          <t xml:space="preserve">Travel: Subsistence and Lodging - Team:  </t>
        </r>
        <r>
          <rPr>
            <sz val="9"/>
            <color indexed="81"/>
            <rFont val="Tahoma"/>
            <family val="2"/>
          </rPr>
          <t xml:space="preserve">Includes expenses for gratuities, lodging, and similar subsistence for team travel.  Also, for parking fees and tolls related to 128200 and 128400.  Travel costs associated with attending training courses should be charged to 122700.  (Also, entry fees, game admissions, booth rentals, college fairs, exhibits).
</t>
        </r>
      </text>
    </comment>
    <comment ref="A186" authorId="0" shapeId="0">
      <text>
        <r>
          <rPr>
            <b/>
            <sz val="9"/>
            <color indexed="81"/>
            <rFont val="Tahoma"/>
            <family val="2"/>
          </rPr>
          <t xml:space="preserve">Travel: Lodging - International (Travel outside the 50 United States):  </t>
        </r>
        <r>
          <rPr>
            <sz val="9"/>
            <color indexed="81"/>
            <rFont val="Tahoma"/>
            <family val="2"/>
          </rPr>
          <t xml:space="preserve">Includes expenses for gratuities, lodging, and similar subsistence and for parking fees and tolls related to 128200 and 128400.  Travel costs associated with attending training courses should be charged to 122700.  (Also, entry fees, game admissions, booth rentals, college fairs, exhibits).
</t>
        </r>
      </text>
    </comment>
    <comment ref="A187" authorId="0" shapeId="0">
      <text>
        <r>
          <rPr>
            <b/>
            <sz val="9"/>
            <color indexed="81"/>
            <rFont val="Tahoma"/>
            <family val="2"/>
          </rPr>
          <t xml:space="preserve">Travel: Supplements and Aid: </t>
        </r>
        <r>
          <rPr>
            <sz val="9"/>
            <color indexed="81"/>
            <rFont val="Tahoma"/>
            <family val="2"/>
          </rPr>
          <t xml:space="preserve">
Includes expenses for individual transportation by any means and subsistence for persons receiving medical or rehabilitative services.</t>
        </r>
      </text>
    </comment>
    <comment ref="A188" authorId="0" shapeId="0">
      <text>
        <r>
          <rPr>
            <b/>
            <sz val="9"/>
            <color indexed="81"/>
            <rFont val="Tahoma"/>
            <family val="2"/>
          </rPr>
          <t xml:space="preserve">Travel: Supplements and Aid - Recruiting (stud., employ.):  </t>
        </r>
        <r>
          <rPr>
            <sz val="9"/>
            <color indexed="81"/>
            <rFont val="Tahoma"/>
            <family val="2"/>
          </rPr>
          <t xml:space="preserve">Includes expenses for individual transportation by any means and subsistence for persons receiving medical or rehabilitative services related to recruiting.
</t>
        </r>
      </text>
    </comment>
    <comment ref="A189" authorId="0" shapeId="0">
      <text>
        <r>
          <rPr>
            <b/>
            <sz val="9"/>
            <color indexed="81"/>
            <rFont val="Tahoma"/>
            <family val="2"/>
          </rPr>
          <t xml:space="preserve">Travel: Supplements and Aid - Team (stud., employ.):  </t>
        </r>
        <r>
          <rPr>
            <sz val="9"/>
            <color indexed="81"/>
            <rFont val="Tahoma"/>
            <family val="2"/>
          </rPr>
          <t xml:space="preserve">Includes expenses for individual transportation by any means and subsistence for persons receiving medical or rehabilitative services related to team travel.
</t>
        </r>
      </text>
    </comment>
    <comment ref="A190" authorId="0" shapeId="0">
      <text>
        <r>
          <rPr>
            <b/>
            <sz val="9"/>
            <color indexed="81"/>
            <rFont val="Tahoma"/>
            <family val="2"/>
          </rPr>
          <t xml:space="preserve">Travel Supplements and Aid - International (Travel outside the 50 United States):  </t>
        </r>
        <r>
          <rPr>
            <sz val="9"/>
            <color indexed="81"/>
            <rFont val="Tahoma"/>
            <family val="2"/>
          </rPr>
          <t xml:space="preserve">Includes expenses for individual transportation by any means and subsistence for persons receiving medical or rehabilitative services.
</t>
        </r>
      </text>
    </comment>
    <comment ref="A191" authorId="0" shapeId="0">
      <text>
        <r>
          <rPr>
            <b/>
            <sz val="9"/>
            <color indexed="81"/>
            <rFont val="Tahoma"/>
            <family val="2"/>
          </rPr>
          <t xml:space="preserve">Travel: Meal Reimbursements - Reportable to the IRS: </t>
        </r>
        <r>
          <rPr>
            <sz val="9"/>
            <color indexed="81"/>
            <rFont val="Tahoma"/>
            <family val="2"/>
          </rPr>
          <t>Includes reimbursements for meal expenses incurred during trips or work assignments that did not require overnight lodging or rest. (Meals that are part of a training or education package and are not reportable to the IRS should be charged to account code 122700).</t>
        </r>
        <r>
          <rPr>
            <sz val="9"/>
            <color indexed="81"/>
            <rFont val="Tahoma"/>
            <family val="2"/>
          </rPr>
          <t xml:space="preserve">
</t>
        </r>
      </text>
    </comment>
    <comment ref="A192" authorId="0" shapeId="0">
      <text>
        <r>
          <rPr>
            <b/>
            <sz val="9"/>
            <color indexed="81"/>
            <rFont val="Tahoma"/>
            <family val="2"/>
          </rPr>
          <t xml:space="preserve">DayTrip, Meals - International (Travel outside the 50 United States):  </t>
        </r>
        <r>
          <rPr>
            <sz val="9"/>
            <color indexed="81"/>
            <rFont val="Tahoma"/>
            <family val="2"/>
          </rPr>
          <t xml:space="preserve">Includes reimbursements for meal expenses incurred during trips or work assignments that did not require overnight lodging or rest. (Meals that are part of a training or education package and are not reportable to the IRS should be charged to account code 122700).
</t>
        </r>
      </text>
    </comment>
    <comment ref="A193" authorId="1" shapeId="0">
      <text>
        <r>
          <rPr>
            <b/>
            <u/>
            <sz val="9"/>
            <color indexed="81"/>
            <rFont val="Tahoma"/>
            <family val="2"/>
          </rPr>
          <t>Travel: Meal Reimbursements</t>
        </r>
        <r>
          <rPr>
            <sz val="9"/>
            <color indexed="81"/>
            <rFont val="Tahoma"/>
            <family val="2"/>
          </rPr>
          <t xml:space="preserve">
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t>
        </r>
      </text>
    </comment>
    <comment ref="A194"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5"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6" authorId="0" shapeId="0">
      <text>
        <r>
          <rPr>
            <b/>
            <sz val="9"/>
            <color indexed="81"/>
            <rFont val="Tahoma"/>
            <family val="2"/>
          </rPr>
          <t xml:space="preserve">Travel: Overnight Trip, Meal - International (Travel outside the 50 United States):   </t>
        </r>
        <r>
          <rPr>
            <sz val="9"/>
            <color indexed="81"/>
            <rFont val="Tahoma"/>
            <family val="2"/>
          </rPr>
          <t xml:space="preserve">Includes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of the Financial Procedures Manual).  Also include team travel, including coaches meals, in this code.
</t>
        </r>
      </text>
    </comment>
    <comment ref="A19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04" authorId="0" shapeId="0">
      <text>
        <r>
          <rPr>
            <b/>
            <sz val="9"/>
            <color indexed="81"/>
            <rFont val="Tahoma"/>
            <family val="2"/>
          </rPr>
          <t xml:space="preserve">Charge Card Supplies:  </t>
        </r>
        <r>
          <rPr>
            <sz val="9"/>
            <color indexed="81"/>
            <rFont val="Tahoma"/>
            <family val="2"/>
          </rPr>
          <t xml:space="preserve">Includes expenditures made by charge card for purchasing supplies and materials under the guidelines of the Small Purchase Charge Card Program.  USE FOR RECORDING EXPENDITURES ONLY, NOT VALID FOR BUDGETING PURPOSES.  DOA/DPB policy requires agencies to reclassify charge card convenience codes to the correct account codes (effective May 2009).
</t>
        </r>
      </text>
    </comment>
    <comment ref="A205" authorId="1" shapeId="0">
      <text>
        <r>
          <rPr>
            <b/>
            <u/>
            <sz val="9"/>
            <color indexed="81"/>
            <rFont val="Tahoma"/>
            <family val="2"/>
          </rPr>
          <t>Apparel Supplies:</t>
        </r>
        <r>
          <rPr>
            <sz val="9"/>
            <color indexed="81"/>
            <rFont val="Tahoma"/>
            <family val="2"/>
          </rPr>
          <t xml:space="preserve">
Includes expenses for uniforms, protective gear, and similar apparel items for state employees who are furnished apparel by the state.</t>
        </r>
      </text>
    </comment>
    <comment ref="A206" authorId="1" shapeId="0">
      <text>
        <r>
          <rPr>
            <b/>
            <u/>
            <sz val="9"/>
            <color indexed="81"/>
            <rFont val="Tahoma"/>
            <family val="2"/>
          </rPr>
          <t>Office Supplies:</t>
        </r>
        <r>
          <rPr>
            <sz val="9"/>
            <color indexed="81"/>
            <rFont val="Tahoma"/>
            <family val="2"/>
          </rPr>
          <t xml:space="preserve">
Includes expenses for binders, clips, file folders, ribbons (all types), small batteries, tape (all types), writing utensils, and similar office items.  (Also copy toner, dividers, and indexes.  See code 226300).</t>
        </r>
      </text>
    </comment>
    <comment ref="A207" authorId="0" shapeId="0">
      <text>
        <r>
          <rPr>
            <b/>
            <sz val="9"/>
            <color indexed="81"/>
            <rFont val="Tahoma"/>
            <family val="2"/>
          </rPr>
          <t xml:space="preserve">Office Supplies, Mailing: </t>
        </r>
        <r>
          <rPr>
            <sz val="9"/>
            <color indexed="81"/>
            <rFont val="Tahoma"/>
            <family val="2"/>
          </rPr>
          <t xml:space="preserve"> Includes expenses for padded envelopes, mailing tape, labels, and simiilar items used for mailing.
</t>
        </r>
      </text>
    </comment>
    <comment ref="A208" authorId="1" shapeId="0">
      <text>
        <r>
          <rPr>
            <b/>
            <u/>
            <sz val="9"/>
            <color indexed="81"/>
            <rFont val="Tahoma"/>
            <family val="2"/>
          </rPr>
          <t>Stationery/Forms:</t>
        </r>
        <r>
          <rPr>
            <sz val="9"/>
            <color indexed="81"/>
            <rFont val="Tahoma"/>
            <family val="2"/>
          </rPr>
          <t xml:space="preserve">
Includes expenses for carbon paper, employment application forms, ledger sheets, letter sheets, mailing envelopes, other informational and record forms, other paper, and similar stationery items.  (Also labels, copy machine paper).</t>
        </r>
      </text>
    </comment>
    <comment ref="A2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13" authorId="2" shapeId="0">
      <text>
        <r>
          <rPr>
            <b/>
            <sz val="9"/>
            <color indexed="81"/>
            <rFont val="Tahoma"/>
            <family val="2"/>
          </rPr>
          <t xml:space="preserve">Coal:  </t>
        </r>
        <r>
          <rPr>
            <sz val="9"/>
            <color indexed="81"/>
            <rFont val="Tahoma"/>
            <family val="2"/>
          </rPr>
          <t xml:space="preserve">Includes expenses for coal or coke consumed in transportation, heating, and/or power generating plants.  Includes the cost of transporting the coal.
</t>
        </r>
      </text>
    </comment>
    <comment ref="A214" authorId="2" shapeId="0">
      <text>
        <r>
          <rPr>
            <b/>
            <sz val="9"/>
            <color indexed="81"/>
            <rFont val="Tahoma"/>
            <family val="2"/>
          </rPr>
          <t xml:space="preserve">Gas:  </t>
        </r>
        <r>
          <rPr>
            <sz val="9"/>
            <color indexed="81"/>
            <rFont val="Tahoma"/>
            <family val="2"/>
          </rPr>
          <t xml:space="preserve">Includes expenses for natural and manufactured gas consumed for heating, power generating plants, and laboratories.
</t>
        </r>
      </text>
    </comment>
    <comment ref="A215" authorId="2" shapeId="0">
      <text>
        <r>
          <rPr>
            <b/>
            <sz val="9"/>
            <color indexed="81"/>
            <rFont val="Tahoma"/>
            <family val="2"/>
          </rPr>
          <t xml:space="preserve">Gasoline:  </t>
        </r>
        <r>
          <rPr>
            <sz val="9"/>
            <color indexed="81"/>
            <rFont val="Tahoma"/>
            <family val="2"/>
          </rPr>
          <t xml:space="preserve">Includes expenses for diesel fuel, gasoline, or similar fuel consumed in the engines and motors of aircraft, motor vehicles, power equipment, and watercraft.
</t>
        </r>
      </text>
    </comment>
    <comment ref="A216" authorId="2" shapeId="0">
      <text>
        <r>
          <rPr>
            <b/>
            <sz val="9"/>
            <color indexed="81"/>
            <rFont val="Tahoma"/>
            <family val="2"/>
          </rPr>
          <t xml:space="preserve">Oil:  </t>
        </r>
        <r>
          <rPr>
            <sz val="9"/>
            <color indexed="81"/>
            <rFont val="Tahoma"/>
            <family val="2"/>
          </rPr>
          <t xml:space="preserve">Includes expenses for fuel oil, oil, and oil derivatives consumed in heating, and/or power generating plants.  Includes the cost of transporting the oil.
</t>
        </r>
      </text>
    </comment>
    <comment ref="A217" authorId="2" shapeId="0">
      <text>
        <r>
          <rPr>
            <b/>
            <sz val="9"/>
            <color indexed="81"/>
            <rFont val="Tahoma"/>
            <family val="2"/>
          </rPr>
          <t xml:space="preserve">Steam:  </t>
        </r>
        <r>
          <rPr>
            <sz val="9"/>
            <color indexed="81"/>
            <rFont val="Tahoma"/>
            <family val="2"/>
          </rPr>
          <t xml:space="preserve">Includes expenses for steam consumed in heating and/or power generating plants purchased from a second party.
</t>
        </r>
      </text>
    </comment>
    <comment ref="A218" authorId="2" shapeId="0">
      <text>
        <r>
          <rPr>
            <b/>
            <sz val="9"/>
            <color indexed="81"/>
            <rFont val="Tahoma"/>
            <family val="2"/>
          </rPr>
          <t xml:space="preserve">Wood Fuels:  </t>
        </r>
        <r>
          <rPr>
            <sz val="9"/>
            <color indexed="81"/>
            <rFont val="Tahoma"/>
            <family val="2"/>
          </rPr>
          <t xml:space="preserve">Includes expenses for wood products used for fuel for heating and power generating plants, to include such items as round wood, chips, sawdust, and bark.  Includes transportation costs.
</t>
        </r>
      </text>
    </comment>
    <comment ref="A2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23" authorId="2" shapeId="0">
      <text>
        <r>
          <rPr>
            <b/>
            <sz val="9"/>
            <color indexed="81"/>
            <rFont val="Tahoma"/>
            <family val="2"/>
          </rPr>
          <t xml:space="preserve">License Tags:  </t>
        </r>
        <r>
          <rPr>
            <sz val="9"/>
            <color indexed="81"/>
            <rFont val="Tahoma"/>
            <family val="2"/>
          </rPr>
          <t xml:space="preserve">Includes expenses for decals and motor vehicle license tags. (Also, alcohol license.)
</t>
        </r>
      </text>
    </comment>
    <comment ref="A224" authorId="0" shapeId="0">
      <text>
        <r>
          <rPr>
            <b/>
            <sz val="9"/>
            <color indexed="81"/>
            <rFont val="Tahoma"/>
            <family val="2"/>
          </rPr>
          <t xml:space="preserve">Manufacturing Supplies:  </t>
        </r>
        <r>
          <rPr>
            <sz val="9"/>
            <color indexed="81"/>
            <rFont val="Tahoma"/>
            <family val="2"/>
          </rPr>
          <t xml:space="preserve">Includes expenses for fabrics and leather goods, metals, paints, plastic and synthetic/processed materials, and wood and wood products.
</t>
        </r>
      </text>
    </comment>
    <comment ref="A225" authorId="0" shapeId="0">
      <text>
        <r>
          <rPr>
            <b/>
            <sz val="9"/>
            <color indexed="81"/>
            <rFont val="Tahoma"/>
            <family val="2"/>
          </rPr>
          <t>Merchandise:</t>
        </r>
        <r>
          <rPr>
            <sz val="9"/>
            <color indexed="81"/>
            <rFont val="Tahoma"/>
            <family val="2"/>
          </rPr>
          <t xml:space="preserve">  Includes expenses for materials, supplies, and equipment purchased for resale in substantially the same form as purchased.</t>
        </r>
      </text>
    </comment>
    <comment ref="A226" authorId="0" shapeId="0">
      <text>
        <r>
          <rPr>
            <b/>
            <sz val="9"/>
            <color indexed="81"/>
            <rFont val="Tahoma"/>
            <family val="2"/>
          </rPr>
          <t xml:space="preserve">Packaging and Shipping Supplies:  </t>
        </r>
        <r>
          <rPr>
            <sz val="9"/>
            <color indexed="81"/>
            <rFont val="Tahoma"/>
            <family val="2"/>
          </rPr>
          <t xml:space="preserve">Includes expenses for boxes, cartons, containers, packing materials, and similar items.
</t>
        </r>
      </text>
    </comment>
    <comment ref="A2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1" authorId="1" shapeId="0">
      <text>
        <r>
          <rPr>
            <b/>
            <u/>
            <sz val="9"/>
            <color indexed="81"/>
            <rFont val="Tahoma"/>
            <family val="2"/>
          </rPr>
          <t>Laboratory Supplies:</t>
        </r>
        <r>
          <rPr>
            <sz val="9"/>
            <color indexed="81"/>
            <rFont val="Tahoma"/>
            <family val="2"/>
          </rPr>
          <t xml:space="preserve">
Includes expenses for animals used in research, blood or blood components used in analysis, chemicals, gases, reagents, specimen slides, test tubes, and similar laboratory supplies.</t>
        </r>
      </text>
    </comment>
    <comment ref="A232" authorId="2" shapeId="0">
      <text>
        <r>
          <rPr>
            <b/>
            <sz val="9"/>
            <color indexed="81"/>
            <rFont val="Tahoma"/>
            <family val="2"/>
          </rPr>
          <t xml:space="preserve">Medical and Dental Supplies:  </t>
        </r>
        <r>
          <rPr>
            <sz val="9"/>
            <color indexed="81"/>
            <rFont val="Tahoma"/>
            <family val="2"/>
          </rPr>
          <t xml:space="preserve">Includes expenses for bandages, biologics, braces, chemicals, contraceptive devices, crutches, drugs, eyeglasses, hearing aids, prostheses, surgical blades, and similar medical and dental supplies.
</t>
        </r>
      </text>
    </comment>
    <comment ref="A233" authorId="1" shapeId="0">
      <text>
        <r>
          <rPr>
            <b/>
            <u/>
            <sz val="9"/>
            <color indexed="81"/>
            <rFont val="Tahoma"/>
            <family val="2"/>
          </rPr>
          <t>Field Supplies:</t>
        </r>
        <r>
          <rPr>
            <sz val="9"/>
            <color indexed="81"/>
            <rFont val="Tahoma"/>
            <family val="2"/>
          </rPr>
          <t xml:space="preserve">
Includes expenses for items such as sample bottles, chart paper and ink, and similar supplies designed for use in or with field-testing and monitoring equipment.</t>
        </r>
      </text>
    </comment>
    <comment ref="A2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8" authorId="0" shapeId="0">
      <text>
        <r>
          <rPr>
            <b/>
            <sz val="9"/>
            <color indexed="81"/>
            <rFont val="Tahoma"/>
            <family val="2"/>
          </rPr>
          <t xml:space="preserve">Building Repair and Maintenance Materials:  </t>
        </r>
        <r>
          <rPr>
            <sz val="9"/>
            <color indexed="81"/>
            <rFont val="Tahoma"/>
            <family val="2"/>
          </rPr>
          <t xml:space="preserve">Includes expenses for bricks, cement, concrete, lumber, mortar, pitch, plasterboard, tar, and similar materials not included in the cost of work performed under contract in the repair and maintenance of structures.
</t>
        </r>
      </text>
    </comment>
    <comment ref="A239" authorId="0" shapeId="0">
      <text>
        <r>
          <rPr>
            <b/>
            <sz val="9"/>
            <color indexed="81"/>
            <rFont val="Tahoma"/>
            <family val="2"/>
          </rPr>
          <t xml:space="preserve">Custodial Repair and Maintenance Materials:  </t>
        </r>
        <r>
          <rPr>
            <sz val="9"/>
            <color indexed="81"/>
            <rFont val="Tahoma"/>
            <family val="2"/>
          </rPr>
          <t xml:space="preserve">Includes expenses for brushes, brooms, chemicals for air conditioning, cleaning preparations, disinfectants, electric bulbs, flourescent tubes, pesticides, toilet tissue, waxes, water purification and treatment and similar custodial repair and maintenance materials. (Also, soap, trash bags).
</t>
        </r>
      </text>
    </comment>
    <comment ref="A240" authorId="0" shapeId="0">
      <text>
        <r>
          <rPr>
            <b/>
            <sz val="9"/>
            <color indexed="81"/>
            <rFont val="Tahoma"/>
            <family val="2"/>
          </rPr>
          <t xml:space="preserve">Electrical Repair and Maintenance Materials:  </t>
        </r>
        <r>
          <rPr>
            <sz val="9"/>
            <color indexed="81"/>
            <rFont val="Tahoma"/>
            <family val="2"/>
          </rPr>
          <t xml:space="preserve">Includes expenses for circuit breakers, circuits, electrical tape, fuses, plugs, tubes, wiring, and similar electrical and maintenance materials not included in the costs of the work performed under contract.
</t>
        </r>
      </text>
    </comment>
    <comment ref="A241" authorId="1" shapeId="0">
      <text>
        <r>
          <rPr>
            <b/>
            <u/>
            <sz val="9"/>
            <color indexed="81"/>
            <rFont val="Tahoma"/>
            <family val="2"/>
          </rPr>
          <t>Mechanical Repair/Maintenance Materials:</t>
        </r>
        <r>
          <rPr>
            <sz val="9"/>
            <color indexed="81"/>
            <rFont val="Tahoma"/>
            <family val="2"/>
          </rPr>
          <t xml:space="preserve">
Includes expenses for bolts, cable, gears, nuts, pipe, screws, solder, and similar mechanical repair and maintenance materials not included in the cost of work performed under contract.</t>
        </r>
      </text>
    </comment>
    <comment ref="A242" authorId="2" shapeId="0">
      <text>
        <r>
          <rPr>
            <b/>
            <sz val="9"/>
            <color indexed="81"/>
            <rFont val="Tahoma"/>
            <family val="2"/>
          </rPr>
          <t xml:space="preserve">Vehicle Repair and Maintenance Materials:  </t>
        </r>
        <r>
          <rPr>
            <sz val="9"/>
            <color indexed="81"/>
            <rFont val="Tahoma"/>
            <family val="2"/>
          </rPr>
          <t xml:space="preserve">Includes expenses for automatic transmission fluid, batteries, brake fluid, engine oil, grease, hoses, hubcaps, points and plugs, tires, and similar vehicle repair and maintenance materials not included in the cost of work performed under contract.
</t>
        </r>
      </text>
    </comment>
    <comment ref="A243" authorId="2" shapeId="0">
      <text>
        <r>
          <rPr>
            <b/>
            <sz val="9"/>
            <color indexed="81"/>
            <rFont val="Tahoma"/>
            <family val="2"/>
          </rPr>
          <t xml:space="preserve">Highway Repair and Maintenance Materials:  </t>
        </r>
        <r>
          <rPr>
            <sz val="9"/>
            <color indexed="81"/>
            <rFont val="Tahoma"/>
            <family val="2"/>
          </rPr>
          <t xml:space="preserve">Includes expenses for calcium, stone, sand, straw, marking paint, steel brooms, and similar maintenance supplies used in the repair and maintenance of roadways.
</t>
        </r>
      </text>
    </comment>
    <comment ref="A2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9" authorId="0" shapeId="0">
      <text>
        <r>
          <rPr>
            <b/>
            <sz val="9"/>
            <color indexed="81"/>
            <rFont val="Tahoma"/>
            <family val="2"/>
          </rPr>
          <t xml:space="preserve">Food and Dietary Supplies:  </t>
        </r>
        <r>
          <rPr>
            <sz val="9"/>
            <color indexed="81"/>
            <rFont val="Tahoma"/>
            <family val="2"/>
          </rPr>
          <t xml:space="preserve">Includes expenses for items of food and drink.
</t>
        </r>
      </text>
    </comment>
    <comment ref="A250" authorId="0" shapeId="0">
      <text>
        <r>
          <rPr>
            <b/>
            <sz val="9"/>
            <color indexed="81"/>
            <rFont val="Tahoma"/>
            <family val="2"/>
          </rPr>
          <t xml:space="preserve">Food Service Supplies:  </t>
        </r>
        <r>
          <rPr>
            <sz val="9"/>
            <color indexed="81"/>
            <rFont val="Tahoma"/>
            <family val="2"/>
          </rPr>
          <t xml:space="preserve">Includes expenses for cutlery, dishes, glasses, paper cups, paper dishes, paper napkins, tablecloths, tableware, and similar food service supplies used in preparing, cooking, and serving food.
</t>
        </r>
      </text>
    </comment>
    <comment ref="A251" authorId="0" shapeId="0">
      <text>
        <r>
          <rPr>
            <b/>
            <sz val="9"/>
            <color indexed="81"/>
            <rFont val="Tahoma"/>
            <family val="2"/>
          </rPr>
          <t xml:space="preserve">Laundry and Linen Supplies:  </t>
        </r>
        <r>
          <rPr>
            <sz val="9"/>
            <color indexed="81"/>
            <rFont val="Tahoma"/>
            <family val="2"/>
          </rPr>
          <t xml:space="preserve">Includes expenses for bedspreads, blankets, pillows, pillowcases, pillow covers, towels, washcloths, and similar linen supplies.  Also, includes expenses for bluing, cleansing agents, deodorants, disinfectants, small brushes, starch, and similar laundry supply items.
</t>
        </r>
      </text>
    </comment>
    <comment ref="A252" authorId="0" shapeId="0">
      <text>
        <r>
          <rPr>
            <b/>
            <sz val="9"/>
            <color indexed="81"/>
            <rFont val="Tahoma"/>
            <family val="2"/>
          </rPr>
          <t xml:space="preserve">Personal Care Supplies:  </t>
        </r>
        <r>
          <rPr>
            <sz val="9"/>
            <color indexed="81"/>
            <rFont val="Tahoma"/>
            <family val="2"/>
          </rPr>
          <t xml:space="preserve">Includes expenses for combs, hairbrushes, shampoo, soap, toothbrushes, toothpaste, and similar supplies used for personal hygiene.
</t>
        </r>
      </text>
    </comment>
    <comment ref="A2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8" authorId="2" shapeId="0">
      <text>
        <r>
          <rPr>
            <b/>
            <sz val="9"/>
            <color indexed="81"/>
            <rFont val="Tahoma"/>
            <family val="2"/>
          </rPr>
          <t xml:space="preserve">Agricultural Supplies:  </t>
        </r>
        <r>
          <rPr>
            <sz val="9"/>
            <color indexed="81"/>
            <rFont val="Tahoma"/>
            <family val="2"/>
          </rPr>
          <t xml:space="preserve">Includes expenses for animal foods, bulbs, fertilizers, insecticides, seeds, and similar agricultural supply items.
</t>
        </r>
      </text>
    </comment>
    <comment ref="A259" authorId="2" shapeId="0">
      <text>
        <r>
          <rPr>
            <b/>
            <sz val="9"/>
            <color indexed="81"/>
            <rFont val="Tahoma"/>
            <family val="2"/>
          </rPr>
          <t xml:space="preserve">Architectural and Engineering Supplies:  </t>
        </r>
        <r>
          <rPr>
            <sz val="9"/>
            <color indexed="81"/>
            <rFont val="Tahoma"/>
            <family val="2"/>
          </rPr>
          <t xml:space="preserve">Includes expenses for blue print paper, drafting paper and vellum, inks, transfer letters, and similar supplies.  For related expenses, see 131200 and 131300.
</t>
        </r>
      </text>
    </comment>
    <comment ref="A260" authorId="0" shapeId="0">
      <text>
        <r>
          <rPr>
            <b/>
            <sz val="9"/>
            <color indexed="81"/>
            <rFont val="Tahoma"/>
            <family val="2"/>
          </rPr>
          <t xml:space="preserve">Computer Operating Services:  </t>
        </r>
        <r>
          <rPr>
            <sz val="9"/>
            <color indexed="81"/>
            <rFont val="Tahoma"/>
            <family val="2"/>
          </rPr>
          <t xml:space="preserve">Includes expenses for paper, bar cards, disposable media (e.g., tapes and disks), and other computer operating supplies.
</t>
        </r>
      </text>
    </comment>
    <comment ref="A261" authorId="1" shapeId="0">
      <text>
        <r>
          <rPr>
            <b/>
            <u/>
            <sz val="9"/>
            <color indexed="81"/>
            <rFont val="Tahoma"/>
            <family val="2"/>
          </rPr>
          <t>Educational Supplies:</t>
        </r>
        <r>
          <rPr>
            <sz val="9"/>
            <color indexed="81"/>
            <rFont val="Tahoma"/>
            <family val="2"/>
          </rPr>
          <t xml:space="preserve">
Includes expenses for blank audiotapes, blank phonograph records, blank videotapes, chalk, erasers, and similar educational supplies.  (Also, sheet music, records, costumes and props for educational departments).</t>
        </r>
      </text>
    </comment>
    <comment ref="A262" authorId="0" shapeId="0">
      <text>
        <r>
          <rPr>
            <b/>
            <sz val="9"/>
            <color indexed="81"/>
            <rFont val="Tahoma"/>
            <family val="2"/>
          </rPr>
          <t xml:space="preserve">Fish and Wildlife Supplies:  </t>
        </r>
        <r>
          <rPr>
            <sz val="9"/>
            <color indexed="81"/>
            <rFont val="Tahoma"/>
            <family val="2"/>
          </rPr>
          <t xml:space="preserve">Includes expenses for fish and other marine life, and fowl and game to expand, improve, or maintain fish and wildlife populations.  Include materials used in habitat reparation and development.
</t>
        </r>
      </text>
    </comment>
    <comment ref="A263" authorId="0" shapeId="0">
      <text>
        <r>
          <rPr>
            <b/>
            <sz val="9"/>
            <color indexed="81"/>
            <rFont val="Tahoma"/>
            <family val="2"/>
          </rPr>
          <t xml:space="preserve">Law Enforcement Supplies:  </t>
        </r>
        <r>
          <rPr>
            <sz val="9"/>
            <color indexed="81"/>
            <rFont val="Tahoma"/>
            <family val="2"/>
          </rPr>
          <t xml:space="preserve">Includes expenses for ammunition, flares, smoke bombs, tear gas, temporarily disabling liquids, and similar law enforcement supplies.
</t>
        </r>
      </text>
    </comment>
    <comment ref="A264" authorId="0" shapeId="0">
      <text>
        <r>
          <rPr>
            <b/>
            <sz val="9"/>
            <color indexed="81"/>
            <rFont val="Tahoma"/>
            <family val="2"/>
          </rPr>
          <t xml:space="preserve">Photographic Services:  </t>
        </r>
        <r>
          <rPr>
            <sz val="9"/>
            <color indexed="81"/>
            <rFont val="Tahoma"/>
            <family val="2"/>
          </rPr>
          <t xml:space="preserve">Includes expenses for chemicals, film, digital media, and similar photographic supplies. (Also, laminating material.  For film processing see 126700.
</t>
        </r>
      </text>
    </comment>
    <comment ref="A265" authorId="0" shapeId="0">
      <text>
        <r>
          <rPr>
            <b/>
            <sz val="9"/>
            <color indexed="81"/>
            <rFont val="Tahoma"/>
            <family val="2"/>
          </rPr>
          <t xml:space="preserve">Recreational Services:  </t>
        </r>
        <r>
          <rPr>
            <sz val="9"/>
            <color indexed="81"/>
            <rFont val="Tahoma"/>
            <family val="2"/>
          </rPr>
          <t xml:space="preserve">Includes expenses for balls, bases, bats, nets, racquets, and similar indoor and outdoor recreational supplies.  (Also, athletic apparel).
</t>
        </r>
      </text>
    </comment>
    <comment ref="A266" authorId="0" shapeId="0">
      <text>
        <r>
          <rPr>
            <b/>
            <sz val="9"/>
            <color indexed="81"/>
            <rFont val="Tahoma"/>
            <family val="2"/>
          </rPr>
          <t xml:space="preserve">Highway Emergency Operations Materials:  </t>
        </r>
        <r>
          <rPr>
            <sz val="9"/>
            <color indexed="81"/>
            <rFont val="Tahoma"/>
            <family val="2"/>
          </rPr>
          <t xml:space="preserve">Includes expenses for salt, abrasives, and similar materials used in the maintenance of highways during emergency operations.
</t>
        </r>
      </text>
    </comment>
    <comment ref="A2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72" authorId="2" shapeId="0">
      <text>
        <r>
          <rPr>
            <b/>
            <sz val="9"/>
            <color indexed="81"/>
            <rFont val="Tahoma"/>
            <family val="2"/>
          </rPr>
          <t xml:space="preserve">Individual Claims and Settlements:  </t>
        </r>
        <r>
          <rPr>
            <sz val="9"/>
            <color indexed="81"/>
            <rFont val="Tahoma"/>
            <family val="2"/>
          </rPr>
          <t xml:space="preserve">Includes expenses for compensation to individuals for information on criminal activities and for personal injuries, property damages, and similar claims and settlements.
</t>
        </r>
      </text>
    </comment>
    <comment ref="A273" authorId="1" shapeId="0">
      <text>
        <r>
          <rPr>
            <b/>
            <sz val="9"/>
            <color indexed="81"/>
            <rFont val="Tahoma"/>
            <family val="2"/>
          </rPr>
          <t xml:space="preserve">Premiums:  </t>
        </r>
        <r>
          <rPr>
            <sz val="9"/>
            <color indexed="81"/>
            <rFont val="Tahoma"/>
            <family val="2"/>
          </rPr>
          <t>Includes expenses for awards, honorariums, stipends, and prizes to individuals and organizations.</t>
        </r>
      </text>
    </comment>
    <comment ref="A274" authorId="2" shapeId="0">
      <text>
        <r>
          <rPr>
            <b/>
            <sz val="9"/>
            <color indexed="81"/>
            <rFont val="Tahoma"/>
            <family val="2"/>
          </rPr>
          <t xml:space="preserve">Human Subject Payments - IRB:  </t>
        </r>
        <r>
          <rPr>
            <sz val="9"/>
            <color indexed="81"/>
            <rFont val="Tahoma"/>
            <family val="2"/>
          </rPr>
          <t>Payments to Research Subjects under conditions set forth by procedures governed by JMU Internal Review Board (IRB).  This code must be used to avoid tax reporting of the payment made to the volunteer research participant and only applies to those participating as volunteer research subjects in IRB approved research.</t>
        </r>
        <r>
          <rPr>
            <b/>
            <sz val="9"/>
            <color indexed="81"/>
            <rFont val="Tahoma"/>
            <family val="2"/>
          </rPr>
          <t xml:space="preserve"> </t>
        </r>
        <r>
          <rPr>
            <sz val="9"/>
            <color indexed="81"/>
            <rFont val="Tahoma"/>
            <family val="2"/>
          </rPr>
          <t xml:space="preserve">
</t>
        </r>
      </text>
    </comment>
    <comment ref="A275" authorId="0" shapeId="0">
      <text>
        <r>
          <rPr>
            <b/>
            <sz val="9"/>
            <color indexed="81"/>
            <rFont val="Tahoma"/>
            <family val="2"/>
          </rPr>
          <t xml:space="preserve">Unemployment Compensation Reimbursements:  </t>
        </r>
        <r>
          <rPr>
            <sz val="9"/>
            <color indexed="81"/>
            <rFont val="Tahoma"/>
            <family val="2"/>
          </rPr>
          <t xml:space="preserve">Includes expenses for reimbursement made by state agencies to the Trust Fund for benefits provided to former state employees.
</t>
        </r>
      </text>
    </comment>
    <comment ref="A276" authorId="2" shapeId="0">
      <text>
        <r>
          <rPr>
            <b/>
            <sz val="9"/>
            <color indexed="81"/>
            <rFont val="Tahoma"/>
            <family val="2"/>
          </rPr>
          <t xml:space="preserve">Payments on Behalf of Individuals:  </t>
        </r>
        <r>
          <rPr>
            <sz val="9"/>
            <color indexed="81"/>
            <rFont val="Tahoma"/>
            <family val="2"/>
          </rPr>
          <t xml:space="preserve">Includes payments to third parties for goods and services that are performed for individuals such as payments for victims of crime.
</t>
        </r>
      </text>
    </comment>
    <comment ref="A277" authorId="2" shapeId="0">
      <text>
        <r>
          <rPr>
            <b/>
            <sz val="9"/>
            <color indexed="81"/>
            <rFont val="Tahoma"/>
            <family val="2"/>
          </rPr>
          <t xml:space="preserve">Income Assistance Payments:  </t>
        </r>
        <r>
          <rPr>
            <sz val="9"/>
            <color indexed="81"/>
            <rFont val="Tahoma"/>
            <family val="2"/>
          </rPr>
          <t xml:space="preserve">Includes expenses to individuals for continuing and temporary income supplement programs.
</t>
        </r>
      </text>
    </comment>
    <comment ref="A278" authorId="0" shapeId="0">
      <text>
        <r>
          <rPr>
            <b/>
            <sz val="9"/>
            <color indexed="81"/>
            <rFont val="Tahoma"/>
            <family val="2"/>
          </rPr>
          <t xml:space="preserve">Incentives:  </t>
        </r>
        <r>
          <rPr>
            <sz val="9"/>
            <color indexed="81"/>
            <rFont val="Tahoma"/>
            <family val="2"/>
          </rPr>
          <t xml:space="preserve">Includes payments to individuals and organizations for incentives to participate in State sponsored programs and activities (such as reforestation projects).
</t>
        </r>
      </text>
    </comment>
    <comment ref="A2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83" authorId="0" shapeId="0">
      <text>
        <r>
          <rPr>
            <b/>
            <sz val="9"/>
            <color indexed="81"/>
            <rFont val="Tahoma"/>
            <family val="2"/>
          </rPr>
          <t>Graduate Scholarships and Fellowships:</t>
        </r>
        <r>
          <rPr>
            <sz val="9"/>
            <color indexed="81"/>
            <rFont val="Tahoma"/>
            <family val="2"/>
          </rPr>
          <t xml:space="preserve">  Includes expenses for awards to graduate students.
</t>
        </r>
      </text>
    </comment>
    <comment ref="A284" authorId="2" shapeId="0">
      <text>
        <r>
          <rPr>
            <b/>
            <sz val="9"/>
            <color indexed="81"/>
            <rFont val="Tahoma"/>
            <family val="2"/>
          </rPr>
          <t xml:space="preserve">Student Loans:  </t>
        </r>
        <r>
          <rPr>
            <sz val="9"/>
            <color indexed="81"/>
            <rFont val="Tahoma"/>
            <family val="2"/>
          </rPr>
          <t xml:space="preserve">Includes expenses for payments into the principal of student loan funds in institutions of higher education.
</t>
        </r>
      </text>
    </comment>
    <comment ref="A285" authorId="0" shapeId="0">
      <text>
        <r>
          <rPr>
            <b/>
            <sz val="9"/>
            <color indexed="81"/>
            <rFont val="Tahoma"/>
            <family val="2"/>
          </rPr>
          <t xml:space="preserve">Tuition Waiver:  </t>
        </r>
        <r>
          <rPr>
            <sz val="9"/>
            <color indexed="81"/>
            <rFont val="Tahoma"/>
            <family val="2"/>
          </rPr>
          <t xml:space="preserve">Includes expenses for costs incurred by institutions of higher education for waiving tuition in part or in whole in conformance with state law and regulations.
</t>
        </r>
      </text>
    </comment>
    <comment ref="A286" authorId="0" shapeId="0">
      <text>
        <r>
          <rPr>
            <b/>
            <sz val="9"/>
            <color indexed="81"/>
            <rFont val="Tahoma"/>
            <family val="2"/>
          </rPr>
          <t>Undergraduate Students:</t>
        </r>
        <r>
          <rPr>
            <sz val="9"/>
            <color indexed="81"/>
            <rFont val="Tahoma"/>
            <family val="2"/>
          </rPr>
          <t xml:space="preserve">  Includes expenses for awards to undergraduate students.
</t>
        </r>
      </text>
    </comment>
    <comment ref="A28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91" authorId="0" shapeId="0">
      <text>
        <r>
          <rPr>
            <b/>
            <sz val="9"/>
            <color indexed="81"/>
            <rFont val="Tahoma"/>
            <family val="2"/>
          </rPr>
          <t xml:space="preserve">Computer Rentals (not mainframe):  </t>
        </r>
        <r>
          <rPr>
            <sz val="9"/>
            <color indexed="81"/>
            <rFont val="Tahoma"/>
            <family val="2"/>
          </rPr>
          <t xml:space="preserve">Includes expenses for the operating leases of computer equipment, excluding mainframe computers or large enterprise servers with high processing capacity.
</t>
        </r>
      </text>
    </comment>
    <comment ref="A292" authorId="0" shapeId="0">
      <text>
        <r>
          <rPr>
            <b/>
            <sz val="9"/>
            <color indexed="81"/>
            <rFont val="Tahoma"/>
            <family val="2"/>
          </rPr>
          <t xml:space="preserve">Computer Processor Rentals:  </t>
        </r>
        <r>
          <rPr>
            <sz val="9"/>
            <color indexed="81"/>
            <rFont val="Tahoma"/>
            <family val="2"/>
          </rPr>
          <t xml:space="preserve">Includes expenses for the operating leases of central processor equipment like mainframe or large enterprise servers with high processing capacity.
</t>
        </r>
      </text>
    </comment>
    <comment ref="A293" authorId="0" shapeId="0">
      <text>
        <r>
          <rPr>
            <b/>
            <sz val="9"/>
            <color indexed="81"/>
            <rFont val="Tahoma"/>
            <family val="2"/>
          </rPr>
          <t xml:space="preserve">Computer Software Rentals:  </t>
        </r>
        <r>
          <rPr>
            <sz val="9"/>
            <color indexed="81"/>
            <rFont val="Tahoma"/>
            <family val="2"/>
          </rPr>
          <t xml:space="preserve">Includes expenses for the operating leases of central processor equipment like mainframe or large enterprise servers computer application software, utility programs and operating system software.
</t>
        </r>
      </text>
    </comment>
    <comment ref="A294" authorId="1" shapeId="0">
      <text>
        <r>
          <rPr>
            <b/>
            <sz val="9"/>
            <color indexed="81"/>
            <rFont val="Tahoma"/>
            <family val="2"/>
          </rPr>
          <t>Equipment Rentals:</t>
        </r>
        <r>
          <rPr>
            <sz val="9"/>
            <color indexed="81"/>
            <rFont val="Tahoma"/>
            <family val="2"/>
          </rPr>
          <t xml:space="preserve">
Includes expenses of a lessee for the operating leases of equipment.  Excludes expenses chargeable to 153100 and 153200. (Also, film rental, ID machine).</t>
        </r>
      </text>
    </comment>
    <comment ref="A295" authorId="1" shapeId="0">
      <text>
        <r>
          <rPr>
            <b/>
            <sz val="9"/>
            <color indexed="81"/>
            <rFont val="Tahoma"/>
            <family val="2"/>
          </rPr>
          <t>Building Rentals:</t>
        </r>
        <r>
          <rPr>
            <sz val="9"/>
            <color indexed="81"/>
            <rFont val="Tahoma"/>
            <family val="2"/>
          </rPr>
          <t xml:space="preserve">
Includes rent payments made directly to a private sector landlord, rental agent, or state agency other than the Department of General Services, for use of a structure or part of a structure.</t>
        </r>
      </text>
    </comment>
    <comment ref="A296" authorId="0" shapeId="0">
      <text>
        <r>
          <rPr>
            <b/>
            <sz val="9"/>
            <color indexed="81"/>
            <rFont val="Tahoma"/>
            <family val="2"/>
          </rPr>
          <t xml:space="preserve">Building Rentals, Internal:  </t>
        </r>
        <r>
          <rPr>
            <sz val="9"/>
            <color indexed="81"/>
            <rFont val="Tahoma"/>
            <family val="2"/>
          </rPr>
          <t xml:space="preserve">Includes expenses of a tenant for the use of a University building or part of a building by another University department.
</t>
        </r>
      </text>
    </comment>
    <comment ref="A297" authorId="0" shapeId="0">
      <text>
        <r>
          <rPr>
            <b/>
            <sz val="9"/>
            <color indexed="81"/>
            <rFont val="Tahoma"/>
            <family val="2"/>
          </rPr>
          <t xml:space="preserve">Land Rentals:  </t>
        </r>
        <r>
          <rPr>
            <sz val="9"/>
            <color indexed="81"/>
            <rFont val="Tahoma"/>
            <family val="2"/>
          </rPr>
          <t xml:space="preserve">Includes expenses of a tenant for the use of land.
</t>
        </r>
      </text>
    </comment>
    <comment ref="A298" authorId="0" shapeId="0">
      <text>
        <r>
          <rPr>
            <b/>
            <sz val="9"/>
            <color indexed="81"/>
            <rFont val="Tahoma"/>
            <family val="2"/>
          </rPr>
          <t xml:space="preserve">Land and Building Rentals:  </t>
        </r>
        <r>
          <rPr>
            <sz val="9"/>
            <color indexed="81"/>
            <rFont val="Tahoma"/>
            <family val="2"/>
          </rPr>
          <t xml:space="preserve">Includes expenses for operating leases of both land and a building combined in one agreement.
</t>
        </r>
      </text>
    </comment>
    <comment ref="A299" authorId="0" shapeId="0">
      <text>
        <r>
          <rPr>
            <b/>
            <sz val="9"/>
            <color indexed="81"/>
            <rFont val="Tahoma"/>
            <family val="2"/>
          </rPr>
          <t xml:space="preserve">Building Rentals - State Owned Facilities:  </t>
        </r>
        <r>
          <rPr>
            <sz val="9"/>
            <color indexed="81"/>
            <rFont val="Tahoma"/>
            <family val="2"/>
          </rPr>
          <t xml:space="preserve">Includes rental fees charged by the Department of General Services for space in state-owned facilities.
</t>
        </r>
      </text>
    </comment>
    <comment ref="A300" authorId="0" shapeId="0">
      <text>
        <r>
          <rPr>
            <b/>
            <sz val="9"/>
            <color indexed="81"/>
            <rFont val="Tahoma"/>
            <family val="2"/>
          </rPr>
          <t xml:space="preserve">Building Rentals - Non-State Owned Facilities:  </t>
        </r>
        <r>
          <rPr>
            <sz val="9"/>
            <color indexed="81"/>
            <rFont val="Tahoma"/>
            <family val="2"/>
          </rPr>
          <t xml:space="preserve">Include rental payments to the Department of General Services.  Division of Real Estate Services for space in private sector owned facilities.
</t>
        </r>
      </text>
    </comment>
    <comment ref="A3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6" authorId="2" shapeId="0">
      <text>
        <r>
          <rPr>
            <b/>
            <sz val="9"/>
            <color indexed="81"/>
            <rFont val="Tahoma"/>
            <family val="2"/>
          </rPr>
          <t xml:space="preserve">Agency Service Charges:  </t>
        </r>
        <r>
          <rPr>
            <sz val="9"/>
            <color indexed="81"/>
            <rFont val="Tahoma"/>
            <family val="2"/>
          </rPr>
          <t xml:space="preserve">Includes expenses for specialized activities or services provided by state agencies to other state agencies.  Includes allocations of physical plant costs.
</t>
        </r>
      </text>
    </comment>
    <comment ref="A307" authorId="2" shapeId="0">
      <text>
        <r>
          <rPr>
            <b/>
            <sz val="9"/>
            <color indexed="81"/>
            <rFont val="Tahoma"/>
            <family val="2"/>
          </rPr>
          <t xml:space="preserve">Agency Service Charges, Auxilary Support Transfer:  </t>
        </r>
        <r>
          <rPr>
            <sz val="9"/>
            <color indexed="81"/>
            <rFont val="Tahoma"/>
            <family val="2"/>
          </rPr>
          <t xml:space="preserve">Includes expenses for specialized activities or services provided in addition to negotiated Agency Service Charge to Auxilary Enterprises.
</t>
        </r>
      </text>
    </comment>
    <comment ref="A308" authorId="2" shapeId="0">
      <text>
        <r>
          <rPr>
            <b/>
            <sz val="9"/>
            <color indexed="81"/>
            <rFont val="Tahoma"/>
            <family val="2"/>
          </rPr>
          <t xml:space="preserve">Electrical Service Charges:  </t>
        </r>
        <r>
          <rPr>
            <sz val="9"/>
            <color indexed="81"/>
            <rFont val="Tahoma"/>
            <family val="2"/>
          </rPr>
          <t xml:space="preserve">Includes expenses for electricity.
</t>
        </r>
      </text>
    </comment>
    <comment ref="A309" authorId="2" shapeId="0">
      <text>
        <r>
          <rPr>
            <b/>
            <sz val="9"/>
            <color indexed="81"/>
            <rFont val="Tahoma"/>
            <family val="2"/>
          </rPr>
          <t xml:space="preserve">Refuse Service Charges:  </t>
        </r>
        <r>
          <rPr>
            <sz val="9"/>
            <color indexed="81"/>
            <rFont val="Tahoma"/>
            <family val="2"/>
          </rPr>
          <t xml:space="preserve">Includes expenses for services to haul garbage, trash, and other refuse.
</t>
        </r>
      </text>
    </comment>
    <comment ref="A310" authorId="2" shapeId="0">
      <text>
        <r>
          <rPr>
            <b/>
            <sz val="9"/>
            <color indexed="81"/>
            <rFont val="Tahoma"/>
            <family val="2"/>
          </rPr>
          <t xml:space="preserve">Refuse Service Charges, Hazardous Waste:  </t>
        </r>
        <r>
          <rPr>
            <sz val="9"/>
            <color indexed="81"/>
            <rFont val="Tahoma"/>
            <family val="2"/>
          </rPr>
          <t xml:space="preserve">Includes expenses for services to remove hazardous waste refuse.
</t>
        </r>
      </text>
    </comment>
    <comment ref="A311" authorId="2" shapeId="0">
      <text>
        <r>
          <rPr>
            <b/>
            <sz val="9"/>
            <color indexed="81"/>
            <rFont val="Tahoma"/>
            <family val="2"/>
          </rPr>
          <t xml:space="preserve">Refuse Service Charges, Biohazardous Waste:  </t>
        </r>
        <r>
          <rPr>
            <sz val="9"/>
            <color indexed="81"/>
            <rFont val="Tahoma"/>
            <family val="2"/>
          </rPr>
          <t xml:space="preserve">Includes expenses for services to remove biohazardous waste ONLY.
</t>
        </r>
      </text>
    </comment>
    <comment ref="A312" authorId="2" shapeId="0">
      <text>
        <r>
          <rPr>
            <b/>
            <sz val="9"/>
            <color indexed="81"/>
            <rFont val="Tahoma"/>
            <family val="2"/>
          </rPr>
          <t xml:space="preserve">Water and Sewer Service Charges:  </t>
        </r>
        <r>
          <rPr>
            <sz val="9"/>
            <color indexed="81"/>
            <rFont val="Tahoma"/>
            <family val="2"/>
          </rPr>
          <t xml:space="preserve">Includes expenses for water and sewer services.
</t>
        </r>
      </text>
    </comment>
    <comment ref="A313" authorId="1" shapeId="0">
      <text>
        <r>
          <rPr>
            <b/>
            <sz val="9"/>
            <color indexed="81"/>
            <rFont val="Tahoma"/>
            <family val="2"/>
          </rPr>
          <t>eVA Two Percent Fee:</t>
        </r>
        <r>
          <rPr>
            <sz val="9"/>
            <color indexed="81"/>
            <rFont val="Tahoma"/>
            <family val="2"/>
          </rPr>
          <t xml:space="preserve">
Includes expenditures for the eVA 2% transaction fee.</t>
        </r>
      </text>
    </comment>
    <comment ref="A314" authorId="2" shapeId="0">
      <text>
        <r>
          <rPr>
            <b/>
            <sz val="9"/>
            <color indexed="81"/>
            <rFont val="Tahoma"/>
            <family val="2"/>
          </rPr>
          <t xml:space="preserve">Private Vendor Service Charge:  </t>
        </r>
        <r>
          <rPr>
            <sz val="9"/>
            <color indexed="81"/>
            <rFont val="Tahoma"/>
            <family val="2"/>
          </rPr>
          <t xml:space="preserve">Includes expenses to vendors for eVA service charges.
</t>
        </r>
      </text>
    </comment>
    <comment ref="A31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19" authorId="0" shapeId="0">
      <text>
        <r>
          <rPr>
            <b/>
            <sz val="9"/>
            <color indexed="81"/>
            <rFont val="Tahoma"/>
            <family val="2"/>
          </rPr>
          <t xml:space="preserve">Animals:  </t>
        </r>
        <r>
          <rPr>
            <sz val="9"/>
            <color indexed="81"/>
            <rFont val="Tahoma"/>
            <family val="2"/>
          </rPr>
          <t xml:space="preserve">Includes expenses for domestic animals, livestock, and zoological specimens.
</t>
        </r>
      </text>
    </comment>
    <comment ref="A320" authorId="0" shapeId="0">
      <text>
        <r>
          <rPr>
            <b/>
            <sz val="9"/>
            <color indexed="81"/>
            <rFont val="Tahoma"/>
            <family val="2"/>
          </rPr>
          <t xml:space="preserve">Minerals:  </t>
        </r>
        <r>
          <rPr>
            <sz val="9"/>
            <color indexed="81"/>
            <rFont val="Tahoma"/>
            <family val="2"/>
          </rPr>
          <t xml:space="preserve">Includes expenses for coal mines, minerals other than coal, and oil wells for experimental research, reclamation, or similar purposes.
</t>
        </r>
      </text>
    </comment>
    <comment ref="A321" authorId="0" shapeId="0">
      <text>
        <r>
          <rPr>
            <b/>
            <sz val="9"/>
            <color indexed="81"/>
            <rFont val="Tahoma"/>
            <family val="2"/>
          </rPr>
          <t xml:space="preserve">Plants:  </t>
        </r>
        <r>
          <rPr>
            <sz val="9"/>
            <color indexed="81"/>
            <rFont val="Tahoma"/>
            <family val="2"/>
          </rPr>
          <t xml:space="preserve">Includes expenses for plants, timber, and vegetation for botanical gardens, green houses, nurseries, and similar purposes.  (Also, trees).
</t>
        </r>
      </text>
    </comment>
    <comment ref="A3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26" authorId="0" shapeId="0">
      <text>
        <r>
          <rPr>
            <b/>
            <sz val="9"/>
            <color indexed="81"/>
            <rFont val="Tahoma"/>
            <family val="2"/>
          </rPr>
          <t xml:space="preserve">Site Improvements:  </t>
        </r>
        <r>
          <rPr>
            <sz val="9"/>
            <color indexed="81"/>
            <rFont val="Tahoma"/>
            <family val="2"/>
          </rPr>
          <t xml:space="preserve">Includes expenses for exterior lighting systems, fences, landscaping, parking areas, roadways, walks, and similar site improvements.
</t>
        </r>
      </text>
    </comment>
    <comment ref="A327" authorId="0" shapeId="0">
      <text>
        <r>
          <rPr>
            <b/>
            <sz val="9"/>
            <color indexed="81"/>
            <rFont val="Tahoma"/>
            <family val="2"/>
          </rPr>
          <t xml:space="preserve">Site Preparation:  </t>
        </r>
        <r>
          <rPr>
            <sz val="9"/>
            <color indexed="81"/>
            <rFont val="Tahoma"/>
            <family val="2"/>
          </rPr>
          <t xml:space="preserve">Includes expenses for clearing, filling, grading, grubbing, razing of structures, and similar site preparation.
</t>
        </r>
      </text>
    </comment>
    <comment ref="A328" authorId="0" shapeId="0">
      <text>
        <r>
          <rPr>
            <b/>
            <sz val="9"/>
            <color indexed="81"/>
            <rFont val="Tahoma"/>
            <family val="2"/>
          </rPr>
          <t xml:space="preserve">Utilities:  </t>
        </r>
        <r>
          <rPr>
            <sz val="9"/>
            <color indexed="81"/>
            <rFont val="Tahoma"/>
            <family val="2"/>
          </rPr>
          <t xml:space="preserve">Includes expenses for lines and facilities (e.g., energy) used in the transmission of electricity, gas, sewer, water, and similar utilities.
</t>
        </r>
      </text>
    </comment>
    <comment ref="A32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5" authorId="0" shapeId="0">
      <text>
        <r>
          <rPr>
            <b/>
            <sz val="9"/>
            <color indexed="81"/>
            <rFont val="Tahoma"/>
            <family val="2"/>
          </rPr>
          <t xml:space="preserve">Mobile Client Computers (microcomputers):  </t>
        </r>
        <r>
          <rPr>
            <sz val="9"/>
            <color indexed="81"/>
            <rFont val="Tahoma"/>
            <family val="2"/>
          </rPr>
          <t>Includes any stationary desktop workstation, including desktops that have been provided by the agency for telecommuters.  Includes technologies typically used by individuals to enhance productivity.  Examples include workstation setups (with all included components), and "thin clients."  Shared computer setups like classroom systems, lab systems, and library systems are also included.  Desktop Systems are stationary devices installed on a desk or workstation rather than mobile and highly transportable like a notebook or laptop.
"Thin client" is defined as a simple personal computer that is similar to a dumb terminal.  The machine performs very little processing.  Generally, most of the application processing is done on a network server.</t>
        </r>
      </text>
    </comment>
    <comment ref="A336" authorId="0" shapeId="0">
      <text>
        <r>
          <rPr>
            <b/>
            <sz val="9"/>
            <color indexed="81"/>
            <rFont val="Tahoma"/>
            <family val="2"/>
          </rPr>
          <t xml:space="preserve">Mobile Client Computers:  </t>
        </r>
        <r>
          <rPr>
            <sz val="9"/>
            <color indexed="81"/>
            <rFont val="Tahoma"/>
            <family val="2"/>
          </rPr>
          <t xml:space="preserve">Includes any mobile computer, usually referred to as a laptop or notebook, which includes laptops with docking stations and other peripheral devices.  Also included in this category are handheld computer devices to include wireless.
</t>
        </r>
      </text>
    </comment>
    <comment ref="A337" authorId="0" shapeId="0">
      <text>
        <r>
          <rPr>
            <b/>
            <sz val="9"/>
            <color indexed="81"/>
            <rFont val="Tahoma"/>
            <family val="2"/>
          </rPr>
          <t xml:space="preserve">Mainframe Computers and Components:  </t>
        </r>
        <r>
          <rPr>
            <sz val="9"/>
            <color indexed="81"/>
            <rFont val="Tahoma"/>
            <family val="2"/>
          </rPr>
          <t xml:space="preserve">Includes all components and peripherals up to a network connection.  Mainframe is an industry term for a large computer, typically manufactured by a large company such as IBM for the commercial applications of Fortune 1000 businesses and other large-scale computing purposes.  Historically, a mainframe is associated with centralized rather than distributed computing.
</t>
        </r>
      </text>
    </comment>
    <comment ref="A338" authorId="0" shapeId="0">
      <text>
        <r>
          <rPr>
            <b/>
            <sz val="9"/>
            <color indexed="81"/>
            <rFont val="Tahoma"/>
            <family val="2"/>
          </rPr>
          <t xml:space="preserve">Network Servers:  </t>
        </r>
        <r>
          <rPr>
            <sz val="9"/>
            <color indexed="81"/>
            <rFont val="Tahoma"/>
            <family val="2"/>
          </rPr>
          <t xml:space="preserve">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t>
        </r>
      </text>
    </comment>
    <comment ref="A339" authorId="0" shapeId="0">
      <text>
        <r>
          <rPr>
            <b/>
            <sz val="9"/>
            <color indexed="81"/>
            <rFont val="Tahoma"/>
            <family val="2"/>
          </rPr>
          <t xml:space="preserve">Network Components:  </t>
        </r>
        <r>
          <rPr>
            <sz val="9"/>
            <color indexed="81"/>
            <rFont val="Tahoma"/>
            <family val="2"/>
          </rPr>
          <t xml:space="preserve">Includes assets used in the local area network not reported in 221500 such as routers, switches, hubs, bridges, etc.  This also includes cabling system components when not part of a state-owned building renovation or construction project.
</t>
        </r>
      </text>
    </comment>
    <comment ref="A340" authorId="1" shapeId="0">
      <text>
        <r>
          <rPr>
            <b/>
            <sz val="9"/>
            <color indexed="81"/>
            <rFont val="Tahoma"/>
            <family val="2"/>
          </rPr>
          <t>Other Computer Equipment:</t>
        </r>
        <r>
          <rPr>
            <sz val="9"/>
            <color indexed="81"/>
            <rFont val="Tahoma"/>
            <family val="2"/>
          </rPr>
          <t xml:space="preserve">
Includes all other equipment that cannot be reported in 221100 through 221600.  Examples include printers, kiosks, print copiers, scanners, add-on peripherals for desktops or laptops, network interface cards, devices for reading bar codes, and devices for providing local and wide area connectivity (e.g., modems, codecs).
NOTE: Code handheld wireless devices to 221200.</t>
        </r>
      </text>
    </comment>
    <comment ref="A341" authorId="1" shapeId="0">
      <text>
        <r>
          <rPr>
            <b/>
            <sz val="9"/>
            <color indexed="81"/>
            <rFont val="Tahoma"/>
            <family val="2"/>
          </rPr>
          <t>Computer Software Purchases:</t>
        </r>
        <r>
          <rPr>
            <sz val="9"/>
            <color indexed="81"/>
            <rFont val="Tahoma"/>
            <family val="2"/>
          </rPr>
          <t xml:space="preserve">
Includes expenditures for the purchase of Commercial off the Shelf Software (COTS), to include applications utility programs, and operation system software.  The term software is a general term that refers to all programs or instructions that are used to operate computer hardware.  Software causes computer hardware to perform activities by telling a computer how to execute functions and tasks.  Code contracts for software development to 127900.</t>
        </r>
      </text>
    </comment>
    <comment ref="A342" authorId="0" shapeId="0">
      <text>
        <r>
          <rPr>
            <b/>
            <sz val="9"/>
            <color indexed="81"/>
            <rFont val="Tahoma"/>
            <family val="2"/>
          </rPr>
          <t xml:space="preserve">Development Tool Purchases:  </t>
        </r>
        <r>
          <rPr>
            <sz val="9"/>
            <color indexed="81"/>
            <rFont val="Tahoma"/>
            <family val="2"/>
          </rPr>
          <t>Includes expenditures for the purchases of software development tools.  A development tool is software specifically used in the development applications by technical staff.  Examples of this software are text editors, compliers, build-automation tools, debuggers, ETL tools, and data modeling software.</t>
        </r>
      </text>
    </comment>
    <comment ref="A3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8" authorId="0" shapeId="0">
      <text>
        <r>
          <rPr>
            <b/>
            <sz val="9"/>
            <color indexed="81"/>
            <rFont val="Tahoma"/>
            <family val="2"/>
          </rPr>
          <t xml:space="preserve">College Library Books:  </t>
        </r>
        <r>
          <rPr>
            <sz val="9"/>
            <color indexed="81"/>
            <rFont val="Tahoma"/>
            <family val="2"/>
          </rPr>
          <t xml:space="preserve">Includes expenses for books, microfiche, periodicals, and similar equipment used in libraries of institutions of higher education.
</t>
        </r>
      </text>
    </comment>
    <comment ref="A349" authorId="0" shapeId="0">
      <text>
        <r>
          <rPr>
            <b/>
            <sz val="9"/>
            <color indexed="81"/>
            <rFont val="Tahoma"/>
            <family val="2"/>
          </rPr>
          <t xml:space="preserve">Educational Equipment:  </t>
        </r>
        <r>
          <rPr>
            <sz val="9"/>
            <color indexed="81"/>
            <rFont val="Tahoma"/>
            <family val="2"/>
          </rPr>
          <t xml:space="preserve">Includes expenses for auditorium seating, chalkboards, classroom furniture, and similar equipment. (Also, musical instruments).
</t>
        </r>
      </text>
    </comment>
    <comment ref="A350" authorId="0" shapeId="0">
      <text>
        <r>
          <rPr>
            <b/>
            <sz val="9"/>
            <color indexed="81"/>
            <rFont val="Tahoma"/>
            <family val="2"/>
          </rPr>
          <t xml:space="preserve">Exhibit Equipment: </t>
        </r>
        <r>
          <rPr>
            <sz val="9"/>
            <color indexed="81"/>
            <rFont val="Tahoma"/>
            <family val="2"/>
          </rPr>
          <t xml:space="preserve"> Includes expenses for artifacts, artworks, scientific paraphernalia, and similar museum materials and equipment.
</t>
        </r>
      </text>
    </comment>
    <comment ref="A351" authorId="1" shapeId="0">
      <text>
        <r>
          <rPr>
            <b/>
            <sz val="9"/>
            <color indexed="81"/>
            <rFont val="Tahoma"/>
            <family val="2"/>
          </rPr>
          <t>Reference Equipment:</t>
        </r>
        <r>
          <rPr>
            <sz val="9"/>
            <color indexed="81"/>
            <rFont val="Tahoma"/>
            <family val="2"/>
          </rPr>
          <t xml:space="preserve">
Includes expenses for books not used in libraries of institutions of higher education, card catalogs, carrels, library desks, microfilm readers, and similar reference equipment. (Also, films, records).</t>
        </r>
      </text>
    </comment>
    <comment ref="A352" authorId="0" shapeId="0">
      <text>
        <r>
          <rPr>
            <b/>
            <sz val="9"/>
            <color indexed="81"/>
            <rFont val="Tahoma"/>
            <family val="2"/>
          </rPr>
          <t xml:space="preserve">Educational and Cultural Equipment Improvements:  </t>
        </r>
        <r>
          <rPr>
            <sz val="9"/>
            <color indexed="81"/>
            <rFont val="Tahoma"/>
            <family val="2"/>
          </rPr>
          <t xml:space="preserve">Includes expenses for restorations of and additions or modifications to existing educational and cultural equipment that expands capabilitiy or capacity, or improves performance.
</t>
        </r>
      </text>
    </comment>
    <comment ref="A3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57" authorId="0" shapeId="0">
      <text>
        <r>
          <rPr>
            <b/>
            <sz val="9"/>
            <color indexed="81"/>
            <rFont val="Tahoma"/>
            <family val="2"/>
          </rPr>
          <t xml:space="preserve">Electronic Equipment:  </t>
        </r>
        <r>
          <rPr>
            <sz val="9"/>
            <color indexed="81"/>
            <rFont val="Tahoma"/>
            <family val="2"/>
          </rPr>
          <t xml:space="preserve">Includes expenses for intercommunication systems, radar, radios, televisions, and similar electronic equipment.
</t>
        </r>
      </text>
    </comment>
    <comment ref="A358" authorId="1" shapeId="0">
      <text>
        <r>
          <rPr>
            <b/>
            <sz val="9"/>
            <color indexed="81"/>
            <rFont val="Tahoma"/>
            <family val="2"/>
          </rPr>
          <t>Photo Equipment:</t>
        </r>
        <r>
          <rPr>
            <sz val="9"/>
            <color indexed="81"/>
            <rFont val="Tahoma"/>
            <family val="2"/>
          </rPr>
          <t xml:space="preserve">
Includes expenses for blueprint equipment, cameras, enlargers, lenses, ovehead viewers, projectors, screens, splicers, tripods, and similar photographic equipment.</t>
        </r>
      </text>
    </comment>
    <comment ref="A359" authorId="0" shapeId="0">
      <text>
        <r>
          <rPr>
            <b/>
            <sz val="9"/>
            <color indexed="81"/>
            <rFont val="Tahoma"/>
            <family val="2"/>
          </rPr>
          <t xml:space="preserve">Voice and Data Transmission Equipment:  </t>
        </r>
        <r>
          <rPr>
            <sz val="9"/>
            <color indexed="81"/>
            <rFont val="Tahoma"/>
            <family val="2"/>
          </rPr>
          <t xml:space="preserve">Includes expenses for facsimile-transmitters, switchboards, telephones, teletypewriters, and similar equipment.
</t>
        </r>
      </text>
    </comment>
    <comment ref="A360" authorId="0" shapeId="0">
      <text>
        <r>
          <rPr>
            <b/>
            <sz val="9"/>
            <color indexed="81"/>
            <rFont val="Tahoma"/>
            <family val="2"/>
          </rPr>
          <t xml:space="preserve">Electronic and Photographic Equip. Improvements:  </t>
        </r>
        <r>
          <rPr>
            <sz val="9"/>
            <color indexed="81"/>
            <rFont val="Tahoma"/>
            <family val="2"/>
          </rPr>
          <t xml:space="preserve">Includes expenses for restorations of and additions or modifications to existing communications and photographic equipment that expands capability or capacity, or improves performance.
</t>
        </r>
      </text>
    </comment>
    <comment ref="A3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65" authorId="0" shapeId="0">
      <text>
        <r>
          <rPr>
            <b/>
            <sz val="9"/>
            <color indexed="81"/>
            <rFont val="Tahoma"/>
            <family val="2"/>
          </rPr>
          <t xml:space="preserve">Laboratory Equipment: 
</t>
        </r>
        <r>
          <rPr>
            <sz val="9"/>
            <color indexed="81"/>
            <rFont val="Tahoma"/>
            <family val="2"/>
          </rPr>
          <t>Includes expenses for blood gas analyzers, Bunsen burners, centrifuges, freezing point depression instruments, gas chromatographic, incubators, microscopes, spectrophotometers, and simiilar equipment.</t>
        </r>
        <r>
          <rPr>
            <sz val="9"/>
            <color indexed="81"/>
            <rFont val="Tahoma"/>
            <family val="2"/>
          </rPr>
          <t xml:space="preserve">
</t>
        </r>
      </text>
    </comment>
    <comment ref="A366" authorId="0" shapeId="0">
      <text>
        <r>
          <rPr>
            <b/>
            <sz val="9"/>
            <color indexed="81"/>
            <rFont val="Tahoma"/>
            <family val="2"/>
          </rPr>
          <t xml:space="preserve">Medical and Dental Equipment:  </t>
        </r>
        <r>
          <rPr>
            <sz val="9"/>
            <color indexed="81"/>
            <rFont val="Tahoma"/>
            <family val="2"/>
          </rPr>
          <t xml:space="preserve">Includes expenses for anesthesia and respiratory therapy equipment, dental equipment, diagnostic apparatus, electrotherapeutic equipment, examining room furniture, fracture and orthopedic equipment, hospital and medical lighting, operating room equipment, x-ray equipment, and similar medical and dental equipment.
</t>
        </r>
      </text>
    </comment>
    <comment ref="A367" authorId="1" shapeId="0">
      <text>
        <r>
          <rPr>
            <b/>
            <sz val="9"/>
            <color indexed="81"/>
            <rFont val="Tahoma"/>
            <family val="2"/>
          </rPr>
          <t>Field Equipment:</t>
        </r>
        <r>
          <rPr>
            <sz val="9"/>
            <color indexed="81"/>
            <rFont val="Tahoma"/>
            <family val="2"/>
          </rPr>
          <t xml:space="preserve">
Includes expenses for portable and/or permanent non-disposable equipment, such as automatic samplers and ambient air/water meters or analyzers, designed and purchased primarily for use in non-laboratory settings.</t>
        </r>
      </text>
    </comment>
    <comment ref="A368" authorId="0" shapeId="0">
      <text>
        <r>
          <rPr>
            <b/>
            <sz val="9"/>
            <color indexed="81"/>
            <rFont val="Tahoma"/>
            <family val="2"/>
          </rPr>
          <t xml:space="preserve">Medical and Laboratory Equipment Improvements:  </t>
        </r>
        <r>
          <rPr>
            <sz val="9"/>
            <color indexed="81"/>
            <rFont val="Tahoma"/>
            <family val="2"/>
          </rPr>
          <t xml:space="preserve">Includes expense for restorations of and additions or modifications to existing medical and laboratory and field equipment that expands capability or capacity, or improves performance.
</t>
        </r>
      </text>
    </comment>
    <comment ref="A3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73" authorId="2" shapeId="0">
      <text>
        <r>
          <rPr>
            <b/>
            <sz val="9"/>
            <color indexed="81"/>
            <rFont val="Tahoma"/>
            <family val="2"/>
          </rPr>
          <t xml:space="preserve">Agricultural  Vehicular Equipment:  </t>
        </r>
        <r>
          <rPr>
            <sz val="9"/>
            <color indexed="81"/>
            <rFont val="Tahoma"/>
            <family val="2"/>
          </rPr>
          <t xml:space="preserve">Includes expenses for planting, seeding, and harvesting devices; silage cutters; threshing machines; tractors; wagons; and similar agricultural equipment.
</t>
        </r>
      </text>
    </comment>
    <comment ref="A374" authorId="1" shapeId="0">
      <text>
        <r>
          <rPr>
            <b/>
            <sz val="9"/>
            <color indexed="81"/>
            <rFont val="Tahoma"/>
            <family val="2"/>
          </rPr>
          <t>Construction Equipment:</t>
        </r>
        <r>
          <rPr>
            <sz val="9"/>
            <color indexed="81"/>
            <rFont val="Tahoma"/>
            <family val="2"/>
          </rPr>
          <t xml:space="preserve">
Includes expenses for air hammers, backhoes, bulldozers, cranes, graders, portable generators, pumps, and similar equipment.</t>
        </r>
      </text>
    </comment>
    <comment ref="A375" authorId="0" shapeId="0">
      <text>
        <r>
          <rPr>
            <b/>
            <sz val="9"/>
            <color indexed="81"/>
            <rFont val="Tahoma"/>
            <family val="2"/>
          </rPr>
          <t xml:space="preserve">Motor Vehicle Equipment:  </t>
        </r>
        <r>
          <rPr>
            <sz val="9"/>
            <color indexed="81"/>
            <rFont val="Tahoma"/>
            <family val="2"/>
          </rPr>
          <t xml:space="preserve">Includes expenses for automobiles, buses, forklifts, mopeds, motorcycles, trucks, and similar equipment.
</t>
        </r>
      </text>
    </comment>
    <comment ref="A376" authorId="0" shapeId="0">
      <text>
        <r>
          <rPr>
            <b/>
            <sz val="9"/>
            <color indexed="81"/>
            <rFont val="Tahoma"/>
            <family val="2"/>
          </rPr>
          <t xml:space="preserve">Power Repair and Maintenance Equipment:  </t>
        </r>
        <r>
          <rPr>
            <sz val="9"/>
            <color indexed="81"/>
            <rFont val="Tahoma"/>
            <family val="2"/>
          </rPr>
          <t xml:space="preserve">Includes expenses for power hedge clippers, power mowers, small power sanders, small power saws, routers, and similar power repair and maintenance equipment.
</t>
        </r>
      </text>
    </comment>
    <comment ref="A377" authorId="2" shapeId="0">
      <text>
        <r>
          <rPr>
            <b/>
            <sz val="9"/>
            <color indexed="81"/>
            <rFont val="Tahoma"/>
            <family val="2"/>
          </rPr>
          <t xml:space="preserve">Watercraft Equipment:  </t>
        </r>
        <r>
          <rPr>
            <sz val="9"/>
            <color indexed="81"/>
            <rFont val="Tahoma"/>
            <family val="2"/>
          </rPr>
          <t xml:space="preserve">Includes expenses for amphibious craft, boats, diving bells, rafts, ships, and similar watercraft equipment.
</t>
        </r>
      </text>
    </comment>
    <comment ref="A378" authorId="0" shapeId="0">
      <text>
        <r>
          <rPr>
            <b/>
            <sz val="9"/>
            <color indexed="81"/>
            <rFont val="Tahoma"/>
            <family val="2"/>
          </rPr>
          <t xml:space="preserve">Motorized Equipment Improvements:  </t>
        </r>
        <r>
          <rPr>
            <sz val="9"/>
            <color indexed="81"/>
            <rFont val="Tahoma"/>
            <family val="2"/>
          </rPr>
          <t xml:space="preserve">Includes expenses for restorations of and additions or modifications to existing vehicular equipment that expands the capability or capacity, or improves performance.
</t>
        </r>
      </text>
    </comment>
    <comment ref="A3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83" authorId="0" shapeId="0">
      <text>
        <r>
          <rPr>
            <b/>
            <sz val="9"/>
            <color indexed="81"/>
            <rFont val="Tahoma"/>
            <family val="2"/>
          </rPr>
          <t xml:space="preserve">Office Appurtenances:  </t>
        </r>
        <r>
          <rPr>
            <sz val="9"/>
            <color indexed="81"/>
            <rFont val="Tahoma"/>
            <family val="2"/>
          </rPr>
          <t xml:space="preserve">Includes expenses for blinds, carpets, draperies, plants, rugs, shades, wall decorations, and similar office appurtenances.
</t>
        </r>
      </text>
    </comment>
    <comment ref="A384" authorId="0" shapeId="0">
      <text>
        <r>
          <rPr>
            <b/>
            <sz val="9"/>
            <color indexed="81"/>
            <rFont val="Tahoma"/>
            <family val="2"/>
          </rPr>
          <t xml:space="preserve">Office Furniture:  </t>
        </r>
        <r>
          <rPr>
            <sz val="9"/>
            <color indexed="81"/>
            <rFont val="Tahoma"/>
            <family val="2"/>
          </rPr>
          <t xml:space="preserve">Includes expenses for bookcases, desks, chairs, file cabinets, lamps, racks, storage cabinets, tables, and similar office furniture.
</t>
        </r>
      </text>
    </comment>
    <comment ref="A385" authorId="0" shapeId="0">
      <text>
        <r>
          <rPr>
            <b/>
            <sz val="9"/>
            <color indexed="81"/>
            <rFont val="Tahoma"/>
            <family val="2"/>
          </rPr>
          <t xml:space="preserve">Office Incidentals:  </t>
        </r>
        <r>
          <rPr>
            <sz val="9"/>
            <color indexed="81"/>
            <rFont val="Tahoma"/>
            <family val="2"/>
          </rPr>
          <t xml:space="preserve">Includes expenses for ashtrays, compasses, date stamps, desk organizers, file boxes, letter openers, rulers, scissors, staplers, T-squares, and similar "desktop" office equipment.
</t>
        </r>
      </text>
    </comment>
    <comment ref="A386" authorId="0" shapeId="0">
      <text>
        <r>
          <rPr>
            <b/>
            <sz val="9"/>
            <color indexed="81"/>
            <rFont val="Tahoma"/>
            <family val="2"/>
          </rPr>
          <t xml:space="preserve">Office Machines:  </t>
        </r>
        <r>
          <rPr>
            <sz val="9"/>
            <color indexed="81"/>
            <rFont val="Tahoma"/>
            <family val="2"/>
          </rPr>
          <t xml:space="preserve">Includes expenses for adding machines, bookkeeping machines, calculators, drafting machines, duplicating and photocopying machines, posting machines, transcribing and dictating machines, typewriters, weight scales, and similar equipment.
</t>
        </r>
      </text>
    </comment>
    <comment ref="A387" authorId="0" shapeId="0">
      <text>
        <r>
          <rPr>
            <b/>
            <sz val="9"/>
            <color indexed="81"/>
            <rFont val="Tahoma"/>
            <family val="2"/>
          </rPr>
          <t xml:space="preserve">Office Furniture Improvement:  </t>
        </r>
        <r>
          <rPr>
            <sz val="9"/>
            <color indexed="81"/>
            <rFont val="Tahoma"/>
            <family val="2"/>
          </rPr>
          <t xml:space="preserve">Includes expenses for restorations of and additions or modifications to existing office equipment that expands the capability or capacity, or improves performance. (Also, typing elements).
</t>
        </r>
      </text>
    </comment>
    <comment ref="A38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92" authorId="0" shapeId="0">
      <text>
        <r>
          <rPr>
            <b/>
            <sz val="9"/>
            <color indexed="81"/>
            <rFont val="Tahoma"/>
            <family val="2"/>
          </rPr>
          <t xml:space="preserve">Household Equipment:  </t>
        </r>
        <r>
          <rPr>
            <sz val="9"/>
            <color indexed="81"/>
            <rFont val="Tahoma"/>
            <family val="2"/>
          </rPr>
          <t xml:space="preserve">Includes expenses for beds, bureaus, chairs, dressers, heaters, mattresses, refrigerators, stoves, tables, portable fire extinguishers, and similar equipment.  (Also, drapes and carpet for dorms). (Vending machines, food service hand trucks, shelves).
</t>
        </r>
      </text>
    </comment>
    <comment ref="A393" authorId="0" shapeId="0">
      <text>
        <r>
          <rPr>
            <b/>
            <sz val="9"/>
            <color indexed="81"/>
            <rFont val="Tahoma"/>
            <family val="2"/>
          </rPr>
          <t xml:space="preserve">Law Enforcement Equipment:  </t>
        </r>
        <r>
          <rPr>
            <sz val="9"/>
            <color indexed="81"/>
            <rFont val="Tahoma"/>
            <family val="2"/>
          </rPr>
          <t xml:space="preserve">Includes expenses for clubs, firearms, helmets, shields, surveillance apparatus, and similar law enforcement equipment.
</t>
        </r>
      </text>
    </comment>
    <comment ref="A394" authorId="0" shapeId="0">
      <text>
        <r>
          <rPr>
            <b/>
            <sz val="9"/>
            <color indexed="81"/>
            <rFont val="Tahoma"/>
            <family val="2"/>
          </rPr>
          <t xml:space="preserve">Manufacturing Equipment:  </t>
        </r>
        <r>
          <rPr>
            <sz val="9"/>
            <color indexed="81"/>
            <rFont val="Tahoma"/>
            <family val="2"/>
          </rPr>
          <t xml:space="preserve">Includes expenses for drills, lathes, looms, presses, saws, stampers, and similar manufacturing use equipment.
</t>
        </r>
      </text>
    </comment>
    <comment ref="A395" authorId="0" shapeId="0">
      <text>
        <r>
          <rPr>
            <b/>
            <sz val="9"/>
            <color indexed="81"/>
            <rFont val="Tahoma"/>
            <family val="2"/>
          </rPr>
          <t xml:space="preserve">Non-Power Repair &amp; Maintenance Equipment:  </t>
        </r>
        <r>
          <rPr>
            <sz val="9"/>
            <color indexed="81"/>
            <rFont val="Tahoma"/>
            <family val="2"/>
          </rPr>
          <t xml:space="preserve">Includes expenses for files, hammers, manual drills, manual hedge clippers, manual lawn mowers, saws, screwdrivers, wrenches, and similar non-power repair and maintenance equipment.
</t>
        </r>
      </text>
    </comment>
    <comment ref="A396" authorId="0" shapeId="0">
      <text>
        <r>
          <rPr>
            <b/>
            <sz val="9"/>
            <color indexed="81"/>
            <rFont val="Tahoma"/>
            <family val="2"/>
          </rPr>
          <t xml:space="preserve">Recreational Equipment:  </t>
        </r>
        <r>
          <rPr>
            <sz val="9"/>
            <color indexed="81"/>
            <rFont val="Tahoma"/>
            <family val="2"/>
          </rPr>
          <t xml:space="preserve">Includes expenses for gymnasium, park, playground, recreational center, and similar apparatus and equipment.
</t>
        </r>
      </text>
    </comment>
    <comment ref="A397" authorId="0" shapeId="0">
      <text>
        <r>
          <rPr>
            <b/>
            <sz val="9"/>
            <color indexed="81"/>
            <rFont val="Tahoma"/>
            <family val="2"/>
          </rPr>
          <t xml:space="preserve">Traffic Control Equipment:  </t>
        </r>
        <r>
          <rPr>
            <sz val="9"/>
            <color indexed="81"/>
            <rFont val="Tahoma"/>
            <family val="2"/>
          </rPr>
          <t xml:space="preserve">Includes expenses for traffic cones, barrels, sign stands, signs, and simiilar items used during maintenance operations on roadways.
</t>
        </r>
      </text>
    </comment>
    <comment ref="A398" authorId="0" shapeId="0">
      <text>
        <r>
          <rPr>
            <b/>
            <sz val="9"/>
            <color indexed="81"/>
            <rFont val="Tahoma"/>
            <family val="2"/>
          </rPr>
          <t xml:space="preserve">Firearms Equipment:  </t>
        </r>
        <r>
          <rPr>
            <sz val="9"/>
            <color indexed="81"/>
            <rFont val="Tahoma"/>
            <family val="2"/>
          </rPr>
          <t xml:space="preserve">Includes expenses for firearms such as handguns, rifles, and shotguns.  Use 227200 for expenses such as ammunition or for ancillary equipment such as holsters, belts, and cases purchased separately from the firearm.
</t>
        </r>
      </text>
    </comment>
    <comment ref="A399" authorId="0" shapeId="0">
      <text>
        <r>
          <rPr>
            <b/>
            <sz val="9"/>
            <color indexed="81"/>
            <rFont val="Tahoma"/>
            <family val="2"/>
          </rPr>
          <t xml:space="preserve">Specific Use Equipment Improvements:  </t>
        </r>
        <r>
          <rPr>
            <sz val="9"/>
            <color indexed="81"/>
            <rFont val="Tahoma"/>
            <family val="2"/>
          </rPr>
          <t xml:space="preserve">Includes expenses for restorations of and additions or modifications to existing specific use equipment that expands capability or capacity, or improves performance. (Also, for upholstering furniture).
</t>
        </r>
      </text>
    </comment>
    <comment ref="A40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5" authorId="0" shapeId="0">
      <text>
        <r>
          <rPr>
            <b/>
            <sz val="9"/>
            <color indexed="81"/>
            <rFont val="Tahoma"/>
            <family val="2"/>
          </rPr>
          <t xml:space="preserve">Built-in Equipment:  </t>
        </r>
        <r>
          <rPr>
            <sz val="9"/>
            <color indexed="81"/>
            <rFont val="Tahoma"/>
            <family val="2"/>
          </rPr>
          <t xml:space="preserve">Includes expenses for benches, laboratory tables, platforms, shelving, stages, wall cabinets, and similar built-in equipment normally included during construction as special stationary features.
</t>
        </r>
      </text>
    </comment>
    <comment ref="A406" authorId="0" shapeId="0">
      <text>
        <r>
          <rPr>
            <b/>
            <sz val="9"/>
            <color indexed="81"/>
            <rFont val="Tahoma"/>
            <family val="2"/>
          </rPr>
          <t xml:space="preserve">Fixtures:  </t>
        </r>
        <r>
          <rPr>
            <sz val="9"/>
            <color indexed="81"/>
            <rFont val="Tahoma"/>
            <family val="2"/>
          </rPr>
          <t xml:space="preserve">Includes expenses for electrical, heating, lighting, plumbing, and similar fixtures normally affixed to walls, floors, and ceilings.
</t>
        </r>
      </text>
    </comment>
    <comment ref="A407" authorId="0" shapeId="0">
      <text>
        <r>
          <rPr>
            <b/>
            <sz val="9"/>
            <color indexed="81"/>
            <rFont val="Tahoma"/>
            <family val="2"/>
          </rPr>
          <t xml:space="preserve">Mechanical Equipment:  </t>
        </r>
        <r>
          <rPr>
            <sz val="9"/>
            <color indexed="81"/>
            <rFont val="Tahoma"/>
            <family val="2"/>
          </rPr>
          <t xml:space="preserve">Includes expenses for air conditioners, boilers, elevators, switching, and similar mechanical equipment normally included in a structure at time of construction.
</t>
        </r>
      </text>
    </comment>
    <comment ref="A408" authorId="0" shapeId="0">
      <text>
        <r>
          <rPr>
            <b/>
            <sz val="9"/>
            <color indexed="81"/>
            <rFont val="Tahoma"/>
            <family val="2"/>
          </rPr>
          <t xml:space="preserve">Stationary Equipment Improvements:  </t>
        </r>
        <r>
          <rPr>
            <sz val="9"/>
            <color indexed="81"/>
            <rFont val="Tahoma"/>
            <family val="2"/>
          </rPr>
          <t xml:space="preserve">Includes expenditures for restorations of and additions or modifications to existing stationary equipment that expands the capability or capacity, or improves performance.
</t>
        </r>
      </text>
    </comment>
    <comment ref="A4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3" authorId="2" shapeId="0">
      <text>
        <r>
          <rPr>
            <b/>
            <sz val="9"/>
            <color indexed="81"/>
            <rFont val="Tahoma"/>
            <family val="2"/>
          </rPr>
          <t xml:space="preserve">Construction catch-all - </t>
        </r>
        <r>
          <rPr>
            <sz val="9"/>
            <color indexed="81"/>
            <rFont val="Tahoma"/>
            <family val="2"/>
          </rPr>
          <t>This code is to be used as a catch-all for the construction of all buildings, bridges, and highways.</t>
        </r>
      </text>
    </comment>
    <comment ref="A4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1" authorId="0" shapeId="0">
      <text>
        <r>
          <rPr>
            <b/>
            <sz val="9"/>
            <color indexed="81"/>
            <rFont val="Tahoma"/>
            <family val="2"/>
          </rPr>
          <t xml:space="preserve">User Added NPS Categories:  </t>
        </r>
        <r>
          <rPr>
            <sz val="9"/>
            <color indexed="81"/>
            <rFont val="Tahoma"/>
            <family val="2"/>
          </rPr>
          <t xml:space="preserve">These are NPS categories that aren't included above.  Enter Category Title in column A, Account code in column B, and Category definition in comment for each entry iin column A.  Definitions can be found at the following location:
http://www.jmu.edu/financeoffice/code-listings/expensecode_listing.pdf
</t>
        </r>
      </text>
    </comment>
    <comment ref="A43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7" authorId="0" shapeId="0">
      <text>
        <r>
          <rPr>
            <b/>
            <sz val="9"/>
            <color indexed="81"/>
            <rFont val="Tahoma"/>
            <family val="2"/>
          </rPr>
          <t xml:space="preserve">Intra-Agency Recoveries for Contractural Services:  </t>
        </r>
        <r>
          <rPr>
            <sz val="9"/>
            <color indexed="81"/>
            <rFont val="Tahoma"/>
            <family val="2"/>
          </rPr>
          <t xml:space="preserve">Recovery of the cost of contractural services incurred by programs or subprograms within the agency or agencies under the auspices of a single board or commission.  Do not include recoveries from Auxiliary Enterprise subprograms and the JMU Foundation.
</t>
        </r>
      </text>
    </comment>
    <comment ref="A458" authorId="0" shapeId="0">
      <text>
        <r>
          <rPr>
            <b/>
            <sz val="9"/>
            <color indexed="81"/>
            <rFont val="Tahoma"/>
            <family val="2"/>
          </rPr>
          <t xml:space="preserve">Intra-Agency Recoveries for Supplies &amp; Materials:  </t>
        </r>
        <r>
          <rPr>
            <sz val="9"/>
            <color indexed="81"/>
            <rFont val="Tahoma"/>
            <family val="2"/>
          </rPr>
          <t xml:space="preserve">Recovery of the cost of supplies and materials incurred by programs or subprograms within the same agency or agencies under the auspices of a single board or commission.  Do not include recoveries from Auxiliary Enterprise subprograms and the JMU Foundation.
</t>
        </r>
      </text>
    </comment>
    <comment ref="A459" authorId="0" shapeId="0">
      <text>
        <r>
          <rPr>
            <b/>
            <sz val="9"/>
            <color indexed="81"/>
            <rFont val="Tahoma"/>
            <family val="2"/>
          </rPr>
          <t xml:space="preserve">Intra-Agency Recoveries for Transfer Payments:  </t>
        </r>
        <r>
          <rPr>
            <sz val="9"/>
            <color indexed="81"/>
            <rFont val="Tahoma"/>
            <family val="2"/>
          </rPr>
          <t xml:space="preserve">Recovery of the cost of transfer payments incurred by programs or subprograms within the same agency or agencies under the auspices of a single board or commission.  Do not include recoveries from Auxiliary Enterprise subprograms and the JMU Foundation.
</t>
        </r>
      </text>
    </comment>
    <comment ref="A460" authorId="0" shapeId="0">
      <text>
        <r>
          <rPr>
            <b/>
            <sz val="9"/>
            <color indexed="81"/>
            <rFont val="Tahoma"/>
            <family val="2"/>
          </rPr>
          <t xml:space="preserve">Intra-Agency Recoveries for Equipment:  </t>
        </r>
        <r>
          <rPr>
            <sz val="9"/>
            <color indexed="81"/>
            <rFont val="Tahoma"/>
            <family val="2"/>
          </rPr>
          <t xml:space="preserve">Recovery of the cost of equipment incurred by programs or subprograms within the same agency or agencies under the auspices of a single board or commission.  Do not include recoveries from Auxiliary Enterprise subprograms and the JMU Foundation.
</t>
        </r>
      </text>
    </comment>
    <comment ref="A4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List>
</comments>
</file>

<file path=xl/comments4.xml><?xml version="1.0" encoding="utf-8"?>
<comments xmlns="http://schemas.openxmlformats.org/spreadsheetml/2006/main">
  <authors>
    <author>Desktop Services</author>
    <author>Twintowers</author>
    <author>Smead, Cindi A - smeadca</author>
  </authors>
  <commentList>
    <comment ref="D7" authorId="0" shapeId="0">
      <text>
        <r>
          <rPr>
            <b/>
            <sz val="9"/>
            <color indexed="81"/>
            <rFont val="Tahoma"/>
            <family val="2"/>
          </rPr>
          <t xml:space="preserve">Posted Expenses: </t>
        </r>
        <r>
          <rPr>
            <sz val="9"/>
            <color indexed="81"/>
            <rFont val="Tahoma"/>
            <family val="2"/>
          </rPr>
          <t xml:space="preserve"> Expenditures that have posted to the budget and can be seen on the nVision Report and Monthly Detail Report.</t>
        </r>
        <r>
          <rPr>
            <sz val="9"/>
            <color indexed="81"/>
            <rFont val="Tahoma"/>
            <family val="2"/>
          </rPr>
          <t xml:space="preserve">
</t>
        </r>
      </text>
    </comment>
    <comment ref="E7" authorId="0" shapeId="0">
      <text>
        <r>
          <rPr>
            <b/>
            <sz val="9"/>
            <color indexed="81"/>
            <rFont val="Tahoma"/>
            <family val="2"/>
          </rPr>
          <t>Encumbered Expenses:</t>
        </r>
        <r>
          <rPr>
            <sz val="9"/>
            <color indexed="81"/>
            <rFont val="Tahoma"/>
            <family val="2"/>
          </rPr>
          <t xml:space="preserve">
Expenditures that have been purchased but haven't posted to the budget yet.</t>
        </r>
      </text>
    </comment>
    <comment ref="A10" authorId="0" shapeId="0">
      <text>
        <r>
          <rPr>
            <b/>
            <u/>
            <sz val="9"/>
            <color indexed="81"/>
            <rFont val="Tahoma"/>
            <family val="2"/>
          </rPr>
          <t>Employer Retirement Contributions:</t>
        </r>
        <r>
          <rPr>
            <sz val="9"/>
            <color indexed="81"/>
            <rFont val="Tahoma"/>
            <family val="2"/>
          </rPr>
          <t xml:space="preserve"> VRS Defined Benefits program:  Includes expenses for payments made to the retirement system trust fund for the employer portion of a defined benefit program for salaried state employees.  See 1165 for the employee portion of a defined benefit program.  See 111900 for Defined contribution expenses.
</t>
        </r>
      </text>
    </comment>
    <comment ref="A11" authorId="1" shapeId="0">
      <text>
        <r>
          <rPr>
            <b/>
            <sz val="9"/>
            <color indexed="81"/>
            <rFont val="Tahoma"/>
            <family val="2"/>
          </rPr>
          <t xml:space="preserve">Federal Old-Age Insurance (FICA) for Salaried State Employees (Salaried Social Security and Medicare): </t>
        </r>
        <r>
          <rPr>
            <sz val="9"/>
            <color indexed="81"/>
            <rFont val="Tahoma"/>
            <family val="2"/>
          </rPr>
          <t>Represents the employer's expenses for salaried state employees for the old-age survivor's and disability insurance (OASDI), referred to as social security; and the Federal Medicare Tax or health insurance tax (HI) withheld under FICA.  For related expenses see 111300.</t>
        </r>
      </text>
    </comment>
    <comment ref="A12" authorId="0" shapeId="0">
      <text>
        <r>
          <rPr>
            <b/>
            <sz val="9"/>
            <color indexed="81"/>
            <rFont val="Tahoma"/>
            <family val="2"/>
          </rPr>
          <t xml:space="preserve">Federal Old-Age Insurance (FICA) - Salary Medicare:  </t>
        </r>
        <r>
          <rPr>
            <sz val="9"/>
            <color indexed="81"/>
            <rFont val="Tahoma"/>
            <family val="2"/>
          </rPr>
          <t xml:space="preserve">Include budgeted amounts related to Medicare contribution.  FOR BUDGET OFFICE USE ONLY.
</t>
        </r>
      </text>
    </comment>
    <comment ref="A13" authorId="0" shapeId="0">
      <text>
        <r>
          <rPr>
            <b/>
            <sz val="9"/>
            <color indexed="81"/>
            <rFont val="Tahoma"/>
            <family val="2"/>
          </rPr>
          <t>Premium Coverage Savings:</t>
        </r>
        <r>
          <rPr>
            <sz val="9"/>
            <color indexed="81"/>
            <rFont val="Tahoma"/>
            <family val="2"/>
          </rPr>
          <t xml:space="preserve"> Includes budgeted amounts related to savings recognized because of premium conversion.
</t>
        </r>
      </text>
    </comment>
    <comment ref="A14" authorId="1" shapeId="0">
      <text>
        <r>
          <rPr>
            <b/>
            <sz val="9"/>
            <color indexed="81"/>
            <rFont val="Tahoma"/>
            <family val="2"/>
          </rPr>
          <t>Federal Old-Age Insurance for Wage-earning State Employees (Wage Social Security and Medicare):</t>
        </r>
        <r>
          <rPr>
            <sz val="9"/>
            <color indexed="81"/>
            <rFont val="Tahoma"/>
            <family val="2"/>
          </rPr>
          <t xml:space="preserve"> Represents the employer's expenses for wage state employees for the old-age survivors and disability insurance (OASDI), referred to as social security; and the Federal MedicareTax or health insurance tax (HI) withheld under FICA.</t>
        </r>
      </text>
    </comment>
    <comment ref="A15" authorId="2" shapeId="0">
      <text>
        <r>
          <rPr>
            <b/>
            <sz val="9"/>
            <color indexed="81"/>
            <rFont val="Tahoma"/>
            <family val="2"/>
          </rPr>
          <t xml:space="preserve">Pooled QNR/PTS Benefits:  </t>
        </r>
        <r>
          <rPr>
            <sz val="9"/>
            <color indexed="81"/>
            <rFont val="Tahoma"/>
            <family val="2"/>
          </rPr>
          <t xml:space="preserve">Used as budgetary only to be used by the budget office to temporarily budget benefits to be paid to part-time employees. FOR BUDGET OFFICE ONLY.
  </t>
        </r>
      </text>
    </comment>
    <comment ref="A16" authorId="1" shapeId="0">
      <text>
        <r>
          <rPr>
            <b/>
            <sz val="9"/>
            <color indexed="81"/>
            <rFont val="Tahoma"/>
            <family val="2"/>
          </rPr>
          <t>Group Life Insurance:</t>
        </r>
        <r>
          <rPr>
            <sz val="9"/>
            <color indexed="81"/>
            <rFont val="Tahoma"/>
            <family val="2"/>
          </rPr>
          <t xml:space="preserve">
Includes expenses of a group life insurance program provided for the benefit of State employees.  For related expenses, see 113300. </t>
        </r>
      </text>
    </comment>
    <comment ref="A17" authorId="1" shapeId="0">
      <text>
        <r>
          <rPr>
            <b/>
            <sz val="9"/>
            <color indexed="81"/>
            <rFont val="Tahoma"/>
            <family val="2"/>
          </rPr>
          <t>Medical/Hospitalization Insurance (Annual Employer Health Insurance Premium):</t>
        </r>
        <r>
          <rPr>
            <sz val="9"/>
            <color indexed="81"/>
            <rFont val="Tahoma"/>
            <family val="2"/>
          </rPr>
          <t xml:space="preserve"> Includes expenses of group medical/hospitalization insurance program provided for the benefit of State employees.</t>
        </r>
      </text>
    </comment>
    <comment ref="A18" authorId="1" shapeId="0">
      <text>
        <r>
          <rPr>
            <b/>
            <sz val="9"/>
            <color indexed="81"/>
            <rFont val="Tahoma"/>
            <family val="2"/>
          </rPr>
          <t xml:space="preserve">Retiree Health Medical/Hospitalization Insurance Credit: </t>
        </r>
        <r>
          <rPr>
            <sz val="9"/>
            <color indexed="81"/>
            <rFont val="Tahoma"/>
            <family val="2"/>
          </rPr>
          <t>Includes expenses of the long-term disability program provided for the benefit of State employees.</t>
        </r>
      </text>
    </comment>
    <comment ref="A19" authorId="1" shapeId="0">
      <text>
        <r>
          <rPr>
            <b/>
            <sz val="9"/>
            <color indexed="81"/>
            <rFont val="Tahoma"/>
            <family val="2"/>
          </rPr>
          <t>VSDB Long Term Disability Insurance:</t>
        </r>
        <r>
          <rPr>
            <sz val="9"/>
            <color indexed="81"/>
            <rFont val="Tahoma"/>
            <family val="2"/>
          </rPr>
          <t xml:space="preserve"> Includes expenses of the long-term disability program provided for the benefit of State employees.</t>
        </r>
      </text>
    </comment>
    <comment ref="A20" authorId="1" shapeId="0">
      <text>
        <r>
          <rPr>
            <b/>
            <sz val="9"/>
            <color indexed="81"/>
            <rFont val="Tahoma"/>
            <family val="2"/>
          </rPr>
          <t>Teachers Insurance and Annuity:</t>
        </r>
        <r>
          <rPr>
            <sz val="9"/>
            <color indexed="81"/>
            <rFont val="Tahoma"/>
            <family val="2"/>
          </rPr>
          <t xml:space="preserve"> Includes expenses for payments made to Teachers Insurance Annuity Fund.</t>
        </r>
      </text>
    </comment>
    <comment ref="A21" authorId="0" shapeId="0">
      <text>
        <r>
          <rPr>
            <b/>
            <sz val="9"/>
            <color indexed="81"/>
            <rFont val="Tahoma"/>
            <family val="2"/>
          </rPr>
          <t xml:space="preserve">Employee Retirement Contributions - Defined Contribution program: </t>
        </r>
        <r>
          <rPr>
            <sz val="9"/>
            <color indexed="81"/>
            <rFont val="Tahoma"/>
            <family val="2"/>
          </rPr>
          <t xml:space="preserve">Includes expenses for payments made to an employee's defined contribution account.
</t>
        </r>
      </text>
    </comment>
    <comment ref="A22" authorId="0" shapeId="0">
      <text>
        <r>
          <rPr>
            <b/>
            <u/>
            <sz val="9"/>
            <color indexed="81"/>
            <rFont val="Tahoma"/>
            <family val="2"/>
          </rPr>
          <t xml:space="preserve">Salaries, Administrative Higher Education: </t>
        </r>
        <r>
          <rPr>
            <sz val="9"/>
            <color indexed="81"/>
            <rFont val="Tahoma"/>
            <family val="2"/>
          </rPr>
          <t xml:space="preserve">Include expenses for compensation to persons for professional services rendered on a full-time (temporary, restricted, or permanent) basis or a permanent, part-time basis in administrative positions carrying faculty appointment in institutions of higher education.  Includes educational leave.  Does not include final compensation to employees for annual, sick, or compensatory leave balances.
</t>
        </r>
      </text>
    </comment>
    <comment ref="A23" authorId="0" shapeId="0">
      <text>
        <r>
          <rPr>
            <b/>
            <sz val="9"/>
            <color indexed="81"/>
            <rFont val="Tahoma"/>
            <family val="2"/>
          </rPr>
          <t>Merit Funding Administrative:</t>
        </r>
        <r>
          <rPr>
            <sz val="9"/>
            <color indexed="81"/>
            <rFont val="Tahoma"/>
            <family val="2"/>
          </rPr>
          <t xml:space="preserve"> Includes expenses for merit increases for administrative employees.  FOR BUDGET OFFICE USE ONLY.
</t>
        </r>
      </text>
    </comment>
    <comment ref="A24" authorId="0" shapeId="0">
      <text>
        <r>
          <rPr>
            <b/>
            <sz val="9"/>
            <color indexed="81"/>
            <rFont val="Tahoma"/>
            <family val="2"/>
          </rPr>
          <t xml:space="preserve">Recurring NT-SAL 1-19 HRS/WK: </t>
        </r>
        <r>
          <rPr>
            <sz val="9"/>
            <color indexed="81"/>
            <rFont val="Tahoma"/>
            <family val="2"/>
          </rPr>
          <t xml:space="preserve">Includes expenses for compensation to persons who work 19.9 hours per week for 9, 10, 11, 12 months.  This is a salaried, part-time non-benefits-covered, ongoing and recurring position for professional services not related to teaching. (RNT)
</t>
        </r>
      </text>
    </comment>
    <comment ref="A25" authorId="0" shapeId="0">
      <text>
        <r>
          <rPr>
            <b/>
            <u/>
            <sz val="9"/>
            <color indexed="81"/>
            <rFont val="Tahoma"/>
            <family val="2"/>
          </rPr>
          <t>Salaries, Classified:</t>
        </r>
        <r>
          <rPr>
            <sz val="9"/>
            <color indexed="81"/>
            <rFont val="Tahoma"/>
            <family val="2"/>
          </rPr>
          <t xml:space="preserve"> Includes expenses for compensation, severance pay, and incentive awards to persons who are paid at an established yearly rate in positions which are covered by the Virginia Personnel Act.  Does not include final compensation to employees for annual, sick, or compensatory leave balances.  Charge expenses for VALORS participants to 112700.
</t>
        </r>
      </text>
    </comment>
    <comment ref="A26" authorId="0" shapeId="0">
      <text>
        <r>
          <rPr>
            <b/>
            <sz val="9"/>
            <color indexed="81"/>
            <rFont val="Tahoma"/>
            <family val="2"/>
          </rPr>
          <t xml:space="preserve">Merit Funding, Classified:  </t>
        </r>
        <r>
          <rPr>
            <sz val="9"/>
            <color indexed="81"/>
            <rFont val="Tahoma"/>
            <family val="2"/>
          </rPr>
          <t xml:space="preserve">Includes expenses for merit increases for classified employees.  FOR BUDGET OFFICE USE ONLY.
</t>
        </r>
      </text>
    </comment>
    <comment ref="A27" authorId="0" shapeId="0">
      <text>
        <r>
          <rPr>
            <b/>
            <sz val="9"/>
            <color indexed="81"/>
            <rFont val="Tahoma"/>
            <family val="2"/>
          </rPr>
          <t xml:space="preserve">Salaries, Overtime: </t>
        </r>
        <r>
          <rPr>
            <sz val="9"/>
            <color indexed="81"/>
            <rFont val="Tahoma"/>
            <family val="2"/>
          </rPr>
          <t xml:space="preserve">Includes expenses for compensation to persons who are paid at an established yearly rate, for hours worked in excess of their normal work week.
</t>
        </r>
      </text>
    </comment>
    <comment ref="A28" authorId="0" shapeId="0">
      <text>
        <r>
          <rPr>
            <b/>
            <sz val="9"/>
            <color indexed="81"/>
            <rFont val="Tahoma"/>
            <family val="2"/>
          </rPr>
          <t xml:space="preserve">Salaries, Teaching and Research: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29" authorId="0" shapeId="0">
      <text>
        <r>
          <rPr>
            <b/>
            <sz val="9"/>
            <color indexed="81"/>
            <rFont val="Tahoma"/>
            <family val="2"/>
          </rPr>
          <t xml:space="preserve">Merit Funding, Faculty: </t>
        </r>
        <r>
          <rPr>
            <sz val="9"/>
            <color indexed="81"/>
            <rFont val="Tahoma"/>
            <family val="2"/>
          </rPr>
          <t xml:space="preserve">Include expenses for merit increases for faculty.  FOR BUDGET OFFICE USE ONLY
</t>
        </r>
      </text>
    </comment>
    <comment ref="A30" authorId="0" shapeId="0">
      <text>
        <r>
          <rPr>
            <b/>
            <sz val="9"/>
            <color indexed="81"/>
            <rFont val="Tahoma"/>
            <family val="2"/>
          </rPr>
          <t xml:space="preserve">Salaries, Professional Faculty: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31" authorId="0" shapeId="0">
      <text>
        <r>
          <rPr>
            <b/>
            <sz val="9"/>
            <color indexed="81"/>
            <rFont val="Tahoma"/>
            <family val="2"/>
          </rPr>
          <t xml:space="preserve">Salaries, Information Technology Employees: </t>
        </r>
        <r>
          <rPr>
            <sz val="9"/>
            <color indexed="81"/>
            <rFont val="Tahoma"/>
            <family val="2"/>
          </rPr>
          <t xml:space="preserve">Includes salary expenses for compensation to employees performing a role in information technology who are paid at an established yearly rate.  This expense would otherwise have been coded in account code 112300.
</t>
        </r>
      </text>
    </comment>
    <comment ref="A32" authorId="0" shapeId="0">
      <text>
        <r>
          <rPr>
            <b/>
            <sz val="9"/>
            <color indexed="81"/>
            <rFont val="Tahoma"/>
            <family val="2"/>
          </rPr>
          <t xml:space="preserve">Salaries, Teaching &amp; Research F/T, IT Employees: </t>
        </r>
        <r>
          <rPr>
            <sz val="9"/>
            <color indexed="81"/>
            <rFont val="Tahoma"/>
            <family val="2"/>
          </rPr>
          <t>Include expenses for compensation to persons for professional services in information technology rendered on a full-time (temporary, restricted or permanent) basis or a permanent, part-time basis in research and teaching positions in institutions of higher education.  This expense would otherwise have been coded to account code 112600.</t>
        </r>
      </text>
    </comment>
    <comment ref="A33" authorId="0" shapeId="0">
      <text>
        <r>
          <rPr>
            <b/>
            <sz val="9"/>
            <color indexed="81"/>
            <rFont val="Tahoma"/>
            <family val="2"/>
          </rPr>
          <t xml:space="preserve">Salaries, F/T Administration, IT Employees: </t>
        </r>
        <r>
          <rPr>
            <sz val="9"/>
            <color indexed="81"/>
            <rFont val="Tahoma"/>
            <family val="2"/>
          </rPr>
          <t xml:space="preserve">Include expenses for compensation to persons for professional services in information technology rendered on a full-time (temporary, restricted or permanent) basis or a permanent, part-time basis in administrative positions carrying faculty appointment in institutions of higher education.  This expense would otherwise have been coded to account code 112100.
</t>
        </r>
      </text>
    </comment>
    <comment ref="A34" authorId="0" shapeId="0">
      <text>
        <r>
          <rPr>
            <b/>
            <sz val="9"/>
            <color indexed="81"/>
            <rFont val="Tahoma"/>
            <family val="2"/>
          </rPr>
          <t xml:space="preserve">Salaries, Overtime IT Employees: </t>
        </r>
        <r>
          <rPr>
            <sz val="9"/>
            <color indexed="81"/>
            <rFont val="Tahoma"/>
            <family val="2"/>
          </rPr>
          <t xml:space="preserve">Include expenses for compensation to persons performing a role in information technology who are paid at an established yearly rate, for hours worked in excess of their normal workweek.  This expenses would otherwise have been coded in account code 112500.
</t>
        </r>
      </text>
    </comment>
    <comment ref="A35" authorId="0" shapeId="0">
      <text>
        <r>
          <rPr>
            <b/>
            <sz val="9"/>
            <color indexed="81"/>
            <rFont val="Tahoma"/>
            <family val="2"/>
          </rPr>
          <t xml:space="preserve">Bonuses and Incentives: </t>
        </r>
        <r>
          <rPr>
            <sz val="9"/>
            <color indexed="81"/>
            <rFont val="Tahoma"/>
            <family val="2"/>
          </rPr>
          <t>Includes expenses for payment of bonuses and incentives to state employees.</t>
        </r>
      </text>
    </comment>
    <comment ref="A36" authorId="0" shapeId="0">
      <text>
        <r>
          <rPr>
            <b/>
            <sz val="9"/>
            <color indexed="81"/>
            <rFont val="Tahoma"/>
            <family val="2"/>
          </rPr>
          <t xml:space="preserve">FT Bonus - Award/Recogition: </t>
        </r>
        <r>
          <rPr>
            <sz val="9"/>
            <color indexed="81"/>
            <rFont val="Tahoma"/>
            <family val="2"/>
          </rPr>
          <t xml:space="preserve">Includes expenses for payments of bonuses that relate to awards or recognitions.  Use for AP Faculty or Instructional Faculty only; not used for Classified employees.
</t>
        </r>
      </text>
    </comment>
    <comment ref="A37" authorId="1" shapeId="0">
      <text>
        <r>
          <rPr>
            <b/>
            <sz val="9"/>
            <color indexed="81"/>
            <rFont val="Tahoma"/>
            <family val="2"/>
          </rPr>
          <t>Deferred Compensation Match Payments:</t>
        </r>
        <r>
          <rPr>
            <sz val="9"/>
            <color indexed="81"/>
            <rFont val="Tahoma"/>
            <family val="2"/>
          </rPr>
          <t xml:space="preserve"> Includes expenses for employer match of the state employee deferred compensation program.</t>
        </r>
      </text>
    </comment>
    <comment ref="A38" authorId="0" shapeId="0">
      <text>
        <r>
          <rPr>
            <b/>
            <u/>
            <sz val="9"/>
            <color indexed="81"/>
            <rFont val="Tahoma"/>
            <family val="2"/>
          </rPr>
          <t>Wages, General:</t>
        </r>
        <r>
          <rPr>
            <sz val="9"/>
            <color indexed="81"/>
            <rFont val="Tahoma"/>
            <family val="2"/>
          </rPr>
          <t xml:space="preserve"> Includes expenses for compensation to persons who are paid at an hourly rate.
</t>
        </r>
      </text>
    </comment>
    <comment ref="A39" authorId="0" shapeId="0">
      <text>
        <r>
          <rPr>
            <b/>
            <sz val="9"/>
            <color indexed="81"/>
            <rFont val="Tahoma"/>
            <family val="2"/>
          </rPr>
          <t xml:space="preserve">Wages, Graduate Assistant: </t>
        </r>
        <r>
          <rPr>
            <sz val="9"/>
            <color indexed="81"/>
            <rFont val="Tahoma"/>
            <family val="2"/>
          </rPr>
          <t xml:space="preserve">Includes expenses for compensation made by institutions of higher education to persons, without faculty appointment, for </t>
        </r>
        <r>
          <rPr>
            <b/>
            <sz val="9"/>
            <color indexed="81"/>
            <rFont val="Tahoma"/>
            <family val="2"/>
          </rPr>
          <t>teaching</t>
        </r>
        <r>
          <rPr>
            <sz val="9"/>
            <color indexed="81"/>
            <rFont val="Tahoma"/>
            <family val="2"/>
          </rPr>
          <t xml:space="preserve"> and research activities.
</t>
        </r>
      </text>
    </comment>
    <comment ref="A40" authorId="0" shapeId="0">
      <text>
        <r>
          <rPr>
            <b/>
            <sz val="9"/>
            <color indexed="81"/>
            <rFont val="Tahoma"/>
            <family val="2"/>
          </rPr>
          <t xml:space="preserve">Wages, Overtime: </t>
        </r>
        <r>
          <rPr>
            <sz val="9"/>
            <color indexed="81"/>
            <rFont val="Tahoma"/>
            <family val="2"/>
          </rPr>
          <t xml:space="preserve">Includes expenses for compensation to person who are paid at an hourly rate for hours worked in excess of 40 hours per week.
</t>
        </r>
      </text>
    </comment>
    <comment ref="A41" authorId="0" shapeId="0">
      <text>
        <r>
          <rPr>
            <b/>
            <sz val="9"/>
            <color indexed="81"/>
            <rFont val="Tahoma"/>
            <family val="2"/>
          </rPr>
          <t xml:space="preserve">Wages, Student: </t>
        </r>
        <r>
          <rPr>
            <sz val="9"/>
            <color indexed="81"/>
            <rFont val="Tahoma"/>
            <family val="2"/>
          </rPr>
          <t xml:space="preserve"> Includes expenses for compensation made by institutions of higher education to graduate and undergraduate students for all services other than those included in 114200 and 114600.  Includes expenses for overtime payments.
</t>
        </r>
      </text>
    </comment>
    <comment ref="A42" authorId="0" shapeId="0">
      <text>
        <r>
          <rPr>
            <b/>
            <sz val="9"/>
            <color indexed="81"/>
            <rFont val="Tahoma"/>
            <family val="2"/>
          </rPr>
          <t xml:space="preserve">Wages, Teaching and Research Part-time:  </t>
        </r>
        <r>
          <rPr>
            <sz val="9"/>
            <color indexed="81"/>
            <rFont val="Tahoma"/>
            <family val="2"/>
          </rPr>
          <t xml:space="preserve">Includes expenses for compensation to persons for professional services rendered in research and instructional positions in institutions of higher education other than those described in 112600.  Includes compensation for overload teaching and evening sessions, and part-time teaching when the individual is not permanently employed.  Not used for summer school.
</t>
        </r>
      </text>
    </comment>
    <comment ref="A43" authorId="0" shapeId="0">
      <text>
        <r>
          <rPr>
            <b/>
            <sz val="9"/>
            <color indexed="81"/>
            <rFont val="Tahoma"/>
            <family val="2"/>
          </rPr>
          <t xml:space="preserve">Wages, Teaching and Research Part-time Cooperating Teachers: </t>
        </r>
        <r>
          <rPr>
            <sz val="9"/>
            <color indexed="81"/>
            <rFont val="Tahoma"/>
            <family val="2"/>
          </rPr>
          <t xml:space="preserve">Includes expenses for compensation to persons for professional services rendered in cooperating teaching positions other than those described in codes 112600, 114500, and 114530.
</t>
        </r>
      </text>
    </comment>
    <comment ref="A44" authorId="0" shapeId="0">
      <text>
        <r>
          <rPr>
            <b/>
            <sz val="9"/>
            <color indexed="81"/>
            <rFont val="Tahoma"/>
            <family val="2"/>
          </rPr>
          <t xml:space="preserve">Temp NT-SAL: </t>
        </r>
        <r>
          <rPr>
            <sz val="9"/>
            <color indexed="81"/>
            <rFont val="Tahoma"/>
            <family val="2"/>
          </rPr>
          <t xml:space="preserve"> Includes expenses for compensation to persons who typically work a short period of time and typically less than 20 hours per week, and may work no more than 29 hours per week over the measurement period 5/1 - 4/30.  This is a salaried, part-time, temporary, non-recurring position of limited scope and duration for professional services not related to teaching. (TNT)
</t>
        </r>
      </text>
    </comment>
    <comment ref="A45" authorId="0" shapeId="0">
      <text>
        <r>
          <rPr>
            <b/>
            <sz val="9"/>
            <color indexed="81"/>
            <rFont val="Tahoma"/>
            <family val="2"/>
          </rPr>
          <t xml:space="preserve">University Stipends:  </t>
        </r>
        <r>
          <rPr>
            <sz val="9"/>
            <color indexed="81"/>
            <rFont val="Tahoma"/>
            <family val="2"/>
          </rPr>
          <t xml:space="preserve">Includes expenses for stipends given for cell phones and vehicles.
</t>
        </r>
      </text>
    </comment>
    <comment ref="A46" authorId="0" shapeId="0">
      <text>
        <r>
          <rPr>
            <b/>
            <sz val="9"/>
            <color indexed="81"/>
            <rFont val="Tahoma"/>
            <family val="2"/>
          </rPr>
          <t xml:space="preserve">Wage Federal Work Study Student:  </t>
        </r>
        <r>
          <rPr>
            <sz val="9"/>
            <color indexed="81"/>
            <rFont val="Tahoma"/>
            <family val="2"/>
          </rPr>
          <t xml:space="preserve">Includes expenses for compensation to students participating in federal work study programs, other than community services, code 114620.
</t>
        </r>
      </text>
    </comment>
    <comment ref="A47" authorId="0" shapeId="0">
      <text>
        <r>
          <rPr>
            <b/>
            <sz val="9"/>
            <color indexed="81"/>
            <rFont val="Tahoma"/>
            <family val="2"/>
          </rPr>
          <t xml:space="preserve">Wages, Information Technology Employees: </t>
        </r>
        <r>
          <rPr>
            <sz val="9"/>
            <color indexed="81"/>
            <rFont val="Tahoma"/>
            <family val="2"/>
          </rPr>
          <t xml:space="preserve">Includes expenses for compensation to persons paid on an hourly rate and whose actual job duties involve information technology.  This expense would otherwise have been coded in account code 114100.
</t>
        </r>
      </text>
    </comment>
    <comment ref="A48" authorId="0" shapeId="0">
      <text>
        <r>
          <rPr>
            <b/>
            <sz val="9"/>
            <color indexed="81"/>
            <rFont val="Tahoma"/>
            <family val="2"/>
          </rPr>
          <t xml:space="preserve">Wages, Teaching &amp; Research P/T IT Employees: </t>
        </r>
        <r>
          <rPr>
            <sz val="9"/>
            <color indexed="81"/>
            <rFont val="Tahoma"/>
            <family val="2"/>
          </rPr>
          <t xml:space="preserve">Includes expenses for compensation to persons for professional services in information technology rendered in research and instructional positions in institutions of higher education other than those described in 112800.
</t>
        </r>
      </text>
    </comment>
    <comment ref="A49" authorId="0" shapeId="0">
      <text>
        <r>
          <rPr>
            <b/>
            <sz val="9"/>
            <color indexed="81"/>
            <rFont val="Tahoma"/>
            <family val="2"/>
          </rPr>
          <t xml:space="preserve">Workers Compensation Award:  </t>
        </r>
        <r>
          <rPr>
            <sz val="9"/>
            <color indexed="81"/>
            <rFont val="Tahoma"/>
            <family val="2"/>
          </rPr>
          <t xml:space="preserve">Includes expenses for workers' compensation awards to state employees under the Virginia Workers' Compensation Act or the short-term or long-term disability benefit program.
</t>
        </r>
      </text>
    </comment>
    <comment ref="A50" authorId="0" shapeId="0">
      <text>
        <r>
          <rPr>
            <b/>
            <sz val="9"/>
            <color indexed="81"/>
            <rFont val="Tahoma"/>
            <family val="2"/>
          </rPr>
          <t xml:space="preserve">Supplemental Workers' Compensation Award:  </t>
        </r>
        <r>
          <rPr>
            <sz val="9"/>
            <color indexed="81"/>
            <rFont val="Tahoma"/>
            <family val="2"/>
          </rPr>
          <t xml:space="preserve">Includes expenses for supplemental workers' compensation awards to state employees who are not participating in the short-term disability program.
</t>
        </r>
      </text>
    </comment>
    <comment ref="A51" authorId="0" shapeId="0">
      <text>
        <r>
          <rPr>
            <b/>
            <sz val="9"/>
            <color indexed="81"/>
            <rFont val="Tahoma"/>
            <family val="2"/>
          </rPr>
          <t xml:space="preserve">Short-term Disability Benefits: </t>
        </r>
        <r>
          <rPr>
            <sz val="9"/>
            <color indexed="81"/>
            <rFont val="Tahoma"/>
            <family val="2"/>
          </rPr>
          <t xml:space="preserve">Includes expenses for the payment of short-term disability payments to state employees under the Sickness and Disability Program.
</t>
        </r>
      </text>
    </comment>
    <comment ref="A52" authorId="0" shapeId="0">
      <text>
        <r>
          <rPr>
            <b/>
            <sz val="9"/>
            <color indexed="81"/>
            <rFont val="Tahoma"/>
            <family val="2"/>
          </rPr>
          <t xml:space="preserve">Supplemental Disability Benefits:  </t>
        </r>
        <r>
          <rPr>
            <sz val="9"/>
            <color indexed="81"/>
            <rFont val="Tahoma"/>
            <family val="2"/>
          </rPr>
          <t xml:space="preserve">Includes expenses for supplemental workers' compensation award payments to state employees under the Sickness and Disability Program.
</t>
        </r>
      </text>
    </comment>
    <comment ref="A53" authorId="0" shapeId="0">
      <text>
        <r>
          <rPr>
            <b/>
            <sz val="9"/>
            <color indexed="81"/>
            <rFont val="Tahoma"/>
            <family val="2"/>
          </rPr>
          <t xml:space="preserve">Rec. Workers' Compensation Award:  </t>
        </r>
        <r>
          <rPr>
            <sz val="9"/>
            <color indexed="81"/>
            <rFont val="Tahoma"/>
            <family val="2"/>
          </rPr>
          <t xml:space="preserve">Reimbursement to agency from Department of Human Resource Management for workers' compensation awards under the Virginia Workers' Compensation Act or the short-term or long-term disability benefit program.
</t>
        </r>
      </text>
    </comment>
    <comment ref="A54" authorId="0" shapeId="0">
      <text>
        <r>
          <rPr>
            <b/>
            <sz val="9"/>
            <color indexed="81"/>
            <rFont val="Tahoma"/>
            <family val="2"/>
          </rPr>
          <t xml:space="preserve">Salaries, Annual Leave Balances:  </t>
        </r>
        <r>
          <rPr>
            <sz val="9"/>
            <color indexed="81"/>
            <rFont val="Tahoma"/>
            <family val="2"/>
          </rPr>
          <t xml:space="preserve">Includes expenses for final compensation to eligible employees for their annual leave balances.
</t>
        </r>
      </text>
    </comment>
    <comment ref="A55" authorId="0" shapeId="0">
      <text>
        <r>
          <rPr>
            <b/>
            <sz val="9"/>
            <color indexed="81"/>
            <rFont val="Tahoma"/>
            <family val="2"/>
          </rPr>
          <t xml:space="preserve">Salaries, Sick Leave Balances: </t>
        </r>
        <r>
          <rPr>
            <sz val="9"/>
            <color indexed="81"/>
            <rFont val="Tahoma"/>
            <family val="2"/>
          </rPr>
          <t xml:space="preserve">Includes expenses for final compensation to eligible employees for their sick leave balances up to the specified limit.
</t>
        </r>
      </text>
    </comment>
    <comment ref="A56" authorId="0" shapeId="0">
      <text>
        <r>
          <rPr>
            <b/>
            <sz val="9"/>
            <color indexed="81"/>
            <rFont val="Tahoma"/>
            <family val="2"/>
          </rPr>
          <t xml:space="preserve">Salaries, Compensatory Leave Balances: </t>
        </r>
        <r>
          <rPr>
            <sz val="9"/>
            <color indexed="81"/>
            <rFont val="Tahoma"/>
            <family val="2"/>
          </rPr>
          <t xml:space="preserve">Includes expenses for final compensation to eligible employees for their compensatory time earned but not taken.
</t>
        </r>
      </text>
    </comment>
    <comment ref="A57" authorId="0" shapeId="0">
      <text>
        <r>
          <rPr>
            <b/>
            <sz val="9"/>
            <color indexed="81"/>
            <rFont val="Tahoma"/>
            <family val="2"/>
          </rPr>
          <t xml:space="preserve">Employee Retirement Contributions - VRS Defined Benefits program: </t>
        </r>
        <r>
          <rPr>
            <sz val="9"/>
            <color indexed="81"/>
            <rFont val="Tahoma"/>
            <family val="2"/>
          </rPr>
          <t xml:space="preserve">Includes expenses for payments made to the retirement system trust fund for the employee portion of a defined benefit program for salaried state employes.  See 1111 for the employer portion of a defined benefit program.  Also, see 1119 for Defined Contribution expenses.
</t>
        </r>
      </text>
    </comment>
    <comment ref="A58" authorId="0" shapeId="0">
      <text>
        <r>
          <rPr>
            <b/>
            <sz val="9"/>
            <color indexed="81"/>
            <rFont val="Tahoma"/>
            <family val="2"/>
          </rPr>
          <t xml:space="preserve">Employee Hybrid Contribution Match:  </t>
        </r>
        <r>
          <rPr>
            <sz val="9"/>
            <color indexed="81"/>
            <rFont val="Tahoma"/>
            <family val="2"/>
          </rPr>
          <t xml:space="preserve">Definition is unavailable.
</t>
        </r>
      </text>
    </comment>
    <comment ref="A5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4" authorId="0" shapeId="0">
      <text>
        <r>
          <rPr>
            <b/>
            <sz val="9"/>
            <color indexed="81"/>
            <rFont val="Tahoma"/>
            <family val="2"/>
          </rPr>
          <t xml:space="preserve">Indirect Cost Recoveries Auxiliary Programs PS:  </t>
        </r>
        <r>
          <rPr>
            <sz val="9"/>
            <color indexed="81"/>
            <rFont val="Tahoma"/>
            <family val="2"/>
          </rPr>
          <t xml:space="preserve">Includes only the required recovery of indirect costs of personal services from Auxiliary Enterprise subprograms.
</t>
        </r>
      </text>
    </comment>
    <comment ref="A75" authorId="0" shapeId="0">
      <text>
        <r>
          <rPr>
            <b/>
            <sz val="9"/>
            <color indexed="81"/>
            <rFont val="Tahoma"/>
            <family val="2"/>
          </rPr>
          <t xml:space="preserve">Indirect Cost Recoveries from Sponsored Programs for Personal Services: </t>
        </r>
        <r>
          <rPr>
            <sz val="9"/>
            <color indexed="81"/>
            <rFont val="Tahoma"/>
            <family val="2"/>
          </rPr>
          <t xml:space="preserve">Includes only the required recovery of indirect costs for personal services from the Sponsored Programs Subprogram.  (This code may be employed only by the institutions of higher education.)
</t>
        </r>
      </text>
    </comment>
    <comment ref="A76"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for services provided to other agencies within the same fiscal year.
</t>
        </r>
      </text>
    </comment>
    <comment ref="A77"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within the same agency or agencies under the auspices of a single board or commission within the same fiscal year.  Do Not include recoveries from Auxiliary Enterprise subprograms and the JMU Foundation.
</t>
        </r>
      </text>
    </comment>
    <comment ref="A78" authorId="0" shapeId="0">
      <text>
        <r>
          <rPr>
            <b/>
            <sz val="9"/>
            <color indexed="81"/>
            <rFont val="Tahoma"/>
            <family val="2"/>
          </rPr>
          <t xml:space="preserve">Intra-Agency Recoveries For Personal Services:  </t>
        </r>
        <r>
          <rPr>
            <sz val="9"/>
            <color indexed="81"/>
            <rFont val="Tahoma"/>
            <family val="2"/>
          </rPr>
          <t xml:space="preserve">Includes recoveries of the cost of personal services from the JMU Foundation.
</t>
        </r>
      </text>
    </comment>
    <comment ref="A79"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0"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7" authorId="0" shapeId="0">
      <text>
        <r>
          <rPr>
            <b/>
            <sz val="9"/>
            <color indexed="81"/>
            <rFont val="Tahoma"/>
            <family val="2"/>
          </rPr>
          <t xml:space="preserve">Contractural Services:  </t>
        </r>
        <r>
          <rPr>
            <sz val="9"/>
            <color indexed="81"/>
            <rFont val="Tahoma"/>
            <family val="2"/>
          </rPr>
          <t xml:space="preserve">Includes expenditures for communication services, employee development services, health services, management and informational services, repair and maintenance services, support services, technical services and transportation services.
</t>
        </r>
      </text>
    </comment>
    <comment ref="A91" authorId="0" shapeId="0">
      <text>
        <r>
          <rPr>
            <b/>
            <sz val="9"/>
            <color indexed="81"/>
            <rFont val="Tahoma"/>
            <family val="2"/>
          </rPr>
          <t xml:space="preserve">Express Services: </t>
        </r>
        <r>
          <rPr>
            <sz val="9"/>
            <color indexed="81"/>
            <rFont val="Tahoma"/>
            <family val="2"/>
          </rPr>
          <t xml:space="preserve">Includes expenses for premium services provided for express or urgent deliveries of printed matter, goods, and commodities by common or contract carrier or hired vehicles.  Examples of services include Overnight AM, Overnight PM, Next Day, Second Day, etc.
</t>
        </r>
      </text>
    </comment>
    <comment ref="A92"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3"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4" authorId="2" shapeId="0">
      <text>
        <r>
          <rPr>
            <b/>
            <sz val="9"/>
            <color indexed="81"/>
            <rFont val="Tahoma"/>
            <family val="2"/>
          </rPr>
          <t xml:space="preserve">Messenger Services:  </t>
        </r>
        <r>
          <rPr>
            <sz val="9"/>
            <color indexed="81"/>
            <rFont val="Tahoma"/>
            <family val="2"/>
          </rPr>
          <t xml:space="preserve">Includes expenses for services provided to distribute messages and packages by private or state courier services.  Services of this type tend to be restricted to a local or small geographical delivery zone.
</t>
        </r>
      </text>
    </comment>
    <comment ref="A95" authorId="1" shapeId="0">
      <text>
        <r>
          <rPr>
            <b/>
            <sz val="9"/>
            <color indexed="81"/>
            <rFont val="Tahoma"/>
            <family val="2"/>
          </rPr>
          <t>Postal Services:</t>
        </r>
        <r>
          <rPr>
            <sz val="9"/>
            <color indexed="81"/>
            <rFont val="Tahoma"/>
            <family val="2"/>
          </rPr>
          <t xml:space="preserve">
Includes expenses for services provided to distribute printed matter by the United States Postal Service, e.g., stamps, stamped envelopes, postage meters, and permit fees.  Excludes expenses chargeable to 121100, 121110, 121300, 121410, 121420, and 121900.</t>
        </r>
      </text>
    </comment>
    <comment ref="A96" authorId="2" shapeId="0">
      <text>
        <r>
          <rPr>
            <b/>
            <sz val="9"/>
            <color indexed="81"/>
            <rFont val="Tahoma"/>
            <family val="2"/>
          </rPr>
          <t xml:space="preserve">Postal Services, Permit:  </t>
        </r>
        <r>
          <rPr>
            <sz val="9"/>
            <color indexed="81"/>
            <rFont val="Tahoma"/>
            <family val="2"/>
          </rPr>
          <t xml:space="preserve">Includes expenses for services provided to distribute printed matter via permit number by postal service.
</t>
        </r>
      </text>
    </comment>
    <comment ref="A97" authorId="2" shapeId="0">
      <text>
        <r>
          <rPr>
            <b/>
            <sz val="9"/>
            <color indexed="81"/>
            <rFont val="Tahoma"/>
            <family val="2"/>
          </rPr>
          <t xml:space="preserve">Postal Services, Contract:  </t>
        </r>
        <r>
          <rPr>
            <sz val="9"/>
            <color indexed="81"/>
            <rFont val="Tahoma"/>
            <family val="2"/>
          </rPr>
          <t xml:space="preserve">Includes expenses for services provided to distribute printed matter by contracted agent.
</t>
        </r>
      </text>
    </comment>
    <comment ref="A98" authorId="1" shapeId="0">
      <text>
        <r>
          <rPr>
            <b/>
            <sz val="9"/>
            <color indexed="81"/>
            <rFont val="Tahoma"/>
            <family val="2"/>
          </rPr>
          <t>Printing Services:</t>
        </r>
        <r>
          <rPr>
            <sz val="9"/>
            <color indexed="81"/>
            <rFont val="Tahoma"/>
            <family val="2"/>
          </rPr>
          <t xml:space="preserve">
Includes expenses for services provided by state agencies and the private sector for designing, printing, collating, and binding.  (Also, photocopies, brochures, printed letters).</t>
        </r>
      </text>
    </comment>
    <comment ref="A99" authorId="0" shapeId="0">
      <text>
        <r>
          <rPr>
            <b/>
            <sz val="9"/>
            <color indexed="81"/>
            <rFont val="Tahoma"/>
            <family val="2"/>
          </rPr>
          <t xml:space="preserve">Telecommunication Services (provided by Non-State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the private sector.
</t>
        </r>
      </text>
    </comment>
    <comment ref="A100" authorId="0" shapeId="0">
      <text>
        <r>
          <rPr>
            <b/>
            <sz val="9"/>
            <color indexed="81"/>
            <rFont val="Tahoma"/>
            <family val="2"/>
          </rPr>
          <t xml:space="preserve">Telecommunication Services (provided by another 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state agencies other than DIT.
</t>
        </r>
      </text>
    </comment>
    <comment ref="A101" authorId="1" shapeId="0">
      <text>
        <r>
          <rPr>
            <b/>
            <sz val="9"/>
            <color indexed="81"/>
            <rFont val="Tahoma"/>
            <family val="2"/>
          </rPr>
          <t>Inbound Freight Services:</t>
        </r>
        <r>
          <rPr>
            <sz val="9"/>
            <color indexed="81"/>
            <rFont val="Tahoma"/>
            <family val="2"/>
          </rPr>
          <t xml:space="preserve">
Includes expenses for packaged delivery and freight services provided by common or contract carriers or hired vehicles for the inbound movement of commodities.  Use this category whenever shipping costs are listed as a separate line item on vendor invoices for goods or materials.</t>
        </r>
      </text>
    </comment>
    <comment ref="A1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7" authorId="1" shapeId="0">
      <text>
        <r>
          <rPr>
            <b/>
            <sz val="9"/>
            <color indexed="81"/>
            <rFont val="Tahoma"/>
            <family val="2"/>
          </rPr>
          <t>Org memberships:</t>
        </r>
        <r>
          <rPr>
            <sz val="9"/>
            <color indexed="81"/>
            <rFont val="Tahoma"/>
            <family val="2"/>
          </rPr>
          <t xml:space="preserve">
Includes expenses for memberships to professional organizations. (Also, notary commissions).</t>
        </r>
      </text>
    </comment>
    <comment ref="A108" authorId="0" shapeId="0">
      <text>
        <r>
          <rPr>
            <b/>
            <sz val="9"/>
            <color indexed="81"/>
            <rFont val="Tahoma"/>
            <family val="2"/>
          </rPr>
          <t>Publication Subscriptions:</t>
        </r>
        <r>
          <rPr>
            <sz val="9"/>
            <color indexed="81"/>
            <rFont val="Tahoma"/>
            <family val="2"/>
          </rPr>
          <t xml:space="preserve">
Includes expenses for subscriptions to professional or technical publications used for professional development, not purchased for general library use.  For related expenses, see 222100 and 222400.</t>
        </r>
      </text>
    </comment>
    <comment ref="A109" authorId="1" shapeId="0">
      <text>
        <r>
          <rPr>
            <b/>
            <u/>
            <sz val="9"/>
            <color indexed="81"/>
            <rFont val="Tahoma"/>
            <family val="2"/>
          </rPr>
          <t>Training: Workshops, Conferences</t>
        </r>
        <r>
          <rPr>
            <sz val="9"/>
            <color indexed="81"/>
            <rFont val="Tahoma"/>
            <family val="2"/>
          </rPr>
          <t xml:space="preserve">
Includes costs, such as registration fees and materials for attending training courses, workshops, and conferences.  Does not include expenses for information technology training; see account code 122800. (For other related costs see 122700).</t>
        </r>
      </text>
    </comment>
    <comment ref="A111" authorId="0" shapeId="0">
      <text>
        <r>
          <rPr>
            <b/>
            <sz val="9"/>
            <color indexed="81"/>
            <rFont val="Tahoma"/>
            <family val="2"/>
          </rPr>
          <t>Employee Tuition Reimbursement:</t>
        </r>
        <r>
          <rPr>
            <sz val="9"/>
            <color indexed="81"/>
            <rFont val="Tahoma"/>
            <family val="2"/>
          </rPr>
          <t xml:space="preserve">
Includes reimbursement to state employees for courses taken and satisfactorily completed.</t>
        </r>
      </text>
    </comment>
    <comment ref="A112" authorId="0" shapeId="0">
      <text>
        <r>
          <rPr>
            <b/>
            <sz val="9"/>
            <color indexed="81"/>
            <rFont val="Tahoma"/>
            <family val="2"/>
          </rPr>
          <t xml:space="preserve">Employee Training Consulting Services:  </t>
        </r>
        <r>
          <rPr>
            <sz val="9"/>
            <color indexed="81"/>
            <rFont val="Tahoma"/>
            <family val="2"/>
          </rPr>
          <t xml:space="preserve">
Includes all expenditures paid to bring professional training consultants to the agency for employee development, including expenses for course development, delivery, administration, or evaluation.</t>
        </r>
      </text>
    </comment>
    <comment ref="A113" authorId="1" shapeId="0">
      <text>
        <r>
          <rPr>
            <b/>
            <u/>
            <sz val="9"/>
            <color indexed="81"/>
            <rFont val="Tahoma"/>
            <family val="2"/>
          </rPr>
          <t>Training: Transportation, Lodging, Meals</t>
        </r>
        <r>
          <rPr>
            <sz val="9"/>
            <color indexed="81"/>
            <rFont val="Tahoma"/>
            <family val="2"/>
          </rPr>
          <t xml:space="preserve">
Includes costs for airfare, taxis, tolls, lodging, meals, and personal vehicle mileage reimbursement, associated with employee training and development coded as 122400, 122500 or 122600.</t>
        </r>
      </text>
    </comment>
    <comment ref="A115" authorId="0" shapeId="0">
      <text>
        <r>
          <rPr>
            <b/>
            <sz val="9"/>
            <color indexed="81"/>
            <rFont val="Tahoma"/>
            <family val="2"/>
          </rPr>
          <t xml:space="preserve">Employee (classified, wage, part-time, faculty, students and affiliates) Information Technology Training Courses, Workshops, and Conferences:  </t>
        </r>
        <r>
          <rPr>
            <sz val="9"/>
            <color indexed="81"/>
            <rFont val="Tahoma"/>
            <family val="2"/>
          </rPr>
          <t xml:space="preserve">Includes expenditures such as registration fees and materials for attending training courses, workshops, and conferences on information technology.  For related expenditures see 122700.
</t>
        </r>
      </text>
    </comment>
    <comment ref="A11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1" authorId="2" shapeId="0">
      <text>
        <r>
          <rPr>
            <b/>
            <sz val="9"/>
            <color indexed="81"/>
            <rFont val="Tahoma"/>
            <family val="2"/>
          </rPr>
          <t xml:space="preserve">Fiscal Services:  </t>
        </r>
        <r>
          <rPr>
            <sz val="9"/>
            <color indexed="81"/>
            <rFont val="Tahoma"/>
            <family val="2"/>
          </rPr>
          <t xml:space="preserve">Includes expenses for services provided by private sector banks, accountants, financial advisors, and similar experts.
</t>
        </r>
      </text>
    </comment>
    <comment ref="A122" authorId="0" shapeId="0">
      <text>
        <r>
          <rPr>
            <b/>
            <sz val="9"/>
            <color indexed="81"/>
            <rFont val="Tahoma"/>
            <family val="2"/>
          </rPr>
          <t xml:space="preserve">Management Services:  </t>
        </r>
        <r>
          <rPr>
            <sz val="9"/>
            <color indexed="81"/>
            <rFont val="Tahoma"/>
            <family val="2"/>
          </rPr>
          <t xml:space="preserve">Includes expenses for services provided by economists, industrial engineers, interpreters, market analysts, planners, public administrators, and similar experts.
</t>
        </r>
      </text>
    </comment>
    <comment ref="A123" authorId="1" shapeId="0">
      <text>
        <r>
          <rPr>
            <b/>
            <sz val="9"/>
            <color indexed="81"/>
            <rFont val="Tahoma"/>
            <family val="2"/>
          </rPr>
          <t>Public Information/Public Relations:</t>
        </r>
        <r>
          <rPr>
            <sz val="9"/>
            <color indexed="81"/>
            <rFont val="Tahoma"/>
            <family val="2"/>
          </rPr>
          <t xml:space="preserve">
Includes expenses for services provided by private sector advertising, promotional, public relations, and similar firms which prepare and disseminate information.  Excludes expenses chargeable to 121200.  (Also, royalties, game guarantees, music contracts, visiting artists).</t>
        </r>
      </text>
    </comment>
    <comment ref="A124" authorId="0" shapeId="0">
      <text>
        <r>
          <rPr>
            <b/>
            <sz val="9"/>
            <color indexed="81"/>
            <rFont val="Tahoma"/>
            <family val="2"/>
          </rPr>
          <t xml:space="preserve">Legal Services:  </t>
        </r>
        <r>
          <rPr>
            <sz val="9"/>
            <color indexed="81"/>
            <rFont val="Tahoma"/>
            <family val="2"/>
          </rPr>
          <t xml:space="preserve">Includes expenses for court reporters, hearing examiners, miscellaneous court costs, recording fees, notary fees and services and legal services other than attorney fees.
</t>
        </r>
      </text>
    </comment>
    <comment ref="A125" authorId="0" shapeId="0">
      <text>
        <r>
          <rPr>
            <b/>
            <sz val="9"/>
            <color indexed="81"/>
            <rFont val="Tahoma"/>
            <family val="2"/>
          </rPr>
          <t xml:space="preserve">Media Services:  </t>
        </r>
        <r>
          <rPr>
            <sz val="9"/>
            <color indexed="81"/>
            <rFont val="Tahoma"/>
            <family val="2"/>
          </rPr>
          <t xml:space="preserve">Includes expenses for services provided to advertise by magazine, newspaper, periodical, radio, television, or other media.  Excludes expenses chargeable to 124600.
</t>
        </r>
      </text>
    </comment>
    <comment ref="A126" authorId="0" shapeId="0">
      <text>
        <r>
          <rPr>
            <b/>
            <sz val="9"/>
            <color indexed="81"/>
            <rFont val="Tahoma"/>
            <family val="2"/>
          </rPr>
          <t>Recruitment Advertising:</t>
        </r>
        <r>
          <rPr>
            <sz val="9"/>
            <color indexed="81"/>
            <rFont val="Tahoma"/>
            <family val="2"/>
          </rPr>
          <t xml:space="preserve"> Includes payments for advertising in newspapers, magazines, radio, or other media as part of the employment recruitment process.
</t>
        </r>
      </text>
    </comment>
    <comment ref="A1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32" authorId="0" shapeId="0">
      <text>
        <r>
          <rPr>
            <b/>
            <sz val="9"/>
            <color indexed="81"/>
            <rFont val="Tahoma"/>
            <family val="2"/>
          </rPr>
          <t xml:space="preserve">Repair and Maintenance Services:  </t>
        </r>
        <r>
          <rPr>
            <sz val="9"/>
            <color indexed="81"/>
            <rFont val="Tahoma"/>
            <family val="2"/>
          </rPr>
          <t xml:space="preserve">Includes expenditures for custodial services; repair and maintenance of equipment, mechanical, vehicles, physical plant, and highways; extermination/vector control services; and reclamation services that are under contract.
</t>
        </r>
      </text>
    </comment>
    <comment ref="A133" authorId="0" shapeId="0">
      <text>
        <r>
          <rPr>
            <b/>
            <sz val="9"/>
            <color indexed="81"/>
            <rFont val="Tahoma"/>
            <family val="2"/>
          </rPr>
          <t xml:space="preserve">Custodial Services:  </t>
        </r>
        <r>
          <rPr>
            <sz val="9"/>
            <color indexed="81"/>
            <rFont val="Tahoma"/>
            <family val="2"/>
          </rPr>
          <t xml:space="preserve">Includes expenses for services provided to clean, maintain, and protect buildings, grounds, shelters, and towers.
</t>
        </r>
      </text>
    </comment>
    <comment ref="A134" authorId="0" shapeId="0">
      <text>
        <r>
          <rPr>
            <b/>
            <sz val="9"/>
            <color indexed="81"/>
            <rFont val="Tahoma"/>
            <family val="2"/>
          </rPr>
          <t xml:space="preserve">Custodial Services, Internal:  </t>
        </r>
        <r>
          <rPr>
            <sz val="9"/>
            <color indexed="81"/>
            <rFont val="Tahoma"/>
            <family val="2"/>
          </rPr>
          <t xml:space="preserve">Includes expenses for services provided by Facilities Management Operations staff to clean, maintain and protect buildings, grounds, shelters and towers.
</t>
        </r>
      </text>
    </comment>
    <comment ref="A135" authorId="0" shapeId="0">
      <text>
        <r>
          <rPr>
            <b/>
            <sz val="9"/>
            <color indexed="81"/>
            <rFont val="Tahoma"/>
            <family val="2"/>
          </rPr>
          <t xml:space="preserve">Electrical Repair &amp; Maintenance Services:  </t>
        </r>
        <r>
          <rPr>
            <sz val="9"/>
            <color indexed="81"/>
            <rFont val="Tahoma"/>
            <family val="2"/>
          </rPr>
          <t xml:space="preserve">Includes expenses for services provided to repair and maintain electrical systems (including network cabling) in buildings, shelters, towers, and on grounds.
</t>
        </r>
      </text>
    </comment>
    <comment ref="A136" authorId="1" shapeId="0">
      <text>
        <r>
          <rPr>
            <b/>
            <sz val="9"/>
            <color indexed="81"/>
            <rFont val="Tahoma"/>
            <family val="2"/>
          </rPr>
          <t>Equipment Repair &amp; Maintenance Services:</t>
        </r>
        <r>
          <rPr>
            <sz val="9"/>
            <color indexed="81"/>
            <rFont val="Tahoma"/>
            <family val="2"/>
          </rPr>
          <t xml:space="preserve">
Includes expenses for services provided to repair and maintain calculators, furniture, typewriters and other equipment.  Includes expenses for maintenance contracts.  For related expenses, see 125600 and 125900.</t>
        </r>
      </text>
    </comment>
    <comment ref="A137" authorId="2" shapeId="0">
      <text>
        <r>
          <rPr>
            <b/>
            <sz val="9"/>
            <color indexed="81"/>
            <rFont val="Tahoma"/>
            <family val="2"/>
          </rPr>
          <t xml:space="preserve">Extermination/Vector Control Services:  </t>
        </r>
        <r>
          <rPr>
            <sz val="9"/>
            <color indexed="81"/>
            <rFont val="Tahoma"/>
            <family val="2"/>
          </rPr>
          <t>Includes expenses for services provided to control or eradicate diseased or disease-carrying animals, insects, or pests.</t>
        </r>
        <r>
          <rPr>
            <sz val="9"/>
            <color indexed="81"/>
            <rFont val="Tahoma"/>
            <family val="2"/>
          </rPr>
          <t xml:space="preserve">
</t>
        </r>
      </text>
    </comment>
    <comment ref="A138" authorId="2" shapeId="0">
      <text>
        <r>
          <rPr>
            <b/>
            <sz val="9"/>
            <color indexed="81"/>
            <rFont val="Tahoma"/>
            <family val="2"/>
          </rPr>
          <t xml:space="preserve">Highway Repair and Maintenance Services:  </t>
        </r>
        <r>
          <rPr>
            <sz val="9"/>
            <color indexed="81"/>
            <rFont val="Tahoma"/>
            <family val="2"/>
          </rPr>
          <t xml:space="preserve">Includes expenses for services provided by the private sector to repair and maintain bridges, highways, and roads.  Includes expenses for supplies and materials if they are included in the cost of work done under contract.
</t>
        </r>
      </text>
    </comment>
    <comment ref="A139" authorId="0" shapeId="0">
      <text>
        <r>
          <rPr>
            <b/>
            <sz val="9"/>
            <color indexed="81"/>
            <rFont val="Tahoma"/>
            <family val="2"/>
          </rPr>
          <t xml:space="preserve">Mechanical Repair &amp; Maintenance Services:  </t>
        </r>
        <r>
          <rPr>
            <sz val="9"/>
            <color indexed="81"/>
            <rFont val="Tahoma"/>
            <family val="2"/>
          </rPr>
          <t xml:space="preserve">Includes expenses for services provided to repair and maintain air conditioners, elevators, furnaces, plumbing, and other mechanical equipment.
</t>
        </r>
      </text>
    </comment>
    <comment ref="A140" authorId="1" shapeId="0">
      <text>
        <r>
          <rPr>
            <b/>
            <sz val="9"/>
            <color indexed="81"/>
            <rFont val="Tahoma"/>
            <family val="2"/>
          </rPr>
          <t>Plant Repair and Maintenance Services:</t>
        </r>
        <r>
          <rPr>
            <sz val="9"/>
            <color indexed="81"/>
            <rFont val="Tahoma"/>
            <family val="2"/>
          </rPr>
          <t xml:space="preserve">
Includes expenses for carpentry, minor masonry, painting and other services provided to repair and maintain plant facilities.  For related expenses, see 125200 and 125600.</t>
        </r>
      </text>
    </comment>
    <comment ref="A141" authorId="0" shapeId="0">
      <text>
        <r>
          <rPr>
            <b/>
            <sz val="9"/>
            <color indexed="81"/>
            <rFont val="Tahoma"/>
            <family val="2"/>
          </rPr>
          <t xml:space="preserve">Plant Repair and Maintenance Services, Internal:
</t>
        </r>
        <r>
          <rPr>
            <sz val="9"/>
            <color indexed="81"/>
            <rFont val="Tahoma"/>
            <family val="2"/>
          </rPr>
          <t xml:space="preserve">Includes expenses for services provided by Facilities Management staff for carpentry, minor masonry, painting and other services provided to repair and maintain plant facilities.  
</t>
        </r>
      </text>
    </comment>
    <comment ref="A142" authorId="0" shapeId="0">
      <text>
        <r>
          <rPr>
            <b/>
            <sz val="9"/>
            <color indexed="81"/>
            <rFont val="Tahoma"/>
            <family val="2"/>
          </rPr>
          <t xml:space="preserve">Reclamation Services:  </t>
        </r>
        <r>
          <rPr>
            <sz val="9"/>
            <color indexed="81"/>
            <rFont val="Tahoma"/>
            <family val="2"/>
          </rPr>
          <t xml:space="preserve">Includes expenses for services provided by the private sector to reclaim, reforest, and restock spoiled or exhausted land and water resources.
</t>
        </r>
      </text>
    </comment>
    <comment ref="A143" authorId="0" shapeId="0">
      <text>
        <r>
          <rPr>
            <b/>
            <sz val="9"/>
            <color indexed="81"/>
            <rFont val="Tahoma"/>
            <family val="2"/>
          </rPr>
          <t xml:space="preserve">Vehicle Repair &amp; Maintenance Services:  </t>
        </r>
        <r>
          <rPr>
            <sz val="9"/>
            <color indexed="81"/>
            <rFont val="Tahoma"/>
            <family val="2"/>
          </rPr>
          <t xml:space="preserve">Includes expenses for services provided to repair and maintain agricultural vehicular equipment, aircraft equipment, construction equipment, motor vehicle equipment, watercraft equipment, and other vehicular equipment.  (Also, towing services.)
</t>
        </r>
      </text>
    </comment>
    <comment ref="A1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50" authorId="2" shapeId="0">
      <text>
        <r>
          <rPr>
            <b/>
            <sz val="9"/>
            <color indexed="81"/>
            <rFont val="Tahoma"/>
            <family val="2"/>
          </rPr>
          <t xml:space="preserve">Architectural and Engineering Services:  </t>
        </r>
        <r>
          <rPr>
            <sz val="9"/>
            <color indexed="81"/>
            <rFont val="Tahoma"/>
            <family val="2"/>
          </rPr>
          <t xml:space="preserve">Includes expenses for services provided by private sector appraisers, architects, draftsmen, engineers, landscape architects, and surveyors.
</t>
        </r>
      </text>
    </comment>
    <comment ref="A151" authorId="2" shapeId="0">
      <text>
        <r>
          <rPr>
            <b/>
            <sz val="9"/>
            <color indexed="81"/>
            <rFont val="Tahoma"/>
            <family val="2"/>
          </rPr>
          <t xml:space="preserve">Architectural and Engineering Services, Other:  </t>
        </r>
        <r>
          <rPr>
            <sz val="9"/>
            <color indexed="81"/>
            <rFont val="Tahoma"/>
            <family val="2"/>
          </rPr>
          <t xml:space="preserve">Includes expenses related to architectural and engineering services.  For example, blueprints, reports, etc.
</t>
        </r>
      </text>
    </comment>
    <comment ref="A152" authorId="2" shapeId="0">
      <text>
        <r>
          <rPr>
            <b/>
            <sz val="9"/>
            <color indexed="81"/>
            <rFont val="Tahoma"/>
            <family val="2"/>
          </rPr>
          <t xml:space="preserve">Arch. and Eng. Serv., Survey Borings and Tests:  </t>
        </r>
        <r>
          <rPr>
            <sz val="9"/>
            <color indexed="81"/>
            <rFont val="Tahoma"/>
            <family val="2"/>
          </rPr>
          <t xml:space="preserve">Includes expenses for surveys, borings, and tests provided by architectural and engineering firms.
</t>
        </r>
      </text>
    </comment>
    <comment ref="A153" authorId="2" shapeId="0">
      <text>
        <r>
          <rPr>
            <b/>
            <sz val="9"/>
            <color indexed="81"/>
            <rFont val="Tahoma"/>
            <family val="2"/>
          </rPr>
          <t xml:space="preserve">Aviation Services:  </t>
        </r>
        <r>
          <rPr>
            <sz val="9"/>
            <color indexed="81"/>
            <rFont val="Tahoma"/>
            <family val="2"/>
          </rPr>
          <t xml:space="preserve">Includes expenses for aviation services (rotary and fixed wing) provided by the private sector for enforcement, monitoring, survey activities.
</t>
        </r>
      </text>
    </comment>
    <comment ref="A154" authorId="2" shapeId="0">
      <text>
        <r>
          <rPr>
            <b/>
            <sz val="9"/>
            <color indexed="81"/>
            <rFont val="Tahoma"/>
            <family val="2"/>
          </rPr>
          <t xml:space="preserve">Clerical Services:  </t>
        </r>
        <r>
          <rPr>
            <sz val="9"/>
            <color indexed="81"/>
            <rFont val="Tahoma"/>
            <family val="2"/>
          </rPr>
          <t xml:space="preserve">Includes expenses for services provided by private sector typing, data entry, work processing, filing, secretarial, stenographic, and similar clerical firms.
</t>
        </r>
      </text>
    </comment>
    <comment ref="A155" authorId="1" shapeId="0">
      <text>
        <r>
          <rPr>
            <b/>
            <sz val="9"/>
            <color indexed="81"/>
            <rFont val="Tahoma"/>
            <family val="2"/>
          </rPr>
          <t>Food/Dietary Services:</t>
        </r>
        <r>
          <rPr>
            <sz val="9"/>
            <color indexed="81"/>
            <rFont val="Tahoma"/>
            <family val="2"/>
          </rPr>
          <t xml:space="preserve">
Includes expenses for services provided by state agencies or the private sector to provide meals and food on a one-time or a continuiing basis (Also, catering).</t>
        </r>
      </text>
    </comment>
    <comment ref="A156" authorId="2" shapeId="0">
      <text>
        <r>
          <rPr>
            <b/>
            <sz val="9"/>
            <color indexed="81"/>
            <rFont val="Tahoma"/>
            <family val="2"/>
          </rPr>
          <t xml:space="preserve">Laundry and Linen Services:  </t>
        </r>
        <r>
          <rPr>
            <sz val="9"/>
            <color indexed="81"/>
            <rFont val="Tahoma"/>
            <family val="2"/>
          </rPr>
          <t xml:space="preserve">Includes expenses for services provided by another state agency or commercial establishment for laundry and linen.  Includes payment of claims for damaged laundry and dry cleaning.
</t>
        </r>
      </text>
    </comment>
    <comment ref="A157" authorId="2" shapeId="0">
      <text>
        <r>
          <rPr>
            <b/>
            <sz val="9"/>
            <color indexed="81"/>
            <rFont val="Tahoma"/>
            <family val="2"/>
          </rPr>
          <t xml:space="preserve">Manual Labor Services:  </t>
        </r>
        <r>
          <rPr>
            <sz val="9"/>
            <color indexed="81"/>
            <rFont val="Tahoma"/>
            <family val="2"/>
          </rPr>
          <t xml:space="preserve">Includes expenses for services provided by state agencies or the private sector for manual and unskilled laborers.  (Also, commission paid to high schools, church groups, fraternities, sororities, etc. for game concession help.)
</t>
        </r>
      </text>
    </comment>
    <comment ref="A158" authorId="1" shapeId="0">
      <text>
        <r>
          <rPr>
            <b/>
            <sz val="9"/>
            <color indexed="81"/>
            <rFont val="Tahoma"/>
            <family val="2"/>
          </rPr>
          <t>Production Services:</t>
        </r>
        <r>
          <rPr>
            <sz val="9"/>
            <color indexed="81"/>
            <rFont val="Tahoma"/>
            <family val="2"/>
          </rPr>
          <t xml:space="preserve">
Includes expenses for services provided by state agencies or the private sector to develop, manufacture, or produce goods or materials. (For example, film processing).</t>
        </r>
      </text>
    </comment>
    <comment ref="A159" authorId="1" shapeId="0">
      <text>
        <r>
          <rPr>
            <b/>
            <sz val="9"/>
            <color indexed="81"/>
            <rFont val="Tahoma"/>
            <family val="2"/>
          </rPr>
          <t>Skilled Services:</t>
        </r>
        <r>
          <rPr>
            <sz val="9"/>
            <color indexed="81"/>
            <rFont val="Tahoma"/>
            <family val="2"/>
          </rPr>
          <t xml:space="preserve">
Includes expenses for services provided by artisans, chemists, interior designers, laboratory technicians, referees, and similar skilled and technical workers. (Also, models, tutors).</t>
        </r>
      </text>
    </comment>
    <comment ref="A160" authorId="0" shapeId="0">
      <text>
        <r>
          <rPr>
            <b/>
            <sz val="9"/>
            <color indexed="81"/>
            <rFont val="Tahoma"/>
            <family val="2"/>
          </rPr>
          <t xml:space="preserve">Computer Hardware Maintenance Services:  </t>
        </r>
        <r>
          <rPr>
            <sz val="9"/>
            <color indexed="81"/>
            <rFont val="Tahoma"/>
            <family val="2"/>
          </rPr>
          <t xml:space="preserve">Includes expenses for services to repair and maintain computer and computer peripheral hardware.
</t>
        </r>
      </text>
    </comment>
    <comment ref="A161" authorId="0" shapeId="0">
      <text>
        <r>
          <rPr>
            <b/>
            <sz val="9"/>
            <color indexed="81"/>
            <rFont val="Tahoma"/>
            <family val="2"/>
          </rPr>
          <t xml:space="preserve">Computer Software Maintenance Services: </t>
        </r>
        <r>
          <rPr>
            <sz val="9"/>
            <color indexed="81"/>
            <rFont val="Tahoma"/>
            <family val="2"/>
          </rPr>
          <t xml:space="preserve">Includes expenses for services provided to maintain computer software.
</t>
        </r>
      </text>
    </comment>
    <comment ref="A162" authorId="1" shapeId="0">
      <text>
        <r>
          <rPr>
            <b/>
            <sz val="9"/>
            <color indexed="81"/>
            <rFont val="Tahoma"/>
            <family val="2"/>
          </rPr>
          <t>Computer Software Development Services:</t>
        </r>
        <r>
          <rPr>
            <sz val="9"/>
            <color indexed="81"/>
            <rFont val="Tahoma"/>
            <family val="2"/>
          </rPr>
          <t xml:space="preserve">
Includes expenses for consulting services to custom develop software or modify or customize existing software for Commercial off the Shelf Software (COTS).  See also 221800 for software purchases (and a definition of software) and 221900 for development tool purchases.</t>
        </r>
      </text>
    </comment>
    <comment ref="A163" authorId="1" shapeId="0">
      <text>
        <r>
          <rPr>
            <b/>
            <sz val="9"/>
            <color indexed="81"/>
            <rFont val="Tahoma"/>
            <family val="2"/>
          </rPr>
          <t>Computer Software, Third Party:</t>
        </r>
        <r>
          <rPr>
            <sz val="9"/>
            <color indexed="81"/>
            <rFont val="Tahoma"/>
            <family val="2"/>
          </rPr>
          <t xml:space="preserve">
Includes expenses for the purchase of package or tailor-made application software, systems software and utility programs for departmental computers purchased from a third party.</t>
        </r>
      </text>
    </comment>
    <comment ref="A1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70" authorId="0" shapeId="0">
      <text>
        <r>
          <rPr>
            <b/>
            <sz val="9"/>
            <color indexed="81"/>
            <rFont val="Tahoma"/>
            <family val="2"/>
          </rPr>
          <t xml:space="preserve">Moving and Relocation Services:  </t>
        </r>
        <r>
          <rPr>
            <sz val="9"/>
            <color indexed="81"/>
            <rFont val="Tahoma"/>
            <family val="2"/>
          </rPr>
          <t xml:space="preserve">Includes expenses for services provided for relocating an employee's family and household, incidental to a new place of employment.  Use this code, also, for the expenses of a newly employed person when appropriately approved or in conjunction with the Uniform Relocation Act.  Includes expenses for travel mileage, fares, meals, lodging, transportation, and storage of household goods, temporary living allowance, search for a new residence, sale of former residence, and related authorized miscellaneous allowances. For related expenses, see 121100.
</t>
        </r>
      </text>
    </comment>
    <comment ref="A171" authorId="1" shapeId="0">
      <text>
        <r>
          <rPr>
            <b/>
            <u/>
            <sz val="9"/>
            <color indexed="81"/>
            <rFont val="Tahoma"/>
            <family val="2"/>
          </rPr>
          <t>Travel: Personal Vehicle</t>
        </r>
        <r>
          <rPr>
            <sz val="9"/>
            <color indexed="81"/>
            <rFont val="Tahoma"/>
            <family val="2"/>
          </rPr>
          <t xml:space="preserve">
Includes expenses for transportation by personal vehicle.  Excludes parking fees and tolls.  Travel costs associated with attending training courses should be charged to 122700.</t>
        </r>
      </text>
    </comment>
    <comment ref="A172" authorId="0" shapeId="0">
      <text>
        <r>
          <rPr>
            <b/>
            <sz val="9"/>
            <color indexed="81"/>
            <rFont val="Tahoma"/>
            <family val="2"/>
          </rPr>
          <t xml:space="preserve">Travel : Personal Vehicle - Recruiting (students and employees):  </t>
        </r>
        <r>
          <rPr>
            <sz val="9"/>
            <color indexed="81"/>
            <rFont val="Tahoma"/>
            <family val="2"/>
          </rPr>
          <t xml:space="preserve">Includes expenses for transportation by personal vehicle for recruiting.  Excludes parking fees and tolls.  Travel costs associated with attending training courses should be charged to 122700.
</t>
        </r>
      </text>
    </comment>
    <comment ref="A173" authorId="0" shapeId="0">
      <text>
        <r>
          <rPr>
            <b/>
            <sz val="9"/>
            <color indexed="81"/>
            <rFont val="Tahoma"/>
            <family val="2"/>
          </rPr>
          <t xml:space="preserve">Travel: Personal Vehicle - Team:  </t>
        </r>
        <r>
          <rPr>
            <sz val="9"/>
            <color indexed="81"/>
            <rFont val="Tahoma"/>
            <family val="2"/>
          </rPr>
          <t xml:space="preserve">Includes expenses for transportation by personal vehicle for team travel.  Excludes parking fees and tolls.  Travel associated with attending training courses should be charged to 122700.
</t>
        </r>
      </text>
    </comment>
    <comment ref="A174" authorId="0" shapeId="0">
      <text>
        <r>
          <rPr>
            <b/>
            <sz val="9"/>
            <color indexed="81"/>
            <rFont val="Tahoma"/>
            <family val="2"/>
          </rPr>
          <t>Travel: Personal Vehicle - International (Travel outside the 50 United States):</t>
        </r>
        <r>
          <rPr>
            <sz val="9"/>
            <color indexed="81"/>
            <rFont val="Tahoma"/>
            <family val="2"/>
          </rPr>
          <t xml:space="preserve">  Includes expenses for transportation by personal vehicle.  Exclude parking fees and tolls.  Travel costs associated with attending training courses should be charged to 122700.
</t>
        </r>
      </text>
    </comment>
    <comment ref="A175" authorId="1" shapeId="0">
      <text>
        <r>
          <rPr>
            <b/>
            <u/>
            <sz val="9"/>
            <color indexed="81"/>
            <rFont val="Tahoma"/>
            <family val="2"/>
          </rPr>
          <t>Travel: Public Carriers</t>
        </r>
        <r>
          <rPr>
            <sz val="9"/>
            <color indexed="81"/>
            <rFont val="Tahoma"/>
            <family val="2"/>
          </rPr>
          <t xml:space="preserve">
Includes expenses for individual travel by aircraft (state and private sector), airport limousine, bus, leased vehicle, taxi, train, and watercraft.  Includes parking fees and tolls.  Travel costs associated with attending training courses should be charged to 122700.  (Also gasoline reimbursement for rental cars).</t>
        </r>
      </text>
    </comment>
    <comment ref="A176" authorId="0" shapeId="0">
      <text>
        <r>
          <rPr>
            <b/>
            <sz val="9"/>
            <color indexed="81"/>
            <rFont val="Tahoma"/>
            <family val="2"/>
          </rPr>
          <t xml:space="preserve">Travel: Public Carriers - Recruiting (students, employ.):  </t>
        </r>
        <r>
          <rPr>
            <sz val="9"/>
            <color indexed="81"/>
            <rFont val="Tahoma"/>
            <family val="2"/>
          </rPr>
          <t xml:space="preserve">Includes expenses for individual travel by aircraft (state and private sector), airport liimousine, bus, leased vehicle, taxi, train, and watercraft for recruiting.  Includes parking fees and tolls.  Travel costs associated with attending training courses should be charged to 122700.  (Also gasoline reimbursement for rental cars).
</t>
        </r>
      </text>
    </comment>
    <comment ref="A177" authorId="0" shapeId="0">
      <text>
        <r>
          <rPr>
            <b/>
            <sz val="9"/>
            <color indexed="81"/>
            <rFont val="Tahoma"/>
            <family val="2"/>
          </rPr>
          <t xml:space="preserve">Travel: Public Carriers - Team:  </t>
        </r>
        <r>
          <rPr>
            <sz val="9"/>
            <color indexed="81"/>
            <rFont val="Tahoma"/>
            <family val="2"/>
          </rPr>
          <t>Includes expenses for individual travel by aircraft (state and private sector), airport liimousine, bus, leased vehicle, taxi, train, and watercraft for team travel.  Includes parking fees and tolls.  Travel costs associated with attending training courses should be charged to 122700.  (Also gasoline reimbursement for rental cars).</t>
        </r>
      </text>
    </comment>
    <comment ref="A178" authorId="0" shapeId="0">
      <text>
        <r>
          <rPr>
            <b/>
            <sz val="9"/>
            <color indexed="81"/>
            <rFont val="Tahoma"/>
            <family val="2"/>
          </rPr>
          <t xml:space="preserve">Travel: Public Carriers - International (Travel outside the 50 Unites States):  </t>
        </r>
        <r>
          <rPr>
            <sz val="9"/>
            <color indexed="81"/>
            <rFont val="Tahoma"/>
            <family val="2"/>
          </rPr>
          <t xml:space="preserve">Includes expenses for individual travel by aircraft (state and private sector), airport limosine, bus, leased vehicle, taxi, train, and watercraft.  Includes parking fees and tolls.  Travel costs associated with attending training courses should be charged to 122700.  (Also gasoline reimbursement for rental cars).
</t>
        </r>
      </text>
    </comment>
    <comment ref="A179" authorId="1" shapeId="0">
      <text>
        <r>
          <rPr>
            <b/>
            <u/>
            <sz val="9"/>
            <color indexed="81"/>
            <rFont val="Tahoma"/>
            <family val="2"/>
          </rPr>
          <t>Travel: State Owned or Leased Vehicles</t>
        </r>
        <r>
          <rPr>
            <sz val="9"/>
            <color indexed="81"/>
            <rFont val="Tahoma"/>
            <family val="2"/>
          </rPr>
          <t xml:space="preserve">
Includes expenditures for transportation by state vehicles such as the Commonwealth's centralized fleet of vehicles managed by the DGS, Office of Fleet Management Services.  Excludes parking fees and tolls.  Travel costs associated with attending training courses should be charged to 122700.</t>
        </r>
      </text>
    </comment>
    <comment ref="A180" authorId="0" shapeId="0">
      <text>
        <r>
          <rPr>
            <b/>
            <sz val="9"/>
            <color indexed="81"/>
            <rFont val="Tahoma"/>
            <family val="2"/>
          </rPr>
          <t xml:space="preserve">Travel: State Vehicles - Recruiting (students, employees):  </t>
        </r>
        <r>
          <rPr>
            <sz val="9"/>
            <color indexed="81"/>
            <rFont val="Tahoma"/>
            <family val="2"/>
          </rPr>
          <t xml:space="preserve">Includes expenses for transportation by state vehicles for recruiting.  Excludes parking fees and tolls.  Travel costs associated with attending training courses should be charged to 122700.
</t>
        </r>
      </text>
    </comment>
    <comment ref="A181" authorId="0" shapeId="0">
      <text>
        <r>
          <rPr>
            <b/>
            <sz val="9"/>
            <color indexed="81"/>
            <rFont val="Tahoma"/>
            <family val="2"/>
          </rPr>
          <t xml:space="preserve">Travel: State Vehicles - Team:  </t>
        </r>
        <r>
          <rPr>
            <sz val="9"/>
            <color indexed="81"/>
            <rFont val="Tahoma"/>
            <family val="2"/>
          </rPr>
          <t xml:space="preserve">Includes expenses for transportation by state vehicles for team travel.  Excludes parkings fees and tolls.  Travel costs associated with attending training courses should be charged to 122700.
</t>
        </r>
      </text>
    </comment>
    <comment ref="A182" authorId="0" shapeId="0">
      <text>
        <r>
          <rPr>
            <b/>
            <sz val="9"/>
            <color indexed="81"/>
            <rFont val="Tahoma"/>
            <family val="2"/>
          </rPr>
          <t xml:space="preserve">Travel: State Vehicle - International (Travel outside the 50 United States):  </t>
        </r>
        <r>
          <rPr>
            <sz val="9"/>
            <color indexed="81"/>
            <rFont val="Tahoma"/>
            <family val="2"/>
          </rPr>
          <t xml:space="preserve">Includes expenditures for transportation by state vehicles such as the Commonwealth's centralized fleet of vehicles managed by the DGS, Office of Fleet Management Services.  Excludes parking fees and tolls.  Travel cost associated with attending training courses should be charged to 122700.
</t>
        </r>
      </text>
    </comment>
    <comment ref="A183" authorId="1" shapeId="0">
      <text>
        <r>
          <rPr>
            <b/>
            <u/>
            <sz val="9"/>
            <color indexed="81"/>
            <rFont val="Tahoma"/>
            <family val="2"/>
          </rPr>
          <t>Travel: Subsistence and Lodging</t>
        </r>
        <r>
          <rPr>
            <sz val="9"/>
            <color indexed="81"/>
            <rFont val="Tahoma"/>
            <family val="2"/>
          </rPr>
          <t xml:space="preserve">
Includes expenses for gratuities, lodging and similar subsistence and for parking fees and tolls related to 128200 and 128400.  Travel costs associated with attending training courses should be charged to 122700.  (Also entry fees, game admissions, booth rentals, college fairs, exhibits).</t>
        </r>
      </text>
    </comment>
    <comment ref="A184" authorId="0" shapeId="0">
      <text>
        <r>
          <rPr>
            <b/>
            <sz val="9"/>
            <color indexed="81"/>
            <rFont val="Tahoma"/>
            <family val="2"/>
          </rPr>
          <t xml:space="preserve">Travel: Subsistence and Lodging - Recruiting:  </t>
        </r>
        <r>
          <rPr>
            <sz val="9"/>
            <color indexed="81"/>
            <rFont val="Tahoma"/>
            <family val="2"/>
          </rPr>
          <t xml:space="preserve">Includes expenses for gratuities, lodging, and similar subsistence for recruiting.  Also, for parking fees and tolls related to 128200 and 128400.  Travel costs associated with attending training courses should be charged to 122700.  (Also, entry fees, game admissions, booth rentals, college fairs, exhibits).
</t>
        </r>
      </text>
    </comment>
    <comment ref="A185" authorId="0" shapeId="0">
      <text>
        <r>
          <rPr>
            <b/>
            <sz val="9"/>
            <color indexed="81"/>
            <rFont val="Tahoma"/>
            <family val="2"/>
          </rPr>
          <t xml:space="preserve">Travel: Subsistence and Lodging - Team:  </t>
        </r>
        <r>
          <rPr>
            <sz val="9"/>
            <color indexed="81"/>
            <rFont val="Tahoma"/>
            <family val="2"/>
          </rPr>
          <t xml:space="preserve">Includes expenses for gratuities, lodging, and similar subsistence for team travel.  Also, for parking fees and tolls related to 128200 and 128400.  Travel costs associated with attending training courses should be charged to 122700.  (Also, entry fees, game admissions, booth rentals, college fairs, exhibits).
</t>
        </r>
      </text>
    </comment>
    <comment ref="A186" authorId="0" shapeId="0">
      <text>
        <r>
          <rPr>
            <b/>
            <sz val="9"/>
            <color indexed="81"/>
            <rFont val="Tahoma"/>
            <family val="2"/>
          </rPr>
          <t xml:space="preserve">Travel: Lodging - International (Travel outside the 50 United States):  </t>
        </r>
        <r>
          <rPr>
            <sz val="9"/>
            <color indexed="81"/>
            <rFont val="Tahoma"/>
            <family val="2"/>
          </rPr>
          <t xml:space="preserve">Includes expenses for gratuities, lodging, and similar subsistence and for parking fees and tolls related to 128200 and 128400.  Travel costs associated with attending training courses should be charged to 122700.  (Also, entry fees, game admissions, booth rentals, college fairs, exhibits).
</t>
        </r>
      </text>
    </comment>
    <comment ref="A187" authorId="0" shapeId="0">
      <text>
        <r>
          <rPr>
            <b/>
            <sz val="9"/>
            <color indexed="81"/>
            <rFont val="Tahoma"/>
            <family val="2"/>
          </rPr>
          <t xml:space="preserve">Travel: Supplements and Aid: </t>
        </r>
        <r>
          <rPr>
            <sz val="9"/>
            <color indexed="81"/>
            <rFont val="Tahoma"/>
            <family val="2"/>
          </rPr>
          <t xml:space="preserve">
Includes expenses for individual transportation by any means and subsistence for persons receiving medical or rehabilitative services.</t>
        </r>
      </text>
    </comment>
    <comment ref="A188" authorId="0" shapeId="0">
      <text>
        <r>
          <rPr>
            <b/>
            <sz val="9"/>
            <color indexed="81"/>
            <rFont val="Tahoma"/>
            <family val="2"/>
          </rPr>
          <t xml:space="preserve">Travel: Supplements and Aid - Recruiting (stud., employ.):  </t>
        </r>
        <r>
          <rPr>
            <sz val="9"/>
            <color indexed="81"/>
            <rFont val="Tahoma"/>
            <family val="2"/>
          </rPr>
          <t xml:space="preserve">Includes expenses for individual transportation by any means and subsistence for persons receiving medical or rehabilitative services related to recruiting.
</t>
        </r>
      </text>
    </comment>
    <comment ref="A189" authorId="0" shapeId="0">
      <text>
        <r>
          <rPr>
            <b/>
            <sz val="9"/>
            <color indexed="81"/>
            <rFont val="Tahoma"/>
            <family val="2"/>
          </rPr>
          <t xml:space="preserve">Travel: Supplements and Aid - Team (stud., employ.):  </t>
        </r>
        <r>
          <rPr>
            <sz val="9"/>
            <color indexed="81"/>
            <rFont val="Tahoma"/>
            <family val="2"/>
          </rPr>
          <t xml:space="preserve">Includes expenses for individual transportation by any means and subsistence for persons receiving medical or rehabilitative services related to team travel.
</t>
        </r>
      </text>
    </comment>
    <comment ref="A190" authorId="0" shapeId="0">
      <text>
        <r>
          <rPr>
            <b/>
            <sz val="9"/>
            <color indexed="81"/>
            <rFont val="Tahoma"/>
            <family val="2"/>
          </rPr>
          <t xml:space="preserve">Travel Supplements and Aid - International (Travel outside the 50 United States):  </t>
        </r>
        <r>
          <rPr>
            <sz val="9"/>
            <color indexed="81"/>
            <rFont val="Tahoma"/>
            <family val="2"/>
          </rPr>
          <t xml:space="preserve">Includes expenses for individual transportation by any means and subsistence for persons receiving medical or rehabilitative services.
</t>
        </r>
      </text>
    </comment>
    <comment ref="A191" authorId="0" shapeId="0">
      <text>
        <r>
          <rPr>
            <b/>
            <sz val="9"/>
            <color indexed="81"/>
            <rFont val="Tahoma"/>
            <family val="2"/>
          </rPr>
          <t xml:space="preserve">Travel: Meal Reimbursements - Reportable to the IRS: </t>
        </r>
        <r>
          <rPr>
            <sz val="9"/>
            <color indexed="81"/>
            <rFont val="Tahoma"/>
            <family val="2"/>
          </rPr>
          <t>Includes reimbursements for meal expenses incurred during trips or work assignments that did not require overnight lodging or rest. (Meals that are part of a training or education package and are not reportable to the IRS should be charged to account code 122700).</t>
        </r>
        <r>
          <rPr>
            <sz val="9"/>
            <color indexed="81"/>
            <rFont val="Tahoma"/>
            <family val="2"/>
          </rPr>
          <t xml:space="preserve">
</t>
        </r>
      </text>
    </comment>
    <comment ref="A192" authorId="0" shapeId="0">
      <text>
        <r>
          <rPr>
            <b/>
            <sz val="9"/>
            <color indexed="81"/>
            <rFont val="Tahoma"/>
            <family val="2"/>
          </rPr>
          <t xml:space="preserve">DayTrip, Meals - International (Travel outside the 50 United States):  </t>
        </r>
        <r>
          <rPr>
            <sz val="9"/>
            <color indexed="81"/>
            <rFont val="Tahoma"/>
            <family val="2"/>
          </rPr>
          <t xml:space="preserve">Includes reimbursements for meal expenses incurred during trips or work assignments that did not require overnight lodging or rest. (Meals that are part of a training or education package and are not reportable to the IRS should be charged to account code 122700).
</t>
        </r>
      </text>
    </comment>
    <comment ref="A193" authorId="1" shapeId="0">
      <text>
        <r>
          <rPr>
            <b/>
            <u/>
            <sz val="9"/>
            <color indexed="81"/>
            <rFont val="Tahoma"/>
            <family val="2"/>
          </rPr>
          <t>Travel: Meal Reimbursements</t>
        </r>
        <r>
          <rPr>
            <sz val="9"/>
            <color indexed="81"/>
            <rFont val="Tahoma"/>
            <family val="2"/>
          </rPr>
          <t xml:space="preserve">
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t>
        </r>
      </text>
    </comment>
    <comment ref="A194"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5"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6" authorId="0" shapeId="0">
      <text>
        <r>
          <rPr>
            <b/>
            <sz val="9"/>
            <color indexed="81"/>
            <rFont val="Tahoma"/>
            <family val="2"/>
          </rPr>
          <t xml:space="preserve">Travel: Overnight Trip, Meal - International (Travel outside the 50 United States):   </t>
        </r>
        <r>
          <rPr>
            <sz val="9"/>
            <color indexed="81"/>
            <rFont val="Tahoma"/>
            <family val="2"/>
          </rPr>
          <t xml:space="preserve">Includes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of the Financial Procedures Manual).  Also include team travel, including coaches meals, in this code.
</t>
        </r>
      </text>
    </comment>
    <comment ref="A19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04" authorId="0" shapeId="0">
      <text>
        <r>
          <rPr>
            <b/>
            <sz val="9"/>
            <color indexed="81"/>
            <rFont val="Tahoma"/>
            <family val="2"/>
          </rPr>
          <t xml:space="preserve">Charge Card Supplies:  </t>
        </r>
        <r>
          <rPr>
            <sz val="9"/>
            <color indexed="81"/>
            <rFont val="Tahoma"/>
            <family val="2"/>
          </rPr>
          <t xml:space="preserve">Includes expenditures made by charge card for purchasing supplies and materials under the guidelines of the Small Purchase Charge Card Program.  USE FOR RECORDING EXPENDITURES ONLY, NOT VALID FOR BUDGETING PURPOSES.  DOA/DPB policy requires agencies to reclassify charge card convenience codes to the correct account codes (effective May 2009).
</t>
        </r>
      </text>
    </comment>
    <comment ref="A205" authorId="1" shapeId="0">
      <text>
        <r>
          <rPr>
            <b/>
            <u/>
            <sz val="9"/>
            <color indexed="81"/>
            <rFont val="Tahoma"/>
            <family val="2"/>
          </rPr>
          <t>Apparel Supplies:</t>
        </r>
        <r>
          <rPr>
            <sz val="9"/>
            <color indexed="81"/>
            <rFont val="Tahoma"/>
            <family val="2"/>
          </rPr>
          <t xml:space="preserve">
Includes expenses for uniforms, protective gear, and similar apparel items for state employees who are furnished apparel by the state.</t>
        </r>
      </text>
    </comment>
    <comment ref="A206" authorId="1" shapeId="0">
      <text>
        <r>
          <rPr>
            <b/>
            <u/>
            <sz val="9"/>
            <color indexed="81"/>
            <rFont val="Tahoma"/>
            <family val="2"/>
          </rPr>
          <t>Office Supplies:</t>
        </r>
        <r>
          <rPr>
            <sz val="9"/>
            <color indexed="81"/>
            <rFont val="Tahoma"/>
            <family val="2"/>
          </rPr>
          <t xml:space="preserve">
Includes expenses for binders, clips, file folders, ribbons (all types), small batteries, tape (all types), writing utensils, and similar office items.  (Also copy toner, dividers, and indexes.  See code 226300).</t>
        </r>
      </text>
    </comment>
    <comment ref="A207" authorId="0" shapeId="0">
      <text>
        <r>
          <rPr>
            <b/>
            <sz val="9"/>
            <color indexed="81"/>
            <rFont val="Tahoma"/>
            <family val="2"/>
          </rPr>
          <t xml:space="preserve">Office Supplies, Mailing: </t>
        </r>
        <r>
          <rPr>
            <sz val="9"/>
            <color indexed="81"/>
            <rFont val="Tahoma"/>
            <family val="2"/>
          </rPr>
          <t xml:space="preserve"> Includes expenses for padded envelopes, mailing tape, labels, and simiilar items used for mailing.
</t>
        </r>
      </text>
    </comment>
    <comment ref="A208" authorId="1" shapeId="0">
      <text>
        <r>
          <rPr>
            <b/>
            <u/>
            <sz val="9"/>
            <color indexed="81"/>
            <rFont val="Tahoma"/>
            <family val="2"/>
          </rPr>
          <t>Stationery/Forms:</t>
        </r>
        <r>
          <rPr>
            <sz val="9"/>
            <color indexed="81"/>
            <rFont val="Tahoma"/>
            <family val="2"/>
          </rPr>
          <t xml:space="preserve">
Includes expenses for carbon paper, employment application forms, ledger sheets, letter sheets, mailing envelopes, other informational and record forms, other paper, and similar stationery items.  (Also labels, copy machine paper).</t>
        </r>
      </text>
    </comment>
    <comment ref="A2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13" authorId="2" shapeId="0">
      <text>
        <r>
          <rPr>
            <b/>
            <sz val="9"/>
            <color indexed="81"/>
            <rFont val="Tahoma"/>
            <family val="2"/>
          </rPr>
          <t xml:space="preserve">Coal:  </t>
        </r>
        <r>
          <rPr>
            <sz val="9"/>
            <color indexed="81"/>
            <rFont val="Tahoma"/>
            <family val="2"/>
          </rPr>
          <t xml:space="preserve">Includes expenses for coal or coke consumed in transportation, heating, and/or power generating plants.  Includes the cost of transporting the coal.
</t>
        </r>
      </text>
    </comment>
    <comment ref="A214" authorId="2" shapeId="0">
      <text>
        <r>
          <rPr>
            <b/>
            <sz val="9"/>
            <color indexed="81"/>
            <rFont val="Tahoma"/>
            <family val="2"/>
          </rPr>
          <t xml:space="preserve">Gas:  </t>
        </r>
        <r>
          <rPr>
            <sz val="9"/>
            <color indexed="81"/>
            <rFont val="Tahoma"/>
            <family val="2"/>
          </rPr>
          <t xml:space="preserve">Includes expenses for natural and manufactured gas consumed for heating, power generating plants, and laboratories.
</t>
        </r>
      </text>
    </comment>
    <comment ref="A215" authorId="2" shapeId="0">
      <text>
        <r>
          <rPr>
            <b/>
            <sz val="9"/>
            <color indexed="81"/>
            <rFont val="Tahoma"/>
            <family val="2"/>
          </rPr>
          <t xml:space="preserve">Gasoline:  </t>
        </r>
        <r>
          <rPr>
            <sz val="9"/>
            <color indexed="81"/>
            <rFont val="Tahoma"/>
            <family val="2"/>
          </rPr>
          <t xml:space="preserve">Includes expenses for diesel fuel, gasoline, or similar fuel consumed in the engines and motors of aircraft, motor vehicles, power equipment, and watercraft.
</t>
        </r>
      </text>
    </comment>
    <comment ref="A216" authorId="2" shapeId="0">
      <text>
        <r>
          <rPr>
            <b/>
            <sz val="9"/>
            <color indexed="81"/>
            <rFont val="Tahoma"/>
            <family val="2"/>
          </rPr>
          <t xml:space="preserve">Oil:  </t>
        </r>
        <r>
          <rPr>
            <sz val="9"/>
            <color indexed="81"/>
            <rFont val="Tahoma"/>
            <family val="2"/>
          </rPr>
          <t xml:space="preserve">Includes expenses for fuel oil, oil, and oil derivatives consumed in heating, and/or power generating plants.  Includes the cost of transporting the oil.
</t>
        </r>
      </text>
    </comment>
    <comment ref="A217" authorId="2" shapeId="0">
      <text>
        <r>
          <rPr>
            <b/>
            <sz val="9"/>
            <color indexed="81"/>
            <rFont val="Tahoma"/>
            <family val="2"/>
          </rPr>
          <t xml:space="preserve">Steam:  </t>
        </r>
        <r>
          <rPr>
            <sz val="9"/>
            <color indexed="81"/>
            <rFont val="Tahoma"/>
            <family val="2"/>
          </rPr>
          <t xml:space="preserve">Includes expenses for steam consumed in heating and/or power generating plants purchased from a second party.
</t>
        </r>
      </text>
    </comment>
    <comment ref="A218" authorId="2" shapeId="0">
      <text>
        <r>
          <rPr>
            <b/>
            <sz val="9"/>
            <color indexed="81"/>
            <rFont val="Tahoma"/>
            <family val="2"/>
          </rPr>
          <t xml:space="preserve">Wood Fuels:  </t>
        </r>
        <r>
          <rPr>
            <sz val="9"/>
            <color indexed="81"/>
            <rFont val="Tahoma"/>
            <family val="2"/>
          </rPr>
          <t xml:space="preserve">Includes expenses for wood products used for fuel for heating and power generating plants, to include such items as round wood, chips, sawdust, and bark.  Includes transportation costs.
</t>
        </r>
      </text>
    </comment>
    <comment ref="A2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23" authorId="2" shapeId="0">
      <text>
        <r>
          <rPr>
            <b/>
            <sz val="9"/>
            <color indexed="81"/>
            <rFont val="Tahoma"/>
            <family val="2"/>
          </rPr>
          <t xml:space="preserve">License Tags:  </t>
        </r>
        <r>
          <rPr>
            <sz val="9"/>
            <color indexed="81"/>
            <rFont val="Tahoma"/>
            <family val="2"/>
          </rPr>
          <t xml:space="preserve">Includes expenses for decals and motor vehicle license tags. (Also, alcohol license.)
</t>
        </r>
      </text>
    </comment>
    <comment ref="A224" authorId="0" shapeId="0">
      <text>
        <r>
          <rPr>
            <b/>
            <sz val="9"/>
            <color indexed="81"/>
            <rFont val="Tahoma"/>
            <family val="2"/>
          </rPr>
          <t xml:space="preserve">Manufacturing Supplies:  </t>
        </r>
        <r>
          <rPr>
            <sz val="9"/>
            <color indexed="81"/>
            <rFont val="Tahoma"/>
            <family val="2"/>
          </rPr>
          <t xml:space="preserve">Includes expenses for fabrics and leather goods, metals, paints, plastic and synthetic/processed materials, and wood and wood products.
</t>
        </r>
      </text>
    </comment>
    <comment ref="A225" authorId="0" shapeId="0">
      <text>
        <r>
          <rPr>
            <b/>
            <sz val="9"/>
            <color indexed="81"/>
            <rFont val="Tahoma"/>
            <family val="2"/>
          </rPr>
          <t>Merchandise:</t>
        </r>
        <r>
          <rPr>
            <sz val="9"/>
            <color indexed="81"/>
            <rFont val="Tahoma"/>
            <family val="2"/>
          </rPr>
          <t xml:space="preserve">  Includes expenses for materials, supplies, and equipment purchased for resale in substantially the same form as purchased.</t>
        </r>
      </text>
    </comment>
    <comment ref="A226" authorId="0" shapeId="0">
      <text>
        <r>
          <rPr>
            <b/>
            <sz val="9"/>
            <color indexed="81"/>
            <rFont val="Tahoma"/>
            <family val="2"/>
          </rPr>
          <t xml:space="preserve">Packaging and Shipping Supplies:  </t>
        </r>
        <r>
          <rPr>
            <sz val="9"/>
            <color indexed="81"/>
            <rFont val="Tahoma"/>
            <family val="2"/>
          </rPr>
          <t xml:space="preserve">Includes expenses for boxes, cartons, containers, packing materials, and similar items.
</t>
        </r>
      </text>
    </comment>
    <comment ref="A2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1" authorId="1" shapeId="0">
      <text>
        <r>
          <rPr>
            <b/>
            <u/>
            <sz val="9"/>
            <color indexed="81"/>
            <rFont val="Tahoma"/>
            <family val="2"/>
          </rPr>
          <t>Laboratory Supplies:</t>
        </r>
        <r>
          <rPr>
            <sz val="9"/>
            <color indexed="81"/>
            <rFont val="Tahoma"/>
            <family val="2"/>
          </rPr>
          <t xml:space="preserve">
Includes expenses for animals used in research, blood or blood components used in analysis, chemicals, gases, reagents, specimen slides, test tubes, and similar laboratory supplies.</t>
        </r>
      </text>
    </comment>
    <comment ref="A232" authorId="2" shapeId="0">
      <text>
        <r>
          <rPr>
            <b/>
            <sz val="9"/>
            <color indexed="81"/>
            <rFont val="Tahoma"/>
            <family val="2"/>
          </rPr>
          <t xml:space="preserve">Medical and Dental Supplies:  </t>
        </r>
        <r>
          <rPr>
            <sz val="9"/>
            <color indexed="81"/>
            <rFont val="Tahoma"/>
            <family val="2"/>
          </rPr>
          <t xml:space="preserve">Includes expenses for bandages, biologics, braces, chemicals, contraceptive devices, crutches, drugs, eyeglasses, hearing aids, prostheses, surgical blades, and similar medical and dental supplies.
</t>
        </r>
      </text>
    </comment>
    <comment ref="A233" authorId="1" shapeId="0">
      <text>
        <r>
          <rPr>
            <b/>
            <u/>
            <sz val="9"/>
            <color indexed="81"/>
            <rFont val="Tahoma"/>
            <family val="2"/>
          </rPr>
          <t>Field Supplies:</t>
        </r>
        <r>
          <rPr>
            <sz val="9"/>
            <color indexed="81"/>
            <rFont val="Tahoma"/>
            <family val="2"/>
          </rPr>
          <t xml:space="preserve">
Includes expenses for items such as sample bottles, chart paper and ink, and similar supplies designed for use in or with field-testing and monitoring equipment.</t>
        </r>
      </text>
    </comment>
    <comment ref="A2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8" authorId="0" shapeId="0">
      <text>
        <r>
          <rPr>
            <b/>
            <sz val="9"/>
            <color indexed="81"/>
            <rFont val="Tahoma"/>
            <family val="2"/>
          </rPr>
          <t xml:space="preserve">Building Repair and Maintenance Materials:  </t>
        </r>
        <r>
          <rPr>
            <sz val="9"/>
            <color indexed="81"/>
            <rFont val="Tahoma"/>
            <family val="2"/>
          </rPr>
          <t xml:space="preserve">Includes expenses for bricks, cement, concrete, lumber, mortar, pitch, plasterboard, tar, and similar materials not included in the cost of work performed under contract in the repair and maintenance of structures.
</t>
        </r>
      </text>
    </comment>
    <comment ref="A239" authorId="0" shapeId="0">
      <text>
        <r>
          <rPr>
            <b/>
            <sz val="9"/>
            <color indexed="81"/>
            <rFont val="Tahoma"/>
            <family val="2"/>
          </rPr>
          <t xml:space="preserve">Custodial Repair and Maintenance Materials:  </t>
        </r>
        <r>
          <rPr>
            <sz val="9"/>
            <color indexed="81"/>
            <rFont val="Tahoma"/>
            <family val="2"/>
          </rPr>
          <t xml:space="preserve">Includes expenses for brushes, brooms, chemicals for air conditioning, cleaning preparations, disinfectants, electric bulbs, flourescent tubes, pesticides, toilet tissue, waxes, water purification and treatment and similar custodial repair and maintenance materials. (Also, soap, trash bags).
</t>
        </r>
      </text>
    </comment>
    <comment ref="A240" authorId="0" shapeId="0">
      <text>
        <r>
          <rPr>
            <b/>
            <sz val="9"/>
            <color indexed="81"/>
            <rFont val="Tahoma"/>
            <family val="2"/>
          </rPr>
          <t xml:space="preserve">Electrical Repair and Maintenance Materials:  </t>
        </r>
        <r>
          <rPr>
            <sz val="9"/>
            <color indexed="81"/>
            <rFont val="Tahoma"/>
            <family val="2"/>
          </rPr>
          <t xml:space="preserve">Includes expenses for circuit breakers, circuits, electrical tape, fuses, plugs, tubes, wiring, and similar electrical and maintenance materials not included in the costs of the work performed under contract.
</t>
        </r>
      </text>
    </comment>
    <comment ref="A241" authorId="1" shapeId="0">
      <text>
        <r>
          <rPr>
            <b/>
            <u/>
            <sz val="9"/>
            <color indexed="81"/>
            <rFont val="Tahoma"/>
            <family val="2"/>
          </rPr>
          <t>Mechanical Repair/Maintenance Materials:</t>
        </r>
        <r>
          <rPr>
            <sz val="9"/>
            <color indexed="81"/>
            <rFont val="Tahoma"/>
            <family val="2"/>
          </rPr>
          <t xml:space="preserve">
Includes expenses for bolts, cable, gears, nuts, pipe, screws, solder, and similar mechanical repair and maintenance materials not included in the cost of work performed under contract.</t>
        </r>
      </text>
    </comment>
    <comment ref="A242" authorId="2" shapeId="0">
      <text>
        <r>
          <rPr>
            <b/>
            <sz val="9"/>
            <color indexed="81"/>
            <rFont val="Tahoma"/>
            <family val="2"/>
          </rPr>
          <t xml:space="preserve">Vehicle Repair and Maintenance Materials:  </t>
        </r>
        <r>
          <rPr>
            <sz val="9"/>
            <color indexed="81"/>
            <rFont val="Tahoma"/>
            <family val="2"/>
          </rPr>
          <t xml:space="preserve">Includes expenses for automatic transmission fluid, batteries, brake fluid, engine oil, grease, hoses, hubcaps, points and plugs, tires, and similar vehicle repair and maintenance materials not included in the cost of work performed under contract.
</t>
        </r>
      </text>
    </comment>
    <comment ref="A243" authorId="2" shapeId="0">
      <text>
        <r>
          <rPr>
            <b/>
            <sz val="9"/>
            <color indexed="81"/>
            <rFont val="Tahoma"/>
            <family val="2"/>
          </rPr>
          <t xml:space="preserve">Highway Repair and Maintenance Materials:  </t>
        </r>
        <r>
          <rPr>
            <sz val="9"/>
            <color indexed="81"/>
            <rFont val="Tahoma"/>
            <family val="2"/>
          </rPr>
          <t xml:space="preserve">Includes expenses for calcium, stone, sand, straw, marking paint, steel brooms, and similar maintenance supplies used in the repair and maintenance of roadways.
</t>
        </r>
      </text>
    </comment>
    <comment ref="A2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9" authorId="0" shapeId="0">
      <text>
        <r>
          <rPr>
            <b/>
            <sz val="9"/>
            <color indexed="81"/>
            <rFont val="Tahoma"/>
            <family val="2"/>
          </rPr>
          <t xml:space="preserve">Food and Dietary Supplies:  </t>
        </r>
        <r>
          <rPr>
            <sz val="9"/>
            <color indexed="81"/>
            <rFont val="Tahoma"/>
            <family val="2"/>
          </rPr>
          <t xml:space="preserve">Includes expenses for items of food and drink.
</t>
        </r>
      </text>
    </comment>
    <comment ref="A250" authorId="0" shapeId="0">
      <text>
        <r>
          <rPr>
            <b/>
            <sz val="9"/>
            <color indexed="81"/>
            <rFont val="Tahoma"/>
            <family val="2"/>
          </rPr>
          <t xml:space="preserve">Food Service Supplies:  </t>
        </r>
        <r>
          <rPr>
            <sz val="9"/>
            <color indexed="81"/>
            <rFont val="Tahoma"/>
            <family val="2"/>
          </rPr>
          <t xml:space="preserve">Includes expenses for cutlery, dishes, glasses, paper cups, paper dishes, paper napkins, tablecloths, tableware, and similar food service supplies used in preparing, cooking, and serving food.
</t>
        </r>
      </text>
    </comment>
    <comment ref="A251" authorId="0" shapeId="0">
      <text>
        <r>
          <rPr>
            <b/>
            <sz val="9"/>
            <color indexed="81"/>
            <rFont val="Tahoma"/>
            <family val="2"/>
          </rPr>
          <t xml:space="preserve">Laundry and Linen Supplies:  </t>
        </r>
        <r>
          <rPr>
            <sz val="9"/>
            <color indexed="81"/>
            <rFont val="Tahoma"/>
            <family val="2"/>
          </rPr>
          <t xml:space="preserve">Includes expenses for bedspreads, blankets, pillows, pillowcases, pillow covers, towels, washcloths, and similar linen supplies.  Also, includes expenses for bluing, cleansing agents, deodorants, disinfectants, small brushes, starch, and similar laundry supply items.
</t>
        </r>
      </text>
    </comment>
    <comment ref="A252" authorId="0" shapeId="0">
      <text>
        <r>
          <rPr>
            <b/>
            <sz val="9"/>
            <color indexed="81"/>
            <rFont val="Tahoma"/>
            <family val="2"/>
          </rPr>
          <t xml:space="preserve">Personal Care Supplies:  </t>
        </r>
        <r>
          <rPr>
            <sz val="9"/>
            <color indexed="81"/>
            <rFont val="Tahoma"/>
            <family val="2"/>
          </rPr>
          <t xml:space="preserve">Includes expenses for combs, hairbrushes, shampoo, soap, toothbrushes, toothpaste, and similar supplies used for personal hygiene.
</t>
        </r>
      </text>
    </comment>
    <comment ref="A2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8" authorId="2" shapeId="0">
      <text>
        <r>
          <rPr>
            <b/>
            <sz val="9"/>
            <color indexed="81"/>
            <rFont val="Tahoma"/>
            <family val="2"/>
          </rPr>
          <t xml:space="preserve">Agricultural Supplies:  </t>
        </r>
        <r>
          <rPr>
            <sz val="9"/>
            <color indexed="81"/>
            <rFont val="Tahoma"/>
            <family val="2"/>
          </rPr>
          <t xml:space="preserve">Includes expenses for animal foods, bulbs, fertilizers, insecticides, seeds, and similar agricultural supply items.
</t>
        </r>
      </text>
    </comment>
    <comment ref="A259" authorId="2" shapeId="0">
      <text>
        <r>
          <rPr>
            <b/>
            <sz val="9"/>
            <color indexed="81"/>
            <rFont val="Tahoma"/>
            <family val="2"/>
          </rPr>
          <t xml:space="preserve">Architectural and Engineering Supplies:  </t>
        </r>
        <r>
          <rPr>
            <sz val="9"/>
            <color indexed="81"/>
            <rFont val="Tahoma"/>
            <family val="2"/>
          </rPr>
          <t xml:space="preserve">Includes expenses for blue print paper, drafting paper and vellum, inks, transfer letters, and similar supplies.  For related expenses, see 131200 and 131300.
</t>
        </r>
      </text>
    </comment>
    <comment ref="A260" authorId="0" shapeId="0">
      <text>
        <r>
          <rPr>
            <b/>
            <sz val="9"/>
            <color indexed="81"/>
            <rFont val="Tahoma"/>
            <family val="2"/>
          </rPr>
          <t xml:space="preserve">Computer Operating Services:  </t>
        </r>
        <r>
          <rPr>
            <sz val="9"/>
            <color indexed="81"/>
            <rFont val="Tahoma"/>
            <family val="2"/>
          </rPr>
          <t xml:space="preserve">Includes expenses for paper, bar cards, disposable media (e.g., tapes and disks), and other computer operating supplies.
</t>
        </r>
      </text>
    </comment>
    <comment ref="A261" authorId="1" shapeId="0">
      <text>
        <r>
          <rPr>
            <b/>
            <u/>
            <sz val="9"/>
            <color indexed="81"/>
            <rFont val="Tahoma"/>
            <family val="2"/>
          </rPr>
          <t>Educational Supplies:</t>
        </r>
        <r>
          <rPr>
            <sz val="9"/>
            <color indexed="81"/>
            <rFont val="Tahoma"/>
            <family val="2"/>
          </rPr>
          <t xml:space="preserve">
Includes expenses for blank audiotapes, blank phonograph records, blank videotapes, chalk, erasers, and similar educational supplies.  (Also, sheet music, records, costumes and props for educational departments).</t>
        </r>
      </text>
    </comment>
    <comment ref="A262" authorId="0" shapeId="0">
      <text>
        <r>
          <rPr>
            <b/>
            <sz val="9"/>
            <color indexed="81"/>
            <rFont val="Tahoma"/>
            <family val="2"/>
          </rPr>
          <t xml:space="preserve">Fish and Wildlife Supplies:  </t>
        </r>
        <r>
          <rPr>
            <sz val="9"/>
            <color indexed="81"/>
            <rFont val="Tahoma"/>
            <family val="2"/>
          </rPr>
          <t xml:space="preserve">Includes expenses for fish and other marine life, and fowl and game to expand, improve, or maintain fish and wildlife populations.  Include materials used in habitat reparation and development.
</t>
        </r>
      </text>
    </comment>
    <comment ref="A263" authorId="0" shapeId="0">
      <text>
        <r>
          <rPr>
            <b/>
            <sz val="9"/>
            <color indexed="81"/>
            <rFont val="Tahoma"/>
            <family val="2"/>
          </rPr>
          <t xml:space="preserve">Law Enforcement Supplies:  </t>
        </r>
        <r>
          <rPr>
            <sz val="9"/>
            <color indexed="81"/>
            <rFont val="Tahoma"/>
            <family val="2"/>
          </rPr>
          <t xml:space="preserve">Includes expenses for ammunition, flares, smoke bombs, tear gas, temporarily disabling liquids, and similar law enforcement supplies.
</t>
        </r>
      </text>
    </comment>
    <comment ref="A264" authorId="0" shapeId="0">
      <text>
        <r>
          <rPr>
            <b/>
            <sz val="9"/>
            <color indexed="81"/>
            <rFont val="Tahoma"/>
            <family val="2"/>
          </rPr>
          <t xml:space="preserve">Photographic Services:  </t>
        </r>
        <r>
          <rPr>
            <sz val="9"/>
            <color indexed="81"/>
            <rFont val="Tahoma"/>
            <family val="2"/>
          </rPr>
          <t xml:space="preserve">Includes expenses for chemicals, film, digital media, and similar photographic supplies. (Also, laminating material.  For film processing see 126700.
</t>
        </r>
      </text>
    </comment>
    <comment ref="A265" authorId="0" shapeId="0">
      <text>
        <r>
          <rPr>
            <b/>
            <sz val="9"/>
            <color indexed="81"/>
            <rFont val="Tahoma"/>
            <family val="2"/>
          </rPr>
          <t xml:space="preserve">Recreational Services:  </t>
        </r>
        <r>
          <rPr>
            <sz val="9"/>
            <color indexed="81"/>
            <rFont val="Tahoma"/>
            <family val="2"/>
          </rPr>
          <t xml:space="preserve">Includes expenses for balls, bases, bats, nets, racquets, and similar indoor and outdoor recreational supplies.  (Also, athletic apparel).
</t>
        </r>
      </text>
    </comment>
    <comment ref="A266" authorId="0" shapeId="0">
      <text>
        <r>
          <rPr>
            <b/>
            <sz val="9"/>
            <color indexed="81"/>
            <rFont val="Tahoma"/>
            <family val="2"/>
          </rPr>
          <t xml:space="preserve">Highway Emergency Operations Materials:  </t>
        </r>
        <r>
          <rPr>
            <sz val="9"/>
            <color indexed="81"/>
            <rFont val="Tahoma"/>
            <family val="2"/>
          </rPr>
          <t xml:space="preserve">Includes expenses for salt, abrasives, and similar materials used in the maintenance of highways during emergency operations.
</t>
        </r>
      </text>
    </comment>
    <comment ref="A2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72" authorId="2" shapeId="0">
      <text>
        <r>
          <rPr>
            <b/>
            <sz val="9"/>
            <color indexed="81"/>
            <rFont val="Tahoma"/>
            <family val="2"/>
          </rPr>
          <t xml:space="preserve">Individual Claims and Settlements:  </t>
        </r>
        <r>
          <rPr>
            <sz val="9"/>
            <color indexed="81"/>
            <rFont val="Tahoma"/>
            <family val="2"/>
          </rPr>
          <t xml:space="preserve">Includes expenses for compensation to individuals for information on criminal activities and for personal injuries, property damages, and similar claims and settlements.
</t>
        </r>
      </text>
    </comment>
    <comment ref="A273" authorId="1" shapeId="0">
      <text>
        <r>
          <rPr>
            <b/>
            <sz val="9"/>
            <color indexed="81"/>
            <rFont val="Tahoma"/>
            <family val="2"/>
          </rPr>
          <t xml:space="preserve">Premiums:  </t>
        </r>
        <r>
          <rPr>
            <sz val="9"/>
            <color indexed="81"/>
            <rFont val="Tahoma"/>
            <family val="2"/>
          </rPr>
          <t>Includes expenses for awards, honorariums, stipends, and prizes to individuals and organizations.</t>
        </r>
      </text>
    </comment>
    <comment ref="A274" authorId="2" shapeId="0">
      <text>
        <r>
          <rPr>
            <b/>
            <sz val="9"/>
            <color indexed="81"/>
            <rFont val="Tahoma"/>
            <family val="2"/>
          </rPr>
          <t xml:space="preserve">Human Subject Payments - IRB:  </t>
        </r>
        <r>
          <rPr>
            <sz val="9"/>
            <color indexed="81"/>
            <rFont val="Tahoma"/>
            <family val="2"/>
          </rPr>
          <t>Payments to Research Subjects under conditions set forth by procedures governed by JMU Internal Review Board (IRB).  This code must be used to avoid tax reporting of the payment made to the volunteer research participant and only applies to those participating as volunteer research subjects in IRB approved research.</t>
        </r>
        <r>
          <rPr>
            <b/>
            <sz val="9"/>
            <color indexed="81"/>
            <rFont val="Tahoma"/>
            <family val="2"/>
          </rPr>
          <t xml:space="preserve"> </t>
        </r>
        <r>
          <rPr>
            <sz val="9"/>
            <color indexed="81"/>
            <rFont val="Tahoma"/>
            <family val="2"/>
          </rPr>
          <t xml:space="preserve">
</t>
        </r>
      </text>
    </comment>
    <comment ref="A275" authorId="0" shapeId="0">
      <text>
        <r>
          <rPr>
            <b/>
            <sz val="9"/>
            <color indexed="81"/>
            <rFont val="Tahoma"/>
            <family val="2"/>
          </rPr>
          <t xml:space="preserve">Unemployment Compensation Reimbursements:  </t>
        </r>
        <r>
          <rPr>
            <sz val="9"/>
            <color indexed="81"/>
            <rFont val="Tahoma"/>
            <family val="2"/>
          </rPr>
          <t xml:space="preserve">Includes expenses for reimbursement made by state agencies to the Trust Fund for benefits provided to former state employees.
</t>
        </r>
      </text>
    </comment>
    <comment ref="A276" authorId="2" shapeId="0">
      <text>
        <r>
          <rPr>
            <b/>
            <sz val="9"/>
            <color indexed="81"/>
            <rFont val="Tahoma"/>
            <family val="2"/>
          </rPr>
          <t xml:space="preserve">Payments on Behalf of Individuals:  </t>
        </r>
        <r>
          <rPr>
            <sz val="9"/>
            <color indexed="81"/>
            <rFont val="Tahoma"/>
            <family val="2"/>
          </rPr>
          <t xml:space="preserve">Includes payments to third parties for goods and services that are performed for individuals such as payments for victims of crime.
</t>
        </r>
      </text>
    </comment>
    <comment ref="A277" authorId="2" shapeId="0">
      <text>
        <r>
          <rPr>
            <b/>
            <sz val="9"/>
            <color indexed="81"/>
            <rFont val="Tahoma"/>
            <family val="2"/>
          </rPr>
          <t xml:space="preserve">Income Assistance Payments:  </t>
        </r>
        <r>
          <rPr>
            <sz val="9"/>
            <color indexed="81"/>
            <rFont val="Tahoma"/>
            <family val="2"/>
          </rPr>
          <t xml:space="preserve">Includes expenses to individuals for continuing and temporary income supplement programs.
</t>
        </r>
      </text>
    </comment>
    <comment ref="A278" authorId="0" shapeId="0">
      <text>
        <r>
          <rPr>
            <b/>
            <sz val="9"/>
            <color indexed="81"/>
            <rFont val="Tahoma"/>
            <family val="2"/>
          </rPr>
          <t xml:space="preserve">Incentives:  </t>
        </r>
        <r>
          <rPr>
            <sz val="9"/>
            <color indexed="81"/>
            <rFont val="Tahoma"/>
            <family val="2"/>
          </rPr>
          <t xml:space="preserve">Includes payments to individuals and organizations for incentives to participate in State sponsored programs and activities (such as reforestation projects).
</t>
        </r>
      </text>
    </comment>
    <comment ref="A2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83" authorId="0" shapeId="0">
      <text>
        <r>
          <rPr>
            <b/>
            <sz val="9"/>
            <color indexed="81"/>
            <rFont val="Tahoma"/>
            <family val="2"/>
          </rPr>
          <t>Graduate Scholarships and Fellowships:</t>
        </r>
        <r>
          <rPr>
            <sz val="9"/>
            <color indexed="81"/>
            <rFont val="Tahoma"/>
            <family val="2"/>
          </rPr>
          <t xml:space="preserve">  Includes expenses for awards to graduate students.
</t>
        </r>
      </text>
    </comment>
    <comment ref="A284" authorId="2" shapeId="0">
      <text>
        <r>
          <rPr>
            <b/>
            <sz val="9"/>
            <color indexed="81"/>
            <rFont val="Tahoma"/>
            <family val="2"/>
          </rPr>
          <t xml:space="preserve">Student Loans:  </t>
        </r>
        <r>
          <rPr>
            <sz val="9"/>
            <color indexed="81"/>
            <rFont val="Tahoma"/>
            <family val="2"/>
          </rPr>
          <t xml:space="preserve">Includes expenses for payments into the principal of student loan funds in institutions of higher education.
</t>
        </r>
      </text>
    </comment>
    <comment ref="A285" authorId="0" shapeId="0">
      <text>
        <r>
          <rPr>
            <b/>
            <sz val="9"/>
            <color indexed="81"/>
            <rFont val="Tahoma"/>
            <family val="2"/>
          </rPr>
          <t xml:space="preserve">Tuition Waiver:  </t>
        </r>
        <r>
          <rPr>
            <sz val="9"/>
            <color indexed="81"/>
            <rFont val="Tahoma"/>
            <family val="2"/>
          </rPr>
          <t xml:space="preserve">Includes expenses for costs incurred by institutions of higher education for waiving tuition in part or in whole in conformance with state law and regulations.
</t>
        </r>
      </text>
    </comment>
    <comment ref="A286" authorId="0" shapeId="0">
      <text>
        <r>
          <rPr>
            <b/>
            <sz val="9"/>
            <color indexed="81"/>
            <rFont val="Tahoma"/>
            <family val="2"/>
          </rPr>
          <t>Undergraduate Students:</t>
        </r>
        <r>
          <rPr>
            <sz val="9"/>
            <color indexed="81"/>
            <rFont val="Tahoma"/>
            <family val="2"/>
          </rPr>
          <t xml:space="preserve">  Includes expenses for awards to undergraduate students.
</t>
        </r>
      </text>
    </comment>
    <comment ref="A28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91" authorId="0" shapeId="0">
      <text>
        <r>
          <rPr>
            <b/>
            <sz val="9"/>
            <color indexed="81"/>
            <rFont val="Tahoma"/>
            <family val="2"/>
          </rPr>
          <t xml:space="preserve">Computer Rentals (not mainframe):  </t>
        </r>
        <r>
          <rPr>
            <sz val="9"/>
            <color indexed="81"/>
            <rFont val="Tahoma"/>
            <family val="2"/>
          </rPr>
          <t xml:space="preserve">Includes expenses for the operating leases of computer equipment, excluding mainframe computers or large enterprise servers with high processing capacity.
</t>
        </r>
      </text>
    </comment>
    <comment ref="A292" authorId="0" shapeId="0">
      <text>
        <r>
          <rPr>
            <b/>
            <sz val="9"/>
            <color indexed="81"/>
            <rFont val="Tahoma"/>
            <family val="2"/>
          </rPr>
          <t xml:space="preserve">Computer Processor Rentals:  </t>
        </r>
        <r>
          <rPr>
            <sz val="9"/>
            <color indexed="81"/>
            <rFont val="Tahoma"/>
            <family val="2"/>
          </rPr>
          <t xml:space="preserve">Includes expenses for the operating leases of central processor equipment like mainframe or large enterprise servers with high processing capacity.
</t>
        </r>
      </text>
    </comment>
    <comment ref="A293" authorId="0" shapeId="0">
      <text>
        <r>
          <rPr>
            <b/>
            <sz val="9"/>
            <color indexed="81"/>
            <rFont val="Tahoma"/>
            <family val="2"/>
          </rPr>
          <t xml:space="preserve">Computer Software Rentals:  </t>
        </r>
        <r>
          <rPr>
            <sz val="9"/>
            <color indexed="81"/>
            <rFont val="Tahoma"/>
            <family val="2"/>
          </rPr>
          <t xml:space="preserve">Includes expenses for the operating leases of central processor equipment like mainframe or large enterprise servers computer application software, utility programs and operating system software.
</t>
        </r>
      </text>
    </comment>
    <comment ref="A294" authorId="1" shapeId="0">
      <text>
        <r>
          <rPr>
            <b/>
            <sz val="9"/>
            <color indexed="81"/>
            <rFont val="Tahoma"/>
            <family val="2"/>
          </rPr>
          <t>Equipment Rentals:</t>
        </r>
        <r>
          <rPr>
            <sz val="9"/>
            <color indexed="81"/>
            <rFont val="Tahoma"/>
            <family val="2"/>
          </rPr>
          <t xml:space="preserve">
Includes expenses of a lessee for the operating leases of equipment.  Excludes expenses chargeable to 153100 and 153200. (Also, film rental, ID machine).</t>
        </r>
      </text>
    </comment>
    <comment ref="A295" authorId="1" shapeId="0">
      <text>
        <r>
          <rPr>
            <b/>
            <sz val="9"/>
            <color indexed="81"/>
            <rFont val="Tahoma"/>
            <family val="2"/>
          </rPr>
          <t>Building Rentals:</t>
        </r>
        <r>
          <rPr>
            <sz val="9"/>
            <color indexed="81"/>
            <rFont val="Tahoma"/>
            <family val="2"/>
          </rPr>
          <t xml:space="preserve">
Includes rent payments made directly to a private sector landlord, rental agent, or state agency other than the Department of General Services, for use of a structure or part of a structure.</t>
        </r>
      </text>
    </comment>
    <comment ref="A296" authorId="0" shapeId="0">
      <text>
        <r>
          <rPr>
            <b/>
            <sz val="9"/>
            <color indexed="81"/>
            <rFont val="Tahoma"/>
            <family val="2"/>
          </rPr>
          <t xml:space="preserve">Building Rentals, Internal:  </t>
        </r>
        <r>
          <rPr>
            <sz val="9"/>
            <color indexed="81"/>
            <rFont val="Tahoma"/>
            <family val="2"/>
          </rPr>
          <t xml:space="preserve">Includes expenses of a tenant for the use of a University building or part of a building by another University department.
</t>
        </r>
      </text>
    </comment>
    <comment ref="A297" authorId="0" shapeId="0">
      <text>
        <r>
          <rPr>
            <b/>
            <sz val="9"/>
            <color indexed="81"/>
            <rFont val="Tahoma"/>
            <family val="2"/>
          </rPr>
          <t xml:space="preserve">Land Rentals:  </t>
        </r>
        <r>
          <rPr>
            <sz val="9"/>
            <color indexed="81"/>
            <rFont val="Tahoma"/>
            <family val="2"/>
          </rPr>
          <t xml:space="preserve">Includes expenses of a tenant for the use of land.
</t>
        </r>
      </text>
    </comment>
    <comment ref="A298" authorId="0" shapeId="0">
      <text>
        <r>
          <rPr>
            <b/>
            <sz val="9"/>
            <color indexed="81"/>
            <rFont val="Tahoma"/>
            <family val="2"/>
          </rPr>
          <t xml:space="preserve">Land and Building Rentals:  </t>
        </r>
        <r>
          <rPr>
            <sz val="9"/>
            <color indexed="81"/>
            <rFont val="Tahoma"/>
            <family val="2"/>
          </rPr>
          <t xml:space="preserve">Includes expenses for operating leases of both land and a building combined in one agreement.
</t>
        </r>
      </text>
    </comment>
    <comment ref="A299" authorId="0" shapeId="0">
      <text>
        <r>
          <rPr>
            <b/>
            <sz val="9"/>
            <color indexed="81"/>
            <rFont val="Tahoma"/>
            <family val="2"/>
          </rPr>
          <t xml:space="preserve">Building Rentals - State Owned Facilities:  </t>
        </r>
        <r>
          <rPr>
            <sz val="9"/>
            <color indexed="81"/>
            <rFont val="Tahoma"/>
            <family val="2"/>
          </rPr>
          <t xml:space="preserve">Includes rental fees charged by the Department of General Services for space in state-owned facilities.
</t>
        </r>
      </text>
    </comment>
    <comment ref="A300" authorId="0" shapeId="0">
      <text>
        <r>
          <rPr>
            <b/>
            <sz val="9"/>
            <color indexed="81"/>
            <rFont val="Tahoma"/>
            <family val="2"/>
          </rPr>
          <t xml:space="preserve">Building Rentals - Non-State Owned Facilities:  </t>
        </r>
        <r>
          <rPr>
            <sz val="9"/>
            <color indexed="81"/>
            <rFont val="Tahoma"/>
            <family val="2"/>
          </rPr>
          <t xml:space="preserve">Include rental payments to the Department of General Services.  Division of Real Estate Services for space in private sector owned facilities.
</t>
        </r>
      </text>
    </comment>
    <comment ref="A3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6" authorId="2" shapeId="0">
      <text>
        <r>
          <rPr>
            <b/>
            <sz val="9"/>
            <color indexed="81"/>
            <rFont val="Tahoma"/>
            <family val="2"/>
          </rPr>
          <t xml:space="preserve">Agency Service Charges:  </t>
        </r>
        <r>
          <rPr>
            <sz val="9"/>
            <color indexed="81"/>
            <rFont val="Tahoma"/>
            <family val="2"/>
          </rPr>
          <t xml:space="preserve">Includes expenses for specialized activities or services provided by state agencies to other state agencies.  Includes allocations of physical plant costs.
</t>
        </r>
      </text>
    </comment>
    <comment ref="A307" authorId="2" shapeId="0">
      <text>
        <r>
          <rPr>
            <b/>
            <sz val="9"/>
            <color indexed="81"/>
            <rFont val="Tahoma"/>
            <family val="2"/>
          </rPr>
          <t xml:space="preserve">Agency Service Charges, Auxilary Support Transfer:  </t>
        </r>
        <r>
          <rPr>
            <sz val="9"/>
            <color indexed="81"/>
            <rFont val="Tahoma"/>
            <family val="2"/>
          </rPr>
          <t xml:space="preserve">Includes expenses for specialized activities or services provided in addition to negotiated Agency Service Charge to Auxilary Enterprises.
</t>
        </r>
      </text>
    </comment>
    <comment ref="A308" authorId="2" shapeId="0">
      <text>
        <r>
          <rPr>
            <b/>
            <sz val="9"/>
            <color indexed="81"/>
            <rFont val="Tahoma"/>
            <family val="2"/>
          </rPr>
          <t xml:space="preserve">Electrical Service Charges:  </t>
        </r>
        <r>
          <rPr>
            <sz val="9"/>
            <color indexed="81"/>
            <rFont val="Tahoma"/>
            <family val="2"/>
          </rPr>
          <t xml:space="preserve">Includes expenses for electricity.
</t>
        </r>
      </text>
    </comment>
    <comment ref="A309" authorId="2" shapeId="0">
      <text>
        <r>
          <rPr>
            <b/>
            <sz val="9"/>
            <color indexed="81"/>
            <rFont val="Tahoma"/>
            <family val="2"/>
          </rPr>
          <t xml:space="preserve">Refuse Service Charges:  </t>
        </r>
        <r>
          <rPr>
            <sz val="9"/>
            <color indexed="81"/>
            <rFont val="Tahoma"/>
            <family val="2"/>
          </rPr>
          <t xml:space="preserve">Includes expenses for services to haul garbage, trash, and other refuse.
</t>
        </r>
      </text>
    </comment>
    <comment ref="A310" authorId="2" shapeId="0">
      <text>
        <r>
          <rPr>
            <b/>
            <sz val="9"/>
            <color indexed="81"/>
            <rFont val="Tahoma"/>
            <family val="2"/>
          </rPr>
          <t xml:space="preserve">Refuse Service Charges, Hazardous Waste:  </t>
        </r>
        <r>
          <rPr>
            <sz val="9"/>
            <color indexed="81"/>
            <rFont val="Tahoma"/>
            <family val="2"/>
          </rPr>
          <t xml:space="preserve">Includes expenses for services to remove hazardous waste refuse.
</t>
        </r>
      </text>
    </comment>
    <comment ref="A311" authorId="2" shapeId="0">
      <text>
        <r>
          <rPr>
            <b/>
            <sz val="9"/>
            <color indexed="81"/>
            <rFont val="Tahoma"/>
            <family val="2"/>
          </rPr>
          <t xml:space="preserve">Refuse Service Charges, Biohazardous Waste:  </t>
        </r>
        <r>
          <rPr>
            <sz val="9"/>
            <color indexed="81"/>
            <rFont val="Tahoma"/>
            <family val="2"/>
          </rPr>
          <t xml:space="preserve">Includes expenses for services to remove biohazardous waste ONLY.
</t>
        </r>
      </text>
    </comment>
    <comment ref="A312" authorId="2" shapeId="0">
      <text>
        <r>
          <rPr>
            <b/>
            <sz val="9"/>
            <color indexed="81"/>
            <rFont val="Tahoma"/>
            <family val="2"/>
          </rPr>
          <t xml:space="preserve">Water and Sewer Service Charges:  </t>
        </r>
        <r>
          <rPr>
            <sz val="9"/>
            <color indexed="81"/>
            <rFont val="Tahoma"/>
            <family val="2"/>
          </rPr>
          <t xml:space="preserve">Includes expenses for water and sewer services.
</t>
        </r>
      </text>
    </comment>
    <comment ref="A313" authorId="1" shapeId="0">
      <text>
        <r>
          <rPr>
            <b/>
            <sz val="9"/>
            <color indexed="81"/>
            <rFont val="Tahoma"/>
            <family val="2"/>
          </rPr>
          <t>eVA Two Percent Fee:</t>
        </r>
        <r>
          <rPr>
            <sz val="9"/>
            <color indexed="81"/>
            <rFont val="Tahoma"/>
            <family val="2"/>
          </rPr>
          <t xml:space="preserve">
Includes expenditures for the eVA 2% transaction fee.</t>
        </r>
      </text>
    </comment>
    <comment ref="A314" authorId="2" shapeId="0">
      <text>
        <r>
          <rPr>
            <b/>
            <sz val="9"/>
            <color indexed="81"/>
            <rFont val="Tahoma"/>
            <family val="2"/>
          </rPr>
          <t xml:space="preserve">Private Vendor Service Charge:  </t>
        </r>
        <r>
          <rPr>
            <sz val="9"/>
            <color indexed="81"/>
            <rFont val="Tahoma"/>
            <family val="2"/>
          </rPr>
          <t xml:space="preserve">Includes expenses to vendors for eVA service charges.
</t>
        </r>
      </text>
    </comment>
    <comment ref="A31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19" authorId="0" shapeId="0">
      <text>
        <r>
          <rPr>
            <b/>
            <sz val="9"/>
            <color indexed="81"/>
            <rFont val="Tahoma"/>
            <family val="2"/>
          </rPr>
          <t xml:space="preserve">Animals:  </t>
        </r>
        <r>
          <rPr>
            <sz val="9"/>
            <color indexed="81"/>
            <rFont val="Tahoma"/>
            <family val="2"/>
          </rPr>
          <t xml:space="preserve">Includes expenses for domestic animals, livestock, and zoological specimens.
</t>
        </r>
      </text>
    </comment>
    <comment ref="A320" authorId="0" shapeId="0">
      <text>
        <r>
          <rPr>
            <b/>
            <sz val="9"/>
            <color indexed="81"/>
            <rFont val="Tahoma"/>
            <family val="2"/>
          </rPr>
          <t xml:space="preserve">Minerals:  </t>
        </r>
        <r>
          <rPr>
            <sz val="9"/>
            <color indexed="81"/>
            <rFont val="Tahoma"/>
            <family val="2"/>
          </rPr>
          <t xml:space="preserve">Includes expenses for coal mines, minerals other than coal, and oil wells for experimental research, reclamation, or similar purposes.
</t>
        </r>
      </text>
    </comment>
    <comment ref="A321" authorId="0" shapeId="0">
      <text>
        <r>
          <rPr>
            <b/>
            <sz val="9"/>
            <color indexed="81"/>
            <rFont val="Tahoma"/>
            <family val="2"/>
          </rPr>
          <t xml:space="preserve">Plants:  </t>
        </r>
        <r>
          <rPr>
            <sz val="9"/>
            <color indexed="81"/>
            <rFont val="Tahoma"/>
            <family val="2"/>
          </rPr>
          <t xml:space="preserve">Includes expenses for plants, timber, and vegetation for botanical gardens, green houses, nurseries, and similar purposes.  (Also, trees).
</t>
        </r>
      </text>
    </comment>
    <comment ref="A3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26" authorId="0" shapeId="0">
      <text>
        <r>
          <rPr>
            <b/>
            <sz val="9"/>
            <color indexed="81"/>
            <rFont val="Tahoma"/>
            <family val="2"/>
          </rPr>
          <t xml:space="preserve">Site Improvements:  </t>
        </r>
        <r>
          <rPr>
            <sz val="9"/>
            <color indexed="81"/>
            <rFont val="Tahoma"/>
            <family val="2"/>
          </rPr>
          <t xml:space="preserve">Includes expenses for exterior lighting systems, fences, landscaping, parking areas, roadways, walks, and similar site improvements.
</t>
        </r>
      </text>
    </comment>
    <comment ref="A327" authorId="0" shapeId="0">
      <text>
        <r>
          <rPr>
            <b/>
            <sz val="9"/>
            <color indexed="81"/>
            <rFont val="Tahoma"/>
            <family val="2"/>
          </rPr>
          <t xml:space="preserve">Site Preparation:  </t>
        </r>
        <r>
          <rPr>
            <sz val="9"/>
            <color indexed="81"/>
            <rFont val="Tahoma"/>
            <family val="2"/>
          </rPr>
          <t xml:space="preserve">Includes expenses for clearing, filling, grading, grubbing, razing of structures, and similar site preparation.
</t>
        </r>
      </text>
    </comment>
    <comment ref="A328" authorId="0" shapeId="0">
      <text>
        <r>
          <rPr>
            <b/>
            <sz val="9"/>
            <color indexed="81"/>
            <rFont val="Tahoma"/>
            <family val="2"/>
          </rPr>
          <t xml:space="preserve">Utilities:  </t>
        </r>
        <r>
          <rPr>
            <sz val="9"/>
            <color indexed="81"/>
            <rFont val="Tahoma"/>
            <family val="2"/>
          </rPr>
          <t xml:space="preserve">Includes expenses for lines and facilities (e.g., energy) used in the transmission of electricity, gas, sewer, water, and similar utilities.
</t>
        </r>
      </text>
    </comment>
    <comment ref="A32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5" authorId="0" shapeId="0">
      <text>
        <r>
          <rPr>
            <b/>
            <sz val="9"/>
            <color indexed="81"/>
            <rFont val="Tahoma"/>
            <family val="2"/>
          </rPr>
          <t xml:space="preserve">Mobile Client Computers (microcomputers):  </t>
        </r>
        <r>
          <rPr>
            <sz val="9"/>
            <color indexed="81"/>
            <rFont val="Tahoma"/>
            <family val="2"/>
          </rPr>
          <t>Includes any stationary desktop workstation, including desktops that have been provided by the agency for telecommuters.  Includes technologies typically used by individuals to enhance productivity.  Examples include workstation setups (with all included components), and "thin clients."  Shared computer setups like classroom systems, lab systems, and library systems are also included.  Desktop Systems are stationary devices installed on a desk or workstation rather than mobile and highly transportable like a notebook or laptop.
"Thin client" is defined as a simple personal computer that is similar to a dumb terminal.  The machine performs very little processing.  Generally, most of the application processing is done on a network server.</t>
        </r>
      </text>
    </comment>
    <comment ref="A336" authorId="0" shapeId="0">
      <text>
        <r>
          <rPr>
            <b/>
            <sz val="9"/>
            <color indexed="81"/>
            <rFont val="Tahoma"/>
            <family val="2"/>
          </rPr>
          <t xml:space="preserve">Mobile Client Computers:  </t>
        </r>
        <r>
          <rPr>
            <sz val="9"/>
            <color indexed="81"/>
            <rFont val="Tahoma"/>
            <family val="2"/>
          </rPr>
          <t xml:space="preserve">Includes any mobile computer, usually referred to as a laptop or notebook, which includes laptops with docking stations and other peripheral devices.  Also included in this category are handheld computer devices to include wireless.
</t>
        </r>
      </text>
    </comment>
    <comment ref="A337" authorId="0" shapeId="0">
      <text>
        <r>
          <rPr>
            <b/>
            <sz val="9"/>
            <color indexed="81"/>
            <rFont val="Tahoma"/>
            <family val="2"/>
          </rPr>
          <t xml:space="preserve">Mainframe Computers and Components:  </t>
        </r>
        <r>
          <rPr>
            <sz val="9"/>
            <color indexed="81"/>
            <rFont val="Tahoma"/>
            <family val="2"/>
          </rPr>
          <t xml:space="preserve">Includes all components and peripherals up to a network connection.  Mainframe is an industry term for a large computer, typically manufactured by a large company such as IBM for the commercial applications of Fortune 1000 businesses and other large-scale computing purposes.  Historically, a mainframe is associated with centralized rather than distributed computing.
</t>
        </r>
      </text>
    </comment>
    <comment ref="A338" authorId="0" shapeId="0">
      <text>
        <r>
          <rPr>
            <b/>
            <sz val="9"/>
            <color indexed="81"/>
            <rFont val="Tahoma"/>
            <family val="2"/>
          </rPr>
          <t xml:space="preserve">Network Servers:  </t>
        </r>
        <r>
          <rPr>
            <sz val="9"/>
            <color indexed="81"/>
            <rFont val="Tahoma"/>
            <family val="2"/>
          </rPr>
          <t xml:space="preserve">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t>
        </r>
      </text>
    </comment>
    <comment ref="A339" authorId="0" shapeId="0">
      <text>
        <r>
          <rPr>
            <b/>
            <sz val="9"/>
            <color indexed="81"/>
            <rFont val="Tahoma"/>
            <family val="2"/>
          </rPr>
          <t xml:space="preserve">Network Components:  </t>
        </r>
        <r>
          <rPr>
            <sz val="9"/>
            <color indexed="81"/>
            <rFont val="Tahoma"/>
            <family val="2"/>
          </rPr>
          <t xml:space="preserve">Includes assets used in the local area network not reported in 221500 such as routers, switches, hubs, bridges, etc.  This also includes cabling system components when not part of a state-owned building renovation or construction project.
</t>
        </r>
      </text>
    </comment>
    <comment ref="A340" authorId="1" shapeId="0">
      <text>
        <r>
          <rPr>
            <b/>
            <sz val="9"/>
            <color indexed="81"/>
            <rFont val="Tahoma"/>
            <family val="2"/>
          </rPr>
          <t>Other Computer Equipment:</t>
        </r>
        <r>
          <rPr>
            <sz val="9"/>
            <color indexed="81"/>
            <rFont val="Tahoma"/>
            <family val="2"/>
          </rPr>
          <t xml:space="preserve">
Includes all other equipment that cannot be reported in 221100 through 221600.  Examples include printers, kiosks, print copiers, scanners, add-on peripherals for desktops or laptops, network interface cards, devices for reading bar codes, and devices for providing local and wide area connectivity (e.g., modems, codecs).
NOTE: Code handheld wireless devices to 221200.</t>
        </r>
      </text>
    </comment>
    <comment ref="A341" authorId="1" shapeId="0">
      <text>
        <r>
          <rPr>
            <b/>
            <sz val="9"/>
            <color indexed="81"/>
            <rFont val="Tahoma"/>
            <family val="2"/>
          </rPr>
          <t>Computer Software Purchases:</t>
        </r>
        <r>
          <rPr>
            <sz val="9"/>
            <color indexed="81"/>
            <rFont val="Tahoma"/>
            <family val="2"/>
          </rPr>
          <t xml:space="preserve">
Includes expenditures for the purchase of Commercial off the Shelf Software (COTS), to include applications utility programs, and operation system software.  The term software is a general term that refers to all programs or instructions that are used to operate computer hardware.  Software causes computer hardware to perform activities by telling a computer how to execute functions and tasks.  Code contracts for software development to 127900.</t>
        </r>
      </text>
    </comment>
    <comment ref="A342" authorId="0" shapeId="0">
      <text>
        <r>
          <rPr>
            <b/>
            <sz val="9"/>
            <color indexed="81"/>
            <rFont val="Tahoma"/>
            <family val="2"/>
          </rPr>
          <t xml:space="preserve">Development Tool Purchases:  </t>
        </r>
        <r>
          <rPr>
            <sz val="9"/>
            <color indexed="81"/>
            <rFont val="Tahoma"/>
            <family val="2"/>
          </rPr>
          <t>Includes expenditures for the purchases of software development tools.  A development tool is software specifically used in the development applications by technical staff.  Examples of this software are text editors, compliers, build-automation tools, debuggers, ETL tools, and data modeling software.</t>
        </r>
      </text>
    </comment>
    <comment ref="A3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8" authorId="0" shapeId="0">
      <text>
        <r>
          <rPr>
            <b/>
            <sz val="9"/>
            <color indexed="81"/>
            <rFont val="Tahoma"/>
            <family val="2"/>
          </rPr>
          <t xml:space="preserve">College Library Books:  </t>
        </r>
        <r>
          <rPr>
            <sz val="9"/>
            <color indexed="81"/>
            <rFont val="Tahoma"/>
            <family val="2"/>
          </rPr>
          <t xml:space="preserve">Includes expenses for books, microfiche, periodicals, and similar equipment used in libraries of institutions of higher education.
</t>
        </r>
      </text>
    </comment>
    <comment ref="A349" authorId="0" shapeId="0">
      <text>
        <r>
          <rPr>
            <b/>
            <sz val="9"/>
            <color indexed="81"/>
            <rFont val="Tahoma"/>
            <family val="2"/>
          </rPr>
          <t xml:space="preserve">Educational Equipment:  </t>
        </r>
        <r>
          <rPr>
            <sz val="9"/>
            <color indexed="81"/>
            <rFont val="Tahoma"/>
            <family val="2"/>
          </rPr>
          <t xml:space="preserve">Includes expenses for auditorium seating, chalkboards, classroom furniture, and similar equipment. (Also, musical instruments).
</t>
        </r>
      </text>
    </comment>
    <comment ref="A350" authorId="0" shapeId="0">
      <text>
        <r>
          <rPr>
            <b/>
            <sz val="9"/>
            <color indexed="81"/>
            <rFont val="Tahoma"/>
            <family val="2"/>
          </rPr>
          <t xml:space="preserve">Exhibit Equipment: </t>
        </r>
        <r>
          <rPr>
            <sz val="9"/>
            <color indexed="81"/>
            <rFont val="Tahoma"/>
            <family val="2"/>
          </rPr>
          <t xml:space="preserve"> Includes expenses for artifacts, artworks, scientific paraphernalia, and similar museum materials and equipment.
</t>
        </r>
      </text>
    </comment>
    <comment ref="A351" authorId="1" shapeId="0">
      <text>
        <r>
          <rPr>
            <b/>
            <sz val="9"/>
            <color indexed="81"/>
            <rFont val="Tahoma"/>
            <family val="2"/>
          </rPr>
          <t>Reference Equipment:</t>
        </r>
        <r>
          <rPr>
            <sz val="9"/>
            <color indexed="81"/>
            <rFont val="Tahoma"/>
            <family val="2"/>
          </rPr>
          <t xml:space="preserve">
Includes expenses for books not used in libraries of institutions of higher education, card catalogs, carrels, library desks, microfilm readers, and similar reference equipment. (Also, films, records).</t>
        </r>
      </text>
    </comment>
    <comment ref="A352" authorId="0" shapeId="0">
      <text>
        <r>
          <rPr>
            <b/>
            <sz val="9"/>
            <color indexed="81"/>
            <rFont val="Tahoma"/>
            <family val="2"/>
          </rPr>
          <t xml:space="preserve">Educational and Cultural Equipment Improvements:  </t>
        </r>
        <r>
          <rPr>
            <sz val="9"/>
            <color indexed="81"/>
            <rFont val="Tahoma"/>
            <family val="2"/>
          </rPr>
          <t xml:space="preserve">Includes expenses for restorations of and additions or modifications to existing educational and cultural equipment that expands capabilitiy or capacity, or improves performance.
</t>
        </r>
      </text>
    </comment>
    <comment ref="A3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57" authorId="0" shapeId="0">
      <text>
        <r>
          <rPr>
            <b/>
            <sz val="9"/>
            <color indexed="81"/>
            <rFont val="Tahoma"/>
            <family val="2"/>
          </rPr>
          <t xml:space="preserve">Electronic Equipment:  </t>
        </r>
        <r>
          <rPr>
            <sz val="9"/>
            <color indexed="81"/>
            <rFont val="Tahoma"/>
            <family val="2"/>
          </rPr>
          <t xml:space="preserve">Includes expenses for intercommunication systems, radar, radios, televisions, and similar electronic equipment.
</t>
        </r>
      </text>
    </comment>
    <comment ref="A358" authorId="1" shapeId="0">
      <text>
        <r>
          <rPr>
            <b/>
            <sz val="9"/>
            <color indexed="81"/>
            <rFont val="Tahoma"/>
            <family val="2"/>
          </rPr>
          <t>Photo Equipment:</t>
        </r>
        <r>
          <rPr>
            <sz val="9"/>
            <color indexed="81"/>
            <rFont val="Tahoma"/>
            <family val="2"/>
          </rPr>
          <t xml:space="preserve">
Includes expenses for blueprint equipment, cameras, enlargers, lenses, ovehead viewers, projectors, screens, splicers, tripods, and similar photographic equipment.</t>
        </r>
      </text>
    </comment>
    <comment ref="A359" authorId="0" shapeId="0">
      <text>
        <r>
          <rPr>
            <b/>
            <sz val="9"/>
            <color indexed="81"/>
            <rFont val="Tahoma"/>
            <family val="2"/>
          </rPr>
          <t xml:space="preserve">Voice and Data Transmission Equipment:  </t>
        </r>
        <r>
          <rPr>
            <sz val="9"/>
            <color indexed="81"/>
            <rFont val="Tahoma"/>
            <family val="2"/>
          </rPr>
          <t xml:space="preserve">Includes expenses for facsimile-transmitters, switchboards, telephones, teletypewriters, and similar equipment.
</t>
        </r>
      </text>
    </comment>
    <comment ref="A360" authorId="0" shapeId="0">
      <text>
        <r>
          <rPr>
            <b/>
            <sz val="9"/>
            <color indexed="81"/>
            <rFont val="Tahoma"/>
            <family val="2"/>
          </rPr>
          <t xml:space="preserve">Electronic and Photographic Equip. Improvements:  </t>
        </r>
        <r>
          <rPr>
            <sz val="9"/>
            <color indexed="81"/>
            <rFont val="Tahoma"/>
            <family val="2"/>
          </rPr>
          <t xml:space="preserve">Includes expenses for restorations of and additions or modifications to existing communications and photographic equipment that expands capability or capacity, or improves performance.
</t>
        </r>
      </text>
    </comment>
    <comment ref="A3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65" authorId="0" shapeId="0">
      <text>
        <r>
          <rPr>
            <b/>
            <sz val="9"/>
            <color indexed="81"/>
            <rFont val="Tahoma"/>
            <family val="2"/>
          </rPr>
          <t xml:space="preserve">Laboratory Equipment: 
</t>
        </r>
        <r>
          <rPr>
            <sz val="9"/>
            <color indexed="81"/>
            <rFont val="Tahoma"/>
            <family val="2"/>
          </rPr>
          <t>Includes expenses for blood gas analyzers, Bunsen burners, centrifuges, freezing point depression instruments, gas chromatographic, incubators, microscopes, spectrophotometers, and simiilar equipment.</t>
        </r>
        <r>
          <rPr>
            <sz val="9"/>
            <color indexed="81"/>
            <rFont val="Tahoma"/>
            <family val="2"/>
          </rPr>
          <t xml:space="preserve">
</t>
        </r>
      </text>
    </comment>
    <comment ref="A366" authorId="0" shapeId="0">
      <text>
        <r>
          <rPr>
            <b/>
            <sz val="9"/>
            <color indexed="81"/>
            <rFont val="Tahoma"/>
            <family val="2"/>
          </rPr>
          <t xml:space="preserve">Medical and Dental Equipment:  </t>
        </r>
        <r>
          <rPr>
            <sz val="9"/>
            <color indexed="81"/>
            <rFont val="Tahoma"/>
            <family val="2"/>
          </rPr>
          <t xml:space="preserve">Includes expenses for anesthesia and respiratory therapy equipment, dental equipment, diagnostic apparatus, electrotherapeutic equipment, examining room furniture, fracture and orthopedic equipment, hospital and medical lighting, operating room equipment, x-ray equipment, and similar medical and dental equipment.
</t>
        </r>
      </text>
    </comment>
    <comment ref="A367" authorId="1" shapeId="0">
      <text>
        <r>
          <rPr>
            <b/>
            <sz val="9"/>
            <color indexed="81"/>
            <rFont val="Tahoma"/>
            <family val="2"/>
          </rPr>
          <t>Field Equipment:</t>
        </r>
        <r>
          <rPr>
            <sz val="9"/>
            <color indexed="81"/>
            <rFont val="Tahoma"/>
            <family val="2"/>
          </rPr>
          <t xml:space="preserve">
Includes expenses for portable and/or permanent non-disposable equipment, such as automatic samplers and ambient air/water meters or analyzers, designed and purchased primarily for use in non-laboratory settings.</t>
        </r>
      </text>
    </comment>
    <comment ref="A368" authorId="0" shapeId="0">
      <text>
        <r>
          <rPr>
            <b/>
            <sz val="9"/>
            <color indexed="81"/>
            <rFont val="Tahoma"/>
            <family val="2"/>
          </rPr>
          <t xml:space="preserve">Medical and Laboratory Equipment Improvements:  </t>
        </r>
        <r>
          <rPr>
            <sz val="9"/>
            <color indexed="81"/>
            <rFont val="Tahoma"/>
            <family val="2"/>
          </rPr>
          <t xml:space="preserve">Includes expense for restorations of and additions or modifications to existing medical and laboratory and field equipment that expands capability or capacity, or improves performance.
</t>
        </r>
      </text>
    </comment>
    <comment ref="A3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73" authorId="2" shapeId="0">
      <text>
        <r>
          <rPr>
            <b/>
            <sz val="9"/>
            <color indexed="81"/>
            <rFont val="Tahoma"/>
            <family val="2"/>
          </rPr>
          <t xml:space="preserve">Agricultural  Vehicular Equipment:  </t>
        </r>
        <r>
          <rPr>
            <sz val="9"/>
            <color indexed="81"/>
            <rFont val="Tahoma"/>
            <family val="2"/>
          </rPr>
          <t xml:space="preserve">Includes expenses for planting, seeding, and harvesting devices; silage cutters; threshing machines; tractors; wagons; and similar agricultural equipment.
</t>
        </r>
      </text>
    </comment>
    <comment ref="A374" authorId="1" shapeId="0">
      <text>
        <r>
          <rPr>
            <b/>
            <sz val="9"/>
            <color indexed="81"/>
            <rFont val="Tahoma"/>
            <family val="2"/>
          </rPr>
          <t>Construction Equipment:</t>
        </r>
        <r>
          <rPr>
            <sz val="9"/>
            <color indexed="81"/>
            <rFont val="Tahoma"/>
            <family val="2"/>
          </rPr>
          <t xml:space="preserve">
Includes expenses for air hammers, backhoes, bulldozers, cranes, graders, portable generators, pumps, and similar equipment.</t>
        </r>
      </text>
    </comment>
    <comment ref="A375" authorId="0" shapeId="0">
      <text>
        <r>
          <rPr>
            <b/>
            <sz val="9"/>
            <color indexed="81"/>
            <rFont val="Tahoma"/>
            <family val="2"/>
          </rPr>
          <t xml:space="preserve">Motor Vehicle Equipment:  </t>
        </r>
        <r>
          <rPr>
            <sz val="9"/>
            <color indexed="81"/>
            <rFont val="Tahoma"/>
            <family val="2"/>
          </rPr>
          <t xml:space="preserve">Includes expenses for automobiles, buses, forklifts, mopeds, motorcycles, trucks, and similar equipment.
</t>
        </r>
      </text>
    </comment>
    <comment ref="A376" authorId="0" shapeId="0">
      <text>
        <r>
          <rPr>
            <b/>
            <sz val="9"/>
            <color indexed="81"/>
            <rFont val="Tahoma"/>
            <family val="2"/>
          </rPr>
          <t xml:space="preserve">Power Repair and Maintenance Equipment:  </t>
        </r>
        <r>
          <rPr>
            <sz val="9"/>
            <color indexed="81"/>
            <rFont val="Tahoma"/>
            <family val="2"/>
          </rPr>
          <t xml:space="preserve">Includes expenses for power hedge clippers, power mowers, small power sanders, small power saws, routers, and similar power repair and maintenance equipment.
</t>
        </r>
      </text>
    </comment>
    <comment ref="A377" authorId="2" shapeId="0">
      <text>
        <r>
          <rPr>
            <b/>
            <sz val="9"/>
            <color indexed="81"/>
            <rFont val="Tahoma"/>
            <family val="2"/>
          </rPr>
          <t xml:space="preserve">Watercraft Equipment:  </t>
        </r>
        <r>
          <rPr>
            <sz val="9"/>
            <color indexed="81"/>
            <rFont val="Tahoma"/>
            <family val="2"/>
          </rPr>
          <t xml:space="preserve">Includes expenses for amphibious craft, boats, diving bells, rafts, ships, and similar watercraft equipment.
</t>
        </r>
      </text>
    </comment>
    <comment ref="A378" authorId="0" shapeId="0">
      <text>
        <r>
          <rPr>
            <b/>
            <sz val="9"/>
            <color indexed="81"/>
            <rFont val="Tahoma"/>
            <family val="2"/>
          </rPr>
          <t xml:space="preserve">Motorized Equipment Improvements:  </t>
        </r>
        <r>
          <rPr>
            <sz val="9"/>
            <color indexed="81"/>
            <rFont val="Tahoma"/>
            <family val="2"/>
          </rPr>
          <t xml:space="preserve">Includes expenses for restorations of and additions or modifications to existing vehicular equipment that expands the capability or capacity, or improves performance.
</t>
        </r>
      </text>
    </comment>
    <comment ref="A3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83" authorId="0" shapeId="0">
      <text>
        <r>
          <rPr>
            <b/>
            <sz val="9"/>
            <color indexed="81"/>
            <rFont val="Tahoma"/>
            <family val="2"/>
          </rPr>
          <t xml:space="preserve">Office Appurtenances:  </t>
        </r>
        <r>
          <rPr>
            <sz val="9"/>
            <color indexed="81"/>
            <rFont val="Tahoma"/>
            <family val="2"/>
          </rPr>
          <t xml:space="preserve">Includes expenses for blinds, carpets, draperies, plants, rugs, shades, wall decorations, and similar office appurtenances.
</t>
        </r>
      </text>
    </comment>
    <comment ref="A384" authorId="0" shapeId="0">
      <text>
        <r>
          <rPr>
            <b/>
            <sz val="9"/>
            <color indexed="81"/>
            <rFont val="Tahoma"/>
            <family val="2"/>
          </rPr>
          <t xml:space="preserve">Office Furniture:  </t>
        </r>
        <r>
          <rPr>
            <sz val="9"/>
            <color indexed="81"/>
            <rFont val="Tahoma"/>
            <family val="2"/>
          </rPr>
          <t xml:space="preserve">Includes expenses for bookcases, desks, chairs, file cabinets, lamps, racks, storage cabinets, tables, and similar office furniture.
</t>
        </r>
      </text>
    </comment>
    <comment ref="A385" authorId="0" shapeId="0">
      <text>
        <r>
          <rPr>
            <b/>
            <sz val="9"/>
            <color indexed="81"/>
            <rFont val="Tahoma"/>
            <family val="2"/>
          </rPr>
          <t xml:space="preserve">Office Incidentals:  </t>
        </r>
        <r>
          <rPr>
            <sz val="9"/>
            <color indexed="81"/>
            <rFont val="Tahoma"/>
            <family val="2"/>
          </rPr>
          <t xml:space="preserve">Includes expenses for ashtrays, compasses, date stamps, desk organizers, file boxes, letter openers, rulers, scissors, staplers, T-squares, and similar "desktop" office equipment.
</t>
        </r>
      </text>
    </comment>
    <comment ref="A386" authorId="0" shapeId="0">
      <text>
        <r>
          <rPr>
            <b/>
            <sz val="9"/>
            <color indexed="81"/>
            <rFont val="Tahoma"/>
            <family val="2"/>
          </rPr>
          <t xml:space="preserve">Office Machines:  </t>
        </r>
        <r>
          <rPr>
            <sz val="9"/>
            <color indexed="81"/>
            <rFont val="Tahoma"/>
            <family val="2"/>
          </rPr>
          <t xml:space="preserve">Includes expenses for adding machines, bookkeeping machines, calculators, drafting machines, duplicating and photocopying machines, posting machines, transcribing and dictating machines, typewriters, weight scales, and similar equipment.
</t>
        </r>
      </text>
    </comment>
    <comment ref="A387" authorId="0" shapeId="0">
      <text>
        <r>
          <rPr>
            <b/>
            <sz val="9"/>
            <color indexed="81"/>
            <rFont val="Tahoma"/>
            <family val="2"/>
          </rPr>
          <t xml:space="preserve">Office Furniture Improvement:  </t>
        </r>
        <r>
          <rPr>
            <sz val="9"/>
            <color indexed="81"/>
            <rFont val="Tahoma"/>
            <family val="2"/>
          </rPr>
          <t xml:space="preserve">Includes expenses for restorations of and additions or modifications to existing office equipment that expands the capability or capacity, or improves performance. (Also, typing elements).
</t>
        </r>
      </text>
    </comment>
    <comment ref="A38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92" authorId="0" shapeId="0">
      <text>
        <r>
          <rPr>
            <b/>
            <sz val="9"/>
            <color indexed="81"/>
            <rFont val="Tahoma"/>
            <family val="2"/>
          </rPr>
          <t xml:space="preserve">Household Equipment:  </t>
        </r>
        <r>
          <rPr>
            <sz val="9"/>
            <color indexed="81"/>
            <rFont val="Tahoma"/>
            <family val="2"/>
          </rPr>
          <t xml:space="preserve">Includes expenses for beds, bureaus, chairs, dressers, heaters, mattresses, refrigerators, stoves, tables, portable fire extinguishers, and similar equipment.  (Also, drapes and carpet for dorms). (Vending machines, food service hand trucks, shelves).
</t>
        </r>
      </text>
    </comment>
    <comment ref="A393" authorId="0" shapeId="0">
      <text>
        <r>
          <rPr>
            <b/>
            <sz val="9"/>
            <color indexed="81"/>
            <rFont val="Tahoma"/>
            <family val="2"/>
          </rPr>
          <t xml:space="preserve">Law Enforcement Equipment:  </t>
        </r>
        <r>
          <rPr>
            <sz val="9"/>
            <color indexed="81"/>
            <rFont val="Tahoma"/>
            <family val="2"/>
          </rPr>
          <t xml:space="preserve">Includes expenses for clubs, firearms, helmets, shields, surveillance apparatus, and similar law enforcement equipment.
</t>
        </r>
      </text>
    </comment>
    <comment ref="A394" authorId="0" shapeId="0">
      <text>
        <r>
          <rPr>
            <b/>
            <sz val="9"/>
            <color indexed="81"/>
            <rFont val="Tahoma"/>
            <family val="2"/>
          </rPr>
          <t xml:space="preserve">Manufacturing Equipment:  </t>
        </r>
        <r>
          <rPr>
            <sz val="9"/>
            <color indexed="81"/>
            <rFont val="Tahoma"/>
            <family val="2"/>
          </rPr>
          <t xml:space="preserve">Includes expenses for drills, lathes, looms, presses, saws, stampers, and similar manufacturing use equipment.
</t>
        </r>
      </text>
    </comment>
    <comment ref="A395" authorId="0" shapeId="0">
      <text>
        <r>
          <rPr>
            <b/>
            <sz val="9"/>
            <color indexed="81"/>
            <rFont val="Tahoma"/>
            <family val="2"/>
          </rPr>
          <t xml:space="preserve">Non-Power Repair &amp; Maintenance Equipment:  </t>
        </r>
        <r>
          <rPr>
            <sz val="9"/>
            <color indexed="81"/>
            <rFont val="Tahoma"/>
            <family val="2"/>
          </rPr>
          <t xml:space="preserve">Includes expenses for files, hammers, manual drills, manual hedge clippers, manual lawn mowers, saws, screwdrivers, wrenches, and similar non-power repair and maintenance equipment.
</t>
        </r>
      </text>
    </comment>
    <comment ref="A396" authorId="0" shapeId="0">
      <text>
        <r>
          <rPr>
            <b/>
            <sz val="9"/>
            <color indexed="81"/>
            <rFont val="Tahoma"/>
            <family val="2"/>
          </rPr>
          <t xml:space="preserve">Recreational Equipment:  </t>
        </r>
        <r>
          <rPr>
            <sz val="9"/>
            <color indexed="81"/>
            <rFont val="Tahoma"/>
            <family val="2"/>
          </rPr>
          <t xml:space="preserve">Includes expenses for gymnasium, park, playground, recreational center, and similar apparatus and equipment.
</t>
        </r>
      </text>
    </comment>
    <comment ref="A397" authorId="0" shapeId="0">
      <text>
        <r>
          <rPr>
            <b/>
            <sz val="9"/>
            <color indexed="81"/>
            <rFont val="Tahoma"/>
            <family val="2"/>
          </rPr>
          <t xml:space="preserve">Traffic Control Equipment:  </t>
        </r>
        <r>
          <rPr>
            <sz val="9"/>
            <color indexed="81"/>
            <rFont val="Tahoma"/>
            <family val="2"/>
          </rPr>
          <t xml:space="preserve">Includes expenses for traffic cones, barrels, sign stands, signs, and simiilar items used during maintenance operations on roadways.
</t>
        </r>
      </text>
    </comment>
    <comment ref="A398" authorId="0" shapeId="0">
      <text>
        <r>
          <rPr>
            <b/>
            <sz val="9"/>
            <color indexed="81"/>
            <rFont val="Tahoma"/>
            <family val="2"/>
          </rPr>
          <t xml:space="preserve">Firearms Equipment:  </t>
        </r>
        <r>
          <rPr>
            <sz val="9"/>
            <color indexed="81"/>
            <rFont val="Tahoma"/>
            <family val="2"/>
          </rPr>
          <t xml:space="preserve">Includes expenses for firearms such as handguns, rifles, and shotguns.  Use 227200 for expenses such as ammunition or for ancillary equipment such as holsters, belts, and cases purchased separately from the firearm.
</t>
        </r>
      </text>
    </comment>
    <comment ref="A399" authorId="0" shapeId="0">
      <text>
        <r>
          <rPr>
            <b/>
            <sz val="9"/>
            <color indexed="81"/>
            <rFont val="Tahoma"/>
            <family val="2"/>
          </rPr>
          <t xml:space="preserve">Specific Use Equipment Improvements:  </t>
        </r>
        <r>
          <rPr>
            <sz val="9"/>
            <color indexed="81"/>
            <rFont val="Tahoma"/>
            <family val="2"/>
          </rPr>
          <t xml:space="preserve">Includes expenses for restorations of and additions or modifications to existing specific use equipment that expands capability or capacity, or improves performance. (Also, for upholstering furniture).
</t>
        </r>
      </text>
    </comment>
    <comment ref="A40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5" authorId="0" shapeId="0">
      <text>
        <r>
          <rPr>
            <b/>
            <sz val="9"/>
            <color indexed="81"/>
            <rFont val="Tahoma"/>
            <family val="2"/>
          </rPr>
          <t xml:space="preserve">Built-in Equipment:  </t>
        </r>
        <r>
          <rPr>
            <sz val="9"/>
            <color indexed="81"/>
            <rFont val="Tahoma"/>
            <family val="2"/>
          </rPr>
          <t xml:space="preserve">Includes expenses for benches, laboratory tables, platforms, shelving, stages, wall cabinets, and similar built-in equipment normally included during construction as special stationary features.
</t>
        </r>
      </text>
    </comment>
    <comment ref="A406" authorId="0" shapeId="0">
      <text>
        <r>
          <rPr>
            <b/>
            <sz val="9"/>
            <color indexed="81"/>
            <rFont val="Tahoma"/>
            <family val="2"/>
          </rPr>
          <t xml:space="preserve">Fixtures:  </t>
        </r>
        <r>
          <rPr>
            <sz val="9"/>
            <color indexed="81"/>
            <rFont val="Tahoma"/>
            <family val="2"/>
          </rPr>
          <t xml:space="preserve">Includes expenses for electrical, heating, lighting, plumbing, and similar fixtures normally affixed to walls, floors, and ceilings.
</t>
        </r>
      </text>
    </comment>
    <comment ref="A407" authorId="0" shapeId="0">
      <text>
        <r>
          <rPr>
            <b/>
            <sz val="9"/>
            <color indexed="81"/>
            <rFont val="Tahoma"/>
            <family val="2"/>
          </rPr>
          <t xml:space="preserve">Mechanical Equipment:  </t>
        </r>
        <r>
          <rPr>
            <sz val="9"/>
            <color indexed="81"/>
            <rFont val="Tahoma"/>
            <family val="2"/>
          </rPr>
          <t xml:space="preserve">Includes expenses for air conditioners, boilers, elevators, switching, and similar mechanical equipment normally included in a structure at time of construction.
</t>
        </r>
      </text>
    </comment>
    <comment ref="A408" authorId="0" shapeId="0">
      <text>
        <r>
          <rPr>
            <b/>
            <sz val="9"/>
            <color indexed="81"/>
            <rFont val="Tahoma"/>
            <family val="2"/>
          </rPr>
          <t xml:space="preserve">Stationary Equipment Improvements:  </t>
        </r>
        <r>
          <rPr>
            <sz val="9"/>
            <color indexed="81"/>
            <rFont val="Tahoma"/>
            <family val="2"/>
          </rPr>
          <t xml:space="preserve">Includes expenditures for restorations of and additions or modifications to existing stationary equipment that expands the capability or capacity, or improves performance.
</t>
        </r>
      </text>
    </comment>
    <comment ref="A4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3" authorId="2" shapeId="0">
      <text>
        <r>
          <rPr>
            <b/>
            <sz val="9"/>
            <color indexed="81"/>
            <rFont val="Tahoma"/>
            <family val="2"/>
          </rPr>
          <t xml:space="preserve">Construction catch-all - </t>
        </r>
        <r>
          <rPr>
            <sz val="9"/>
            <color indexed="81"/>
            <rFont val="Tahoma"/>
            <family val="2"/>
          </rPr>
          <t>This code is to be used as a catch-all for the construction of all buildings, bridges, and highways.</t>
        </r>
      </text>
    </comment>
    <comment ref="A4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1" authorId="0" shapeId="0">
      <text>
        <r>
          <rPr>
            <b/>
            <sz val="9"/>
            <color indexed="81"/>
            <rFont val="Tahoma"/>
            <family val="2"/>
          </rPr>
          <t xml:space="preserve">User Added NPS Categories:  </t>
        </r>
        <r>
          <rPr>
            <sz val="9"/>
            <color indexed="81"/>
            <rFont val="Tahoma"/>
            <family val="2"/>
          </rPr>
          <t xml:space="preserve">These are NPS categories that aren't included above.  Enter Category Title in column A, Account code in column B, and Category definition in comment for each entry iin column A.  Definitions can be found at the following location:
http://www.jmu.edu/financeoffice/code-listings/expensecode_listing.pdf
</t>
        </r>
      </text>
    </comment>
    <comment ref="A43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7" authorId="0" shapeId="0">
      <text>
        <r>
          <rPr>
            <b/>
            <sz val="9"/>
            <color indexed="81"/>
            <rFont val="Tahoma"/>
            <family val="2"/>
          </rPr>
          <t xml:space="preserve">Intra-Agency Recoveries for Contractural Services:  </t>
        </r>
        <r>
          <rPr>
            <sz val="9"/>
            <color indexed="81"/>
            <rFont val="Tahoma"/>
            <family val="2"/>
          </rPr>
          <t xml:space="preserve">Recovery of the cost of contractural services incurred by programs or subprograms within the agency or agencies under the auspices of a single board or commission.  Do not include recoveries from Auxiliary Enterprise subprograms and the JMU Foundation.
</t>
        </r>
      </text>
    </comment>
    <comment ref="A458" authorId="0" shapeId="0">
      <text>
        <r>
          <rPr>
            <b/>
            <sz val="9"/>
            <color indexed="81"/>
            <rFont val="Tahoma"/>
            <family val="2"/>
          </rPr>
          <t xml:space="preserve">Intra-Agency Recoveries for Supplies &amp; Materials:  </t>
        </r>
        <r>
          <rPr>
            <sz val="9"/>
            <color indexed="81"/>
            <rFont val="Tahoma"/>
            <family val="2"/>
          </rPr>
          <t xml:space="preserve">Recovery of the cost of supplies and materials incurred by programs or subprograms within the same agency or agencies under the auspices of a single board or commission.  Do not include recoveries from Auxiliary Enterprise subprograms and the JMU Foundation.
</t>
        </r>
      </text>
    </comment>
    <comment ref="A459" authorId="0" shapeId="0">
      <text>
        <r>
          <rPr>
            <b/>
            <sz val="9"/>
            <color indexed="81"/>
            <rFont val="Tahoma"/>
            <family val="2"/>
          </rPr>
          <t xml:space="preserve">Intra-Agency Recoveries for Transfer Payments:  </t>
        </r>
        <r>
          <rPr>
            <sz val="9"/>
            <color indexed="81"/>
            <rFont val="Tahoma"/>
            <family val="2"/>
          </rPr>
          <t xml:space="preserve">Recovery of the cost of transfer payments incurred by programs or subprograms within the same agency or agencies under the auspices of a single board or commission.  Do not include recoveries from Auxiliary Enterprise subprograms and the JMU Foundation.
</t>
        </r>
      </text>
    </comment>
    <comment ref="A460" authorId="0" shapeId="0">
      <text>
        <r>
          <rPr>
            <b/>
            <sz val="9"/>
            <color indexed="81"/>
            <rFont val="Tahoma"/>
            <family val="2"/>
          </rPr>
          <t xml:space="preserve">Intra-Agency Recoveries for Equipment:  </t>
        </r>
        <r>
          <rPr>
            <sz val="9"/>
            <color indexed="81"/>
            <rFont val="Tahoma"/>
            <family val="2"/>
          </rPr>
          <t xml:space="preserve">Recovery of the cost of equipment incurred by programs or subprograms within the same agency or agencies under the auspices of a single board or commission.  Do not include recoveries from Auxiliary Enterprise subprograms and the JMU Foundation.
</t>
        </r>
      </text>
    </comment>
    <comment ref="A4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List>
</comments>
</file>

<file path=xl/comments5.xml><?xml version="1.0" encoding="utf-8"?>
<comments xmlns="http://schemas.openxmlformats.org/spreadsheetml/2006/main">
  <authors>
    <author>Desktop Services</author>
    <author>Twintowers</author>
    <author>Smead, Cindi A - smeadca</author>
  </authors>
  <commentList>
    <comment ref="D7" authorId="0" shapeId="0">
      <text>
        <r>
          <rPr>
            <b/>
            <sz val="9"/>
            <color indexed="81"/>
            <rFont val="Tahoma"/>
            <family val="2"/>
          </rPr>
          <t xml:space="preserve">Posted Expenses: </t>
        </r>
        <r>
          <rPr>
            <sz val="9"/>
            <color indexed="81"/>
            <rFont val="Tahoma"/>
            <family val="2"/>
          </rPr>
          <t xml:space="preserve"> Expenditures that have posted to the budget and can be seen on the nVision Report and Monthly Detail Report.</t>
        </r>
        <r>
          <rPr>
            <sz val="9"/>
            <color indexed="81"/>
            <rFont val="Tahoma"/>
            <family val="2"/>
          </rPr>
          <t xml:space="preserve">
</t>
        </r>
      </text>
    </comment>
    <comment ref="E7" authorId="0" shapeId="0">
      <text>
        <r>
          <rPr>
            <b/>
            <sz val="9"/>
            <color indexed="81"/>
            <rFont val="Tahoma"/>
            <family val="2"/>
          </rPr>
          <t>Encumbered Expenses:</t>
        </r>
        <r>
          <rPr>
            <sz val="9"/>
            <color indexed="81"/>
            <rFont val="Tahoma"/>
            <family val="2"/>
          </rPr>
          <t xml:space="preserve">
Expenditures that have been purchased but haven't posted to the budget yet.</t>
        </r>
      </text>
    </comment>
    <comment ref="A10" authorId="0" shapeId="0">
      <text>
        <r>
          <rPr>
            <b/>
            <u/>
            <sz val="9"/>
            <color indexed="81"/>
            <rFont val="Tahoma"/>
            <family val="2"/>
          </rPr>
          <t>Employer Retirement Contributions:</t>
        </r>
        <r>
          <rPr>
            <sz val="9"/>
            <color indexed="81"/>
            <rFont val="Tahoma"/>
            <family val="2"/>
          </rPr>
          <t xml:space="preserve"> VRS Defined Benefits program:  Includes expenses for payments made to the retirement system trust fund for the employer portion of a defined benefit program for salaried state employees.  See 1165 for the employee portion of a defined benefit program.  See 111900 for Defined contribution expenses.
</t>
        </r>
      </text>
    </comment>
    <comment ref="A11" authorId="1" shapeId="0">
      <text>
        <r>
          <rPr>
            <b/>
            <sz val="9"/>
            <color indexed="81"/>
            <rFont val="Tahoma"/>
            <family val="2"/>
          </rPr>
          <t xml:space="preserve">Federal Old-Age Insurance (FICA) for Salaried State Employees (Salaried Social Security and Medicare): </t>
        </r>
        <r>
          <rPr>
            <sz val="9"/>
            <color indexed="81"/>
            <rFont val="Tahoma"/>
            <family val="2"/>
          </rPr>
          <t>Represents the employer's expenses for salaried state employees for the old-age survivor's and disability insurance (OASDI), referred to as social security; and the Federal Medicare Tax or health insurance tax (HI) withheld under FICA.  For related expenses see 111300.</t>
        </r>
      </text>
    </comment>
    <comment ref="A12" authorId="0" shapeId="0">
      <text>
        <r>
          <rPr>
            <b/>
            <sz val="9"/>
            <color indexed="81"/>
            <rFont val="Tahoma"/>
            <family val="2"/>
          </rPr>
          <t xml:space="preserve">Federal Old-Age Insurance (FICA) - Salary Medicare:  </t>
        </r>
        <r>
          <rPr>
            <sz val="9"/>
            <color indexed="81"/>
            <rFont val="Tahoma"/>
            <family val="2"/>
          </rPr>
          <t xml:space="preserve">Include budgeted amounts related to Medicare contribution.  FOR BUDGET OFFICE USE ONLY.
</t>
        </r>
      </text>
    </comment>
    <comment ref="A13" authorId="0" shapeId="0">
      <text>
        <r>
          <rPr>
            <b/>
            <sz val="9"/>
            <color indexed="81"/>
            <rFont val="Tahoma"/>
            <family val="2"/>
          </rPr>
          <t>Premium Coverage Savings:</t>
        </r>
        <r>
          <rPr>
            <sz val="9"/>
            <color indexed="81"/>
            <rFont val="Tahoma"/>
            <family val="2"/>
          </rPr>
          <t xml:space="preserve"> Includes budgeted amounts related to savings recognized because of premium conversion.
</t>
        </r>
      </text>
    </comment>
    <comment ref="A14" authorId="1" shapeId="0">
      <text>
        <r>
          <rPr>
            <b/>
            <sz val="9"/>
            <color indexed="81"/>
            <rFont val="Tahoma"/>
            <family val="2"/>
          </rPr>
          <t>Federal Old-Age Insurance for Wage-earning State Employees (Wage Social Security and Medicare):</t>
        </r>
        <r>
          <rPr>
            <sz val="9"/>
            <color indexed="81"/>
            <rFont val="Tahoma"/>
            <family val="2"/>
          </rPr>
          <t xml:space="preserve"> Represents the employer's expenses for wage state employees for the old-age survivors and disability insurance (OASDI), referred to as social security; and the Federal MedicareTax or health insurance tax (HI) withheld under FICA.</t>
        </r>
      </text>
    </comment>
    <comment ref="A15" authorId="2" shapeId="0">
      <text>
        <r>
          <rPr>
            <b/>
            <sz val="9"/>
            <color indexed="81"/>
            <rFont val="Tahoma"/>
            <family val="2"/>
          </rPr>
          <t xml:space="preserve">Pooled QNR/PTS Benefits:  </t>
        </r>
        <r>
          <rPr>
            <sz val="9"/>
            <color indexed="81"/>
            <rFont val="Tahoma"/>
            <family val="2"/>
          </rPr>
          <t xml:space="preserve">Used as budgetary only to be used by the budget office to temporarily budget benefits to be paid to part-time employees. FOR BUDGET OFFICE ONLY.
  </t>
        </r>
      </text>
    </comment>
    <comment ref="A16" authorId="1" shapeId="0">
      <text>
        <r>
          <rPr>
            <b/>
            <sz val="9"/>
            <color indexed="81"/>
            <rFont val="Tahoma"/>
            <family val="2"/>
          </rPr>
          <t>Group Life Insurance:</t>
        </r>
        <r>
          <rPr>
            <sz val="9"/>
            <color indexed="81"/>
            <rFont val="Tahoma"/>
            <family val="2"/>
          </rPr>
          <t xml:space="preserve">
Includes expenses of a group life insurance program provided for the benefit of State employees.  For related expenses, see 113300. </t>
        </r>
      </text>
    </comment>
    <comment ref="A17" authorId="1" shapeId="0">
      <text>
        <r>
          <rPr>
            <b/>
            <sz val="9"/>
            <color indexed="81"/>
            <rFont val="Tahoma"/>
            <family val="2"/>
          </rPr>
          <t>Medical/Hospitalization Insurance (Annual Employer Health Insurance Premium):</t>
        </r>
        <r>
          <rPr>
            <sz val="9"/>
            <color indexed="81"/>
            <rFont val="Tahoma"/>
            <family val="2"/>
          </rPr>
          <t xml:space="preserve"> Includes expenses of group medical/hospitalization insurance program provided for the benefit of State employees.</t>
        </r>
      </text>
    </comment>
    <comment ref="A18" authorId="1" shapeId="0">
      <text>
        <r>
          <rPr>
            <b/>
            <sz val="9"/>
            <color indexed="81"/>
            <rFont val="Tahoma"/>
            <family val="2"/>
          </rPr>
          <t xml:space="preserve">Retiree Health Medical/Hospitalization Insurance Credit: </t>
        </r>
        <r>
          <rPr>
            <sz val="9"/>
            <color indexed="81"/>
            <rFont val="Tahoma"/>
            <family val="2"/>
          </rPr>
          <t>Includes expenses of the long-term disability program provided for the benefit of State employees.</t>
        </r>
      </text>
    </comment>
    <comment ref="A19" authorId="1" shapeId="0">
      <text>
        <r>
          <rPr>
            <b/>
            <sz val="9"/>
            <color indexed="81"/>
            <rFont val="Tahoma"/>
            <family val="2"/>
          </rPr>
          <t>VSDB Long Term Disability Insurance:</t>
        </r>
        <r>
          <rPr>
            <sz val="9"/>
            <color indexed="81"/>
            <rFont val="Tahoma"/>
            <family val="2"/>
          </rPr>
          <t xml:space="preserve"> Includes expenses of the long-term disability program provided for the benefit of State employees.</t>
        </r>
      </text>
    </comment>
    <comment ref="A20" authorId="1" shapeId="0">
      <text>
        <r>
          <rPr>
            <b/>
            <sz val="9"/>
            <color indexed="81"/>
            <rFont val="Tahoma"/>
            <family val="2"/>
          </rPr>
          <t>Teachers Insurance and Annuity:</t>
        </r>
        <r>
          <rPr>
            <sz val="9"/>
            <color indexed="81"/>
            <rFont val="Tahoma"/>
            <family val="2"/>
          </rPr>
          <t xml:space="preserve"> Includes expenses for payments made to Teachers Insurance Annuity Fund.</t>
        </r>
      </text>
    </comment>
    <comment ref="A21" authorId="0" shapeId="0">
      <text>
        <r>
          <rPr>
            <b/>
            <sz val="9"/>
            <color indexed="81"/>
            <rFont val="Tahoma"/>
            <family val="2"/>
          </rPr>
          <t xml:space="preserve">Employee Retirement Contributions - Defined Contribution program: </t>
        </r>
        <r>
          <rPr>
            <sz val="9"/>
            <color indexed="81"/>
            <rFont val="Tahoma"/>
            <family val="2"/>
          </rPr>
          <t xml:space="preserve">Includes expenses for payments made to an employee's defined contribution account.
</t>
        </r>
      </text>
    </comment>
    <comment ref="A22" authorId="0" shapeId="0">
      <text>
        <r>
          <rPr>
            <b/>
            <u/>
            <sz val="9"/>
            <color indexed="81"/>
            <rFont val="Tahoma"/>
            <family val="2"/>
          </rPr>
          <t xml:space="preserve">Salaries, Administrative Higher Education: </t>
        </r>
        <r>
          <rPr>
            <sz val="9"/>
            <color indexed="81"/>
            <rFont val="Tahoma"/>
            <family val="2"/>
          </rPr>
          <t xml:space="preserve">Include expenses for compensation to persons for professional services rendered on a full-time (temporary, restricted, or permanent) basis or a permanent, part-time basis in administrative positions carrying faculty appointment in institutions of higher education.  Includes educational leave.  Does not include final compensation to employees for annual, sick, or compensatory leave balances.
</t>
        </r>
      </text>
    </comment>
    <comment ref="A23" authorId="0" shapeId="0">
      <text>
        <r>
          <rPr>
            <b/>
            <sz val="9"/>
            <color indexed="81"/>
            <rFont val="Tahoma"/>
            <family val="2"/>
          </rPr>
          <t>Merit Funding Administrative:</t>
        </r>
        <r>
          <rPr>
            <sz val="9"/>
            <color indexed="81"/>
            <rFont val="Tahoma"/>
            <family val="2"/>
          </rPr>
          <t xml:space="preserve"> Includes expenses for merit increases for administrative employees.  FOR BUDGET OFFICE USE ONLY.
</t>
        </r>
      </text>
    </comment>
    <comment ref="A24" authorId="0" shapeId="0">
      <text>
        <r>
          <rPr>
            <b/>
            <sz val="9"/>
            <color indexed="81"/>
            <rFont val="Tahoma"/>
            <family val="2"/>
          </rPr>
          <t xml:space="preserve">Recurring NT-SAL 1-19 HRS/WK: </t>
        </r>
        <r>
          <rPr>
            <sz val="9"/>
            <color indexed="81"/>
            <rFont val="Tahoma"/>
            <family val="2"/>
          </rPr>
          <t xml:space="preserve">Includes expenses for compensation to persons who work 19.9 hours per week for 9, 10, 11, 12 months.  This is a salaried, part-time non-benefits-covered, ongoing and recurring position for professional services not related to teaching. (RNT)
</t>
        </r>
      </text>
    </comment>
    <comment ref="A25" authorId="0" shapeId="0">
      <text>
        <r>
          <rPr>
            <b/>
            <u/>
            <sz val="9"/>
            <color indexed="81"/>
            <rFont val="Tahoma"/>
            <family val="2"/>
          </rPr>
          <t>Salaries, Classified:</t>
        </r>
        <r>
          <rPr>
            <sz val="9"/>
            <color indexed="81"/>
            <rFont val="Tahoma"/>
            <family val="2"/>
          </rPr>
          <t xml:space="preserve"> Includes expenses for compensation, severance pay, and incentive awards to persons who are paid at an established yearly rate in positions which are covered by the Virginia Personnel Act.  Does not include final compensation to employees for annual, sick, or compensatory leave balances.  Charge expenses for VALORS participants to 112700.
</t>
        </r>
      </text>
    </comment>
    <comment ref="A26" authorId="0" shapeId="0">
      <text>
        <r>
          <rPr>
            <b/>
            <sz val="9"/>
            <color indexed="81"/>
            <rFont val="Tahoma"/>
            <family val="2"/>
          </rPr>
          <t xml:space="preserve">Merit Funding, Classified:  </t>
        </r>
        <r>
          <rPr>
            <sz val="9"/>
            <color indexed="81"/>
            <rFont val="Tahoma"/>
            <family val="2"/>
          </rPr>
          <t xml:space="preserve">Includes expenses for merit increases for classified employees.  FOR BUDGET OFFICE USE ONLY.
</t>
        </r>
      </text>
    </comment>
    <comment ref="A27" authorId="0" shapeId="0">
      <text>
        <r>
          <rPr>
            <b/>
            <sz val="9"/>
            <color indexed="81"/>
            <rFont val="Tahoma"/>
            <family val="2"/>
          </rPr>
          <t xml:space="preserve">Salaries, Overtime: </t>
        </r>
        <r>
          <rPr>
            <sz val="9"/>
            <color indexed="81"/>
            <rFont val="Tahoma"/>
            <family val="2"/>
          </rPr>
          <t xml:space="preserve">Includes expenses for compensation to persons who are paid at an established yearly rate, for hours worked in excess of their normal work week.
</t>
        </r>
      </text>
    </comment>
    <comment ref="A28" authorId="0" shapeId="0">
      <text>
        <r>
          <rPr>
            <b/>
            <sz val="9"/>
            <color indexed="81"/>
            <rFont val="Tahoma"/>
            <family val="2"/>
          </rPr>
          <t xml:space="preserve">Salaries, Teaching and Research: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29" authorId="0" shapeId="0">
      <text>
        <r>
          <rPr>
            <b/>
            <sz val="9"/>
            <color indexed="81"/>
            <rFont val="Tahoma"/>
            <family val="2"/>
          </rPr>
          <t xml:space="preserve">Merit Funding, Faculty: </t>
        </r>
        <r>
          <rPr>
            <sz val="9"/>
            <color indexed="81"/>
            <rFont val="Tahoma"/>
            <family val="2"/>
          </rPr>
          <t xml:space="preserve">Include expenses for merit increases for faculty.  FOR BUDGET OFFICE USE ONLY
</t>
        </r>
      </text>
    </comment>
    <comment ref="A30" authorId="0" shapeId="0">
      <text>
        <r>
          <rPr>
            <b/>
            <sz val="9"/>
            <color indexed="81"/>
            <rFont val="Tahoma"/>
            <family val="2"/>
          </rPr>
          <t xml:space="preserve">Salaries, Professional Faculty: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31" authorId="0" shapeId="0">
      <text>
        <r>
          <rPr>
            <b/>
            <sz val="9"/>
            <color indexed="81"/>
            <rFont val="Tahoma"/>
            <family val="2"/>
          </rPr>
          <t xml:space="preserve">Salaries, Information Technology Employees: </t>
        </r>
        <r>
          <rPr>
            <sz val="9"/>
            <color indexed="81"/>
            <rFont val="Tahoma"/>
            <family val="2"/>
          </rPr>
          <t xml:space="preserve">Includes salary expenses for compensation to employees performing a role in information technology who are paid at an established yearly rate.  This expense would otherwise have been coded in account code 112300.
</t>
        </r>
      </text>
    </comment>
    <comment ref="A32" authorId="0" shapeId="0">
      <text>
        <r>
          <rPr>
            <b/>
            <sz val="9"/>
            <color indexed="81"/>
            <rFont val="Tahoma"/>
            <family val="2"/>
          </rPr>
          <t xml:space="preserve">Salaries, Teaching &amp; Research F/T, IT Employees: </t>
        </r>
        <r>
          <rPr>
            <sz val="9"/>
            <color indexed="81"/>
            <rFont val="Tahoma"/>
            <family val="2"/>
          </rPr>
          <t>Include expenses for compensation to persons for professional services in information technology rendered on a full-time (temporary, restricted or permanent) basis or a permanent, part-time basis in research and teaching positions in institutions of higher education.  This expense would otherwise have been coded to account code 112600.</t>
        </r>
      </text>
    </comment>
    <comment ref="A33" authorId="0" shapeId="0">
      <text>
        <r>
          <rPr>
            <b/>
            <sz val="9"/>
            <color indexed="81"/>
            <rFont val="Tahoma"/>
            <family val="2"/>
          </rPr>
          <t xml:space="preserve">Salaries, F/T Administration, IT Employees: </t>
        </r>
        <r>
          <rPr>
            <sz val="9"/>
            <color indexed="81"/>
            <rFont val="Tahoma"/>
            <family val="2"/>
          </rPr>
          <t xml:space="preserve">Include expenses for compensation to persons for professional services in information technology rendered on a full-time (temporary, restricted or permanent) basis or a permanent, part-time basis in administrative positions carrying faculty appointment in institutions of higher education.  This expense would otherwise have been coded to account code 112100.
</t>
        </r>
      </text>
    </comment>
    <comment ref="A34" authorId="0" shapeId="0">
      <text>
        <r>
          <rPr>
            <b/>
            <sz val="9"/>
            <color indexed="81"/>
            <rFont val="Tahoma"/>
            <family val="2"/>
          </rPr>
          <t xml:space="preserve">Salaries, Overtime IT Employees: </t>
        </r>
        <r>
          <rPr>
            <sz val="9"/>
            <color indexed="81"/>
            <rFont val="Tahoma"/>
            <family val="2"/>
          </rPr>
          <t xml:space="preserve">Include expenses for compensation to persons performing a role in information technology who are paid at an established yearly rate, for hours worked in excess of their normal workweek.  This expenses would otherwise have been coded in account code 112500.
</t>
        </r>
      </text>
    </comment>
    <comment ref="A35" authorId="0" shapeId="0">
      <text>
        <r>
          <rPr>
            <b/>
            <sz val="9"/>
            <color indexed="81"/>
            <rFont val="Tahoma"/>
            <family val="2"/>
          </rPr>
          <t xml:space="preserve">Bonuses and Incentives: </t>
        </r>
        <r>
          <rPr>
            <sz val="9"/>
            <color indexed="81"/>
            <rFont val="Tahoma"/>
            <family val="2"/>
          </rPr>
          <t>Includes expenses for payment of bonuses and incentives to state employees.</t>
        </r>
      </text>
    </comment>
    <comment ref="A36" authorId="0" shapeId="0">
      <text>
        <r>
          <rPr>
            <b/>
            <sz val="9"/>
            <color indexed="81"/>
            <rFont val="Tahoma"/>
            <family val="2"/>
          </rPr>
          <t xml:space="preserve">FT Bonus - Award/Recogition: </t>
        </r>
        <r>
          <rPr>
            <sz val="9"/>
            <color indexed="81"/>
            <rFont val="Tahoma"/>
            <family val="2"/>
          </rPr>
          <t xml:space="preserve">Includes expenses for payments of bonuses that relate to awards or recognitions.  Use for AP Faculty or Instructional Faculty only; not used for Classified employees.
</t>
        </r>
      </text>
    </comment>
    <comment ref="A37" authorId="1" shapeId="0">
      <text>
        <r>
          <rPr>
            <b/>
            <sz val="9"/>
            <color indexed="81"/>
            <rFont val="Tahoma"/>
            <family val="2"/>
          </rPr>
          <t>Deferred Compensation Match Payments:</t>
        </r>
        <r>
          <rPr>
            <sz val="9"/>
            <color indexed="81"/>
            <rFont val="Tahoma"/>
            <family val="2"/>
          </rPr>
          <t xml:space="preserve"> Includes expenses for employer match of the state employee deferred compensation program.</t>
        </r>
      </text>
    </comment>
    <comment ref="A38" authorId="0" shapeId="0">
      <text>
        <r>
          <rPr>
            <b/>
            <u/>
            <sz val="9"/>
            <color indexed="81"/>
            <rFont val="Tahoma"/>
            <family val="2"/>
          </rPr>
          <t>Wages, General:</t>
        </r>
        <r>
          <rPr>
            <sz val="9"/>
            <color indexed="81"/>
            <rFont val="Tahoma"/>
            <family val="2"/>
          </rPr>
          <t xml:space="preserve"> Includes expenses for compensation to persons who are paid at an hourly rate.
</t>
        </r>
      </text>
    </comment>
    <comment ref="A39" authorId="0" shapeId="0">
      <text>
        <r>
          <rPr>
            <b/>
            <sz val="9"/>
            <color indexed="81"/>
            <rFont val="Tahoma"/>
            <family val="2"/>
          </rPr>
          <t xml:space="preserve">Wages, Graduate Assistant: </t>
        </r>
        <r>
          <rPr>
            <sz val="9"/>
            <color indexed="81"/>
            <rFont val="Tahoma"/>
            <family val="2"/>
          </rPr>
          <t xml:space="preserve">Includes expenses for compensation made by institutions of higher education to persons, without faculty appointment, for </t>
        </r>
        <r>
          <rPr>
            <b/>
            <sz val="9"/>
            <color indexed="81"/>
            <rFont val="Tahoma"/>
            <family val="2"/>
          </rPr>
          <t>teaching</t>
        </r>
        <r>
          <rPr>
            <sz val="9"/>
            <color indexed="81"/>
            <rFont val="Tahoma"/>
            <family val="2"/>
          </rPr>
          <t xml:space="preserve"> and research activities.
</t>
        </r>
      </text>
    </comment>
    <comment ref="A40" authorId="0" shapeId="0">
      <text>
        <r>
          <rPr>
            <b/>
            <sz val="9"/>
            <color indexed="81"/>
            <rFont val="Tahoma"/>
            <family val="2"/>
          </rPr>
          <t xml:space="preserve">Wages, Overtime: </t>
        </r>
        <r>
          <rPr>
            <sz val="9"/>
            <color indexed="81"/>
            <rFont val="Tahoma"/>
            <family val="2"/>
          </rPr>
          <t xml:space="preserve">Includes expenses for compensation to person who are paid at an hourly rate for hours worked in excess of 40 hours per week.
</t>
        </r>
      </text>
    </comment>
    <comment ref="A41" authorId="0" shapeId="0">
      <text>
        <r>
          <rPr>
            <b/>
            <sz val="9"/>
            <color indexed="81"/>
            <rFont val="Tahoma"/>
            <family val="2"/>
          </rPr>
          <t xml:space="preserve">Wages, Student: </t>
        </r>
        <r>
          <rPr>
            <sz val="9"/>
            <color indexed="81"/>
            <rFont val="Tahoma"/>
            <family val="2"/>
          </rPr>
          <t xml:space="preserve"> Includes expenses for compensation made by institutions of higher education to graduate and undergraduate students for all services other than those included in 114200 and 114600.  Includes expenses for overtime payments.
</t>
        </r>
      </text>
    </comment>
    <comment ref="A42" authorId="0" shapeId="0">
      <text>
        <r>
          <rPr>
            <b/>
            <sz val="9"/>
            <color indexed="81"/>
            <rFont val="Tahoma"/>
            <family val="2"/>
          </rPr>
          <t xml:space="preserve">Wages, Teaching and Research Part-time:  </t>
        </r>
        <r>
          <rPr>
            <sz val="9"/>
            <color indexed="81"/>
            <rFont val="Tahoma"/>
            <family val="2"/>
          </rPr>
          <t xml:space="preserve">Includes expenses for compensation to persons for professional services rendered in research and instructional positions in institutions of higher education other than those described in 112600.  Includes compensation for overload teaching and evening sessions, and part-time teaching when the individual is not permanently employed.  Not used for summer school.
</t>
        </r>
      </text>
    </comment>
    <comment ref="A43" authorId="0" shapeId="0">
      <text>
        <r>
          <rPr>
            <b/>
            <sz val="9"/>
            <color indexed="81"/>
            <rFont val="Tahoma"/>
            <family val="2"/>
          </rPr>
          <t xml:space="preserve">Wages, Teaching and Research Part-time Cooperating Teachers: </t>
        </r>
        <r>
          <rPr>
            <sz val="9"/>
            <color indexed="81"/>
            <rFont val="Tahoma"/>
            <family val="2"/>
          </rPr>
          <t xml:space="preserve">Includes expenses for compensation to persons for professional services rendered in cooperating teaching positions other than those described in codes 112600, 114500, and 114530.
</t>
        </r>
      </text>
    </comment>
    <comment ref="A44" authorId="0" shapeId="0">
      <text>
        <r>
          <rPr>
            <b/>
            <sz val="9"/>
            <color indexed="81"/>
            <rFont val="Tahoma"/>
            <family val="2"/>
          </rPr>
          <t xml:space="preserve">Temp NT-SAL: </t>
        </r>
        <r>
          <rPr>
            <sz val="9"/>
            <color indexed="81"/>
            <rFont val="Tahoma"/>
            <family val="2"/>
          </rPr>
          <t xml:space="preserve"> Includes expenses for compensation to persons who typically work a short period of time and typically less than 20 hours per week, and may work no more than 29 hours per week over the measurement period 5/1 - 4/30.  This is a salaried, part-time, temporary, non-recurring position of limited scope and duration for professional services not related to teaching. (TNT)
</t>
        </r>
      </text>
    </comment>
    <comment ref="A45" authorId="0" shapeId="0">
      <text>
        <r>
          <rPr>
            <b/>
            <sz val="9"/>
            <color indexed="81"/>
            <rFont val="Tahoma"/>
            <family val="2"/>
          </rPr>
          <t xml:space="preserve">University Stipends:  </t>
        </r>
        <r>
          <rPr>
            <sz val="9"/>
            <color indexed="81"/>
            <rFont val="Tahoma"/>
            <family val="2"/>
          </rPr>
          <t xml:space="preserve">Includes expenses for stipends given for cell phones and vehicles.
</t>
        </r>
      </text>
    </comment>
    <comment ref="A46" authorId="0" shapeId="0">
      <text>
        <r>
          <rPr>
            <b/>
            <sz val="9"/>
            <color indexed="81"/>
            <rFont val="Tahoma"/>
            <family val="2"/>
          </rPr>
          <t xml:space="preserve">Wage Federal Work Study Student:  </t>
        </r>
        <r>
          <rPr>
            <sz val="9"/>
            <color indexed="81"/>
            <rFont val="Tahoma"/>
            <family val="2"/>
          </rPr>
          <t xml:space="preserve">Includes expenses for compensation to students participating in federal work study programs, other than community services, code 114620.
</t>
        </r>
      </text>
    </comment>
    <comment ref="A47" authorId="0" shapeId="0">
      <text>
        <r>
          <rPr>
            <b/>
            <sz val="9"/>
            <color indexed="81"/>
            <rFont val="Tahoma"/>
            <family val="2"/>
          </rPr>
          <t xml:space="preserve">Wages, Information Technology Employees: </t>
        </r>
        <r>
          <rPr>
            <sz val="9"/>
            <color indexed="81"/>
            <rFont val="Tahoma"/>
            <family val="2"/>
          </rPr>
          <t xml:space="preserve">Includes expenses for compensation to persons paid on an hourly rate and whose actual job duties involve information technology.  This expense would otherwise have been coded in account code 114100.
</t>
        </r>
      </text>
    </comment>
    <comment ref="A48" authorId="0" shapeId="0">
      <text>
        <r>
          <rPr>
            <b/>
            <sz val="9"/>
            <color indexed="81"/>
            <rFont val="Tahoma"/>
            <family val="2"/>
          </rPr>
          <t xml:space="preserve">Wages, Teaching &amp; Research P/T IT Employees: </t>
        </r>
        <r>
          <rPr>
            <sz val="9"/>
            <color indexed="81"/>
            <rFont val="Tahoma"/>
            <family val="2"/>
          </rPr>
          <t xml:space="preserve">Includes expenses for compensation to persons for professional services in information technology rendered in research and instructional positions in institutions of higher education other than those described in 112800.
</t>
        </r>
      </text>
    </comment>
    <comment ref="A49" authorId="0" shapeId="0">
      <text>
        <r>
          <rPr>
            <b/>
            <sz val="9"/>
            <color indexed="81"/>
            <rFont val="Tahoma"/>
            <family val="2"/>
          </rPr>
          <t xml:space="preserve">Workers Compensation Award:  </t>
        </r>
        <r>
          <rPr>
            <sz val="9"/>
            <color indexed="81"/>
            <rFont val="Tahoma"/>
            <family val="2"/>
          </rPr>
          <t xml:space="preserve">Includes expenses for workers' compensation awards to state employees under the Virginia Workers' Compensation Act or the short-term or long-term disability benefit program.
</t>
        </r>
      </text>
    </comment>
    <comment ref="A50" authorId="0" shapeId="0">
      <text>
        <r>
          <rPr>
            <b/>
            <sz val="9"/>
            <color indexed="81"/>
            <rFont val="Tahoma"/>
            <family val="2"/>
          </rPr>
          <t xml:space="preserve">Supplemental Workers' Compensation Award:  </t>
        </r>
        <r>
          <rPr>
            <sz val="9"/>
            <color indexed="81"/>
            <rFont val="Tahoma"/>
            <family val="2"/>
          </rPr>
          <t xml:space="preserve">Includes expenses for supplemental workers' compensation awards to state employees who are not participating in the short-term disability program.
</t>
        </r>
      </text>
    </comment>
    <comment ref="A51" authorId="0" shapeId="0">
      <text>
        <r>
          <rPr>
            <b/>
            <sz val="9"/>
            <color indexed="81"/>
            <rFont val="Tahoma"/>
            <family val="2"/>
          </rPr>
          <t xml:space="preserve">Short-term Disability Benefits: </t>
        </r>
        <r>
          <rPr>
            <sz val="9"/>
            <color indexed="81"/>
            <rFont val="Tahoma"/>
            <family val="2"/>
          </rPr>
          <t xml:space="preserve">Includes expenses for the payment of short-term disability payments to state employees under the Sickness and Disability Program.
</t>
        </r>
      </text>
    </comment>
    <comment ref="A52" authorId="0" shapeId="0">
      <text>
        <r>
          <rPr>
            <b/>
            <sz val="9"/>
            <color indexed="81"/>
            <rFont val="Tahoma"/>
            <family val="2"/>
          </rPr>
          <t xml:space="preserve">Supplemental Disability Benefits:  </t>
        </r>
        <r>
          <rPr>
            <sz val="9"/>
            <color indexed="81"/>
            <rFont val="Tahoma"/>
            <family val="2"/>
          </rPr>
          <t xml:space="preserve">Includes expenses for supplemental workers' compensation award payments to state employees under the Sickness and Disability Program.
</t>
        </r>
      </text>
    </comment>
    <comment ref="A53" authorId="0" shapeId="0">
      <text>
        <r>
          <rPr>
            <b/>
            <sz val="9"/>
            <color indexed="81"/>
            <rFont val="Tahoma"/>
            <family val="2"/>
          </rPr>
          <t xml:space="preserve">Rec. Workers' Compensation Award:  </t>
        </r>
        <r>
          <rPr>
            <sz val="9"/>
            <color indexed="81"/>
            <rFont val="Tahoma"/>
            <family val="2"/>
          </rPr>
          <t xml:space="preserve">Reimbursement to agency from Department of Human Resource Management for workers' compensation awards under the Virginia Workers' Compensation Act or the short-term or long-term disability benefit program.
</t>
        </r>
      </text>
    </comment>
    <comment ref="A54" authorId="0" shapeId="0">
      <text>
        <r>
          <rPr>
            <b/>
            <sz val="9"/>
            <color indexed="81"/>
            <rFont val="Tahoma"/>
            <family val="2"/>
          </rPr>
          <t xml:space="preserve">Salaries, Annual Leave Balances:  </t>
        </r>
        <r>
          <rPr>
            <sz val="9"/>
            <color indexed="81"/>
            <rFont val="Tahoma"/>
            <family val="2"/>
          </rPr>
          <t xml:space="preserve">Includes expenses for final compensation to eligible employees for their annual leave balances.
</t>
        </r>
      </text>
    </comment>
    <comment ref="A55" authorId="0" shapeId="0">
      <text>
        <r>
          <rPr>
            <b/>
            <sz val="9"/>
            <color indexed="81"/>
            <rFont val="Tahoma"/>
            <family val="2"/>
          </rPr>
          <t xml:space="preserve">Salaries, Sick Leave Balances: </t>
        </r>
        <r>
          <rPr>
            <sz val="9"/>
            <color indexed="81"/>
            <rFont val="Tahoma"/>
            <family val="2"/>
          </rPr>
          <t xml:space="preserve">Includes expenses for final compensation to eligible employees for their sick leave balances up to the specified limit.
</t>
        </r>
      </text>
    </comment>
    <comment ref="A56" authorId="0" shapeId="0">
      <text>
        <r>
          <rPr>
            <b/>
            <sz val="9"/>
            <color indexed="81"/>
            <rFont val="Tahoma"/>
            <family val="2"/>
          </rPr>
          <t xml:space="preserve">Salaries, Compensatory Leave Balances: </t>
        </r>
        <r>
          <rPr>
            <sz val="9"/>
            <color indexed="81"/>
            <rFont val="Tahoma"/>
            <family val="2"/>
          </rPr>
          <t xml:space="preserve">Includes expenses for final compensation to eligible employees for their compensatory time earned but not taken.
</t>
        </r>
      </text>
    </comment>
    <comment ref="A57" authorId="0" shapeId="0">
      <text>
        <r>
          <rPr>
            <b/>
            <sz val="9"/>
            <color indexed="81"/>
            <rFont val="Tahoma"/>
            <family val="2"/>
          </rPr>
          <t xml:space="preserve">Employee Retirement Contributions - VRS Defined Benefits program: </t>
        </r>
        <r>
          <rPr>
            <sz val="9"/>
            <color indexed="81"/>
            <rFont val="Tahoma"/>
            <family val="2"/>
          </rPr>
          <t xml:space="preserve">Includes expenses for payments made to the retirement system trust fund for the employee portion of a defined benefit program for salaried state employes.  See 1111 for the employer portion of a defined benefit program.  Also, see 1119 for Defined Contribution expenses.
</t>
        </r>
      </text>
    </comment>
    <comment ref="A58" authorId="0" shapeId="0">
      <text>
        <r>
          <rPr>
            <b/>
            <sz val="9"/>
            <color indexed="81"/>
            <rFont val="Tahoma"/>
            <family val="2"/>
          </rPr>
          <t xml:space="preserve">Employee Hybrid Contribution Match:  </t>
        </r>
        <r>
          <rPr>
            <sz val="9"/>
            <color indexed="81"/>
            <rFont val="Tahoma"/>
            <family val="2"/>
          </rPr>
          <t xml:space="preserve">Definition is unavailable.
</t>
        </r>
      </text>
    </comment>
    <comment ref="A5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4" authorId="0" shapeId="0">
      <text>
        <r>
          <rPr>
            <b/>
            <sz val="9"/>
            <color indexed="81"/>
            <rFont val="Tahoma"/>
            <family val="2"/>
          </rPr>
          <t xml:space="preserve">Indirect Cost Recoveries Auxiliary Programs PS:  </t>
        </r>
        <r>
          <rPr>
            <sz val="9"/>
            <color indexed="81"/>
            <rFont val="Tahoma"/>
            <family val="2"/>
          </rPr>
          <t xml:space="preserve">Includes only the required recovery of indirect costs of personal services from Auxiliary Enterprise subprograms.
</t>
        </r>
      </text>
    </comment>
    <comment ref="A75" authorId="0" shapeId="0">
      <text>
        <r>
          <rPr>
            <b/>
            <sz val="9"/>
            <color indexed="81"/>
            <rFont val="Tahoma"/>
            <family val="2"/>
          </rPr>
          <t xml:space="preserve">Indirect Cost Recoveries from Sponsored Programs for Personal Services: </t>
        </r>
        <r>
          <rPr>
            <sz val="9"/>
            <color indexed="81"/>
            <rFont val="Tahoma"/>
            <family val="2"/>
          </rPr>
          <t xml:space="preserve">Includes only the required recovery of indirect costs for personal services from the Sponsored Programs Subprogram.  (This code may be employed only by the institutions of higher education.)
</t>
        </r>
      </text>
    </comment>
    <comment ref="A76"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for services provided to other agencies within the same fiscal year.
</t>
        </r>
      </text>
    </comment>
    <comment ref="A77"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within the same agency or agencies under the auspices of a single board or commission within the same fiscal year.  Do Not include recoveries from Auxiliary Enterprise subprograms and the JMU Foundation.
</t>
        </r>
      </text>
    </comment>
    <comment ref="A78" authorId="0" shapeId="0">
      <text>
        <r>
          <rPr>
            <b/>
            <sz val="9"/>
            <color indexed="81"/>
            <rFont val="Tahoma"/>
            <family val="2"/>
          </rPr>
          <t xml:space="preserve">Intra-Agency Recoveries For Personal Services:  </t>
        </r>
        <r>
          <rPr>
            <sz val="9"/>
            <color indexed="81"/>
            <rFont val="Tahoma"/>
            <family val="2"/>
          </rPr>
          <t xml:space="preserve">Includes recoveries of the cost of personal services from the JMU Foundation.
</t>
        </r>
      </text>
    </comment>
    <comment ref="A79"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0"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7" authorId="0" shapeId="0">
      <text>
        <r>
          <rPr>
            <b/>
            <sz val="9"/>
            <color indexed="81"/>
            <rFont val="Tahoma"/>
            <family val="2"/>
          </rPr>
          <t xml:space="preserve">Contractural Services:  </t>
        </r>
        <r>
          <rPr>
            <sz val="9"/>
            <color indexed="81"/>
            <rFont val="Tahoma"/>
            <family val="2"/>
          </rPr>
          <t xml:space="preserve">Includes expenditures for communication services, employee development services, health services, management and informational services, repair and maintenance services, support services, technical services and transportation services.
</t>
        </r>
      </text>
    </comment>
    <comment ref="A91" authorId="0" shapeId="0">
      <text>
        <r>
          <rPr>
            <b/>
            <sz val="9"/>
            <color indexed="81"/>
            <rFont val="Tahoma"/>
            <family val="2"/>
          </rPr>
          <t xml:space="preserve">Express Services: </t>
        </r>
        <r>
          <rPr>
            <sz val="9"/>
            <color indexed="81"/>
            <rFont val="Tahoma"/>
            <family val="2"/>
          </rPr>
          <t xml:space="preserve">Includes expenses for premium services provided for express or urgent deliveries of printed matter, goods, and commodities by common or contract carrier or hired vehicles.  Examples of services include Overnight AM, Overnight PM, Next Day, Second Day, etc.
</t>
        </r>
      </text>
    </comment>
    <comment ref="A92"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3"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4" authorId="2" shapeId="0">
      <text>
        <r>
          <rPr>
            <b/>
            <sz val="9"/>
            <color indexed="81"/>
            <rFont val="Tahoma"/>
            <family val="2"/>
          </rPr>
          <t xml:space="preserve">Messenger Services:  </t>
        </r>
        <r>
          <rPr>
            <sz val="9"/>
            <color indexed="81"/>
            <rFont val="Tahoma"/>
            <family val="2"/>
          </rPr>
          <t xml:space="preserve">Includes expenses for services provided to distribute messages and packages by private or state courier services.  Services of this type tend to be restricted to a local or small geographical delivery zone.
</t>
        </r>
      </text>
    </comment>
    <comment ref="A95" authorId="1" shapeId="0">
      <text>
        <r>
          <rPr>
            <b/>
            <sz val="9"/>
            <color indexed="81"/>
            <rFont val="Tahoma"/>
            <family val="2"/>
          </rPr>
          <t>Postal Services:</t>
        </r>
        <r>
          <rPr>
            <sz val="9"/>
            <color indexed="81"/>
            <rFont val="Tahoma"/>
            <family val="2"/>
          </rPr>
          <t xml:space="preserve">
Includes expenses for services provided to distribute printed matter by the United States Postal Service, e.g., stamps, stamped envelopes, postage meters, and permit fees.  Excludes expenses chargeable to 121100, 121110, 121300, 121410, 121420, and 121900.</t>
        </r>
      </text>
    </comment>
    <comment ref="A96" authorId="2" shapeId="0">
      <text>
        <r>
          <rPr>
            <b/>
            <sz val="9"/>
            <color indexed="81"/>
            <rFont val="Tahoma"/>
            <family val="2"/>
          </rPr>
          <t xml:space="preserve">Postal Services, Permit:  </t>
        </r>
        <r>
          <rPr>
            <sz val="9"/>
            <color indexed="81"/>
            <rFont val="Tahoma"/>
            <family val="2"/>
          </rPr>
          <t xml:space="preserve">Includes expenses for services provided to distribute printed matter via permit number by postal service.
</t>
        </r>
      </text>
    </comment>
    <comment ref="A97" authorId="2" shapeId="0">
      <text>
        <r>
          <rPr>
            <b/>
            <sz val="9"/>
            <color indexed="81"/>
            <rFont val="Tahoma"/>
            <family val="2"/>
          </rPr>
          <t xml:space="preserve">Postal Services, Contract:  </t>
        </r>
        <r>
          <rPr>
            <sz val="9"/>
            <color indexed="81"/>
            <rFont val="Tahoma"/>
            <family val="2"/>
          </rPr>
          <t xml:space="preserve">Includes expenses for services provided to distribute printed matter by contracted agent.
</t>
        </r>
      </text>
    </comment>
    <comment ref="A98" authorId="1" shapeId="0">
      <text>
        <r>
          <rPr>
            <b/>
            <sz val="9"/>
            <color indexed="81"/>
            <rFont val="Tahoma"/>
            <family val="2"/>
          </rPr>
          <t>Printing Services:</t>
        </r>
        <r>
          <rPr>
            <sz val="9"/>
            <color indexed="81"/>
            <rFont val="Tahoma"/>
            <family val="2"/>
          </rPr>
          <t xml:space="preserve">
Includes expenses for services provided by state agencies and the private sector for designing, printing, collating, and binding.  (Also, photocopies, brochures, printed letters).</t>
        </r>
      </text>
    </comment>
    <comment ref="A99" authorId="0" shapeId="0">
      <text>
        <r>
          <rPr>
            <b/>
            <sz val="9"/>
            <color indexed="81"/>
            <rFont val="Tahoma"/>
            <family val="2"/>
          </rPr>
          <t xml:space="preserve">Telecommunication Services (provided by Non-State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the private sector.
</t>
        </r>
      </text>
    </comment>
    <comment ref="A100" authorId="0" shapeId="0">
      <text>
        <r>
          <rPr>
            <b/>
            <sz val="9"/>
            <color indexed="81"/>
            <rFont val="Tahoma"/>
            <family val="2"/>
          </rPr>
          <t xml:space="preserve">Telecommunication Services (provided by another 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state agencies other than DIT.
</t>
        </r>
      </text>
    </comment>
    <comment ref="A101" authorId="1" shapeId="0">
      <text>
        <r>
          <rPr>
            <b/>
            <sz val="9"/>
            <color indexed="81"/>
            <rFont val="Tahoma"/>
            <family val="2"/>
          </rPr>
          <t>Inbound Freight Services:</t>
        </r>
        <r>
          <rPr>
            <sz val="9"/>
            <color indexed="81"/>
            <rFont val="Tahoma"/>
            <family val="2"/>
          </rPr>
          <t xml:space="preserve">
Includes expenses for packaged delivery and freight services provided by common or contract carriers or hired vehicles for the inbound movement of commodities.  Use this category whenever shipping costs are listed as a separate line item on vendor invoices for goods or materials.</t>
        </r>
      </text>
    </comment>
    <comment ref="A1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7" authorId="1" shapeId="0">
      <text>
        <r>
          <rPr>
            <b/>
            <sz val="9"/>
            <color indexed="81"/>
            <rFont val="Tahoma"/>
            <family val="2"/>
          </rPr>
          <t>Org memberships:</t>
        </r>
        <r>
          <rPr>
            <sz val="9"/>
            <color indexed="81"/>
            <rFont val="Tahoma"/>
            <family val="2"/>
          </rPr>
          <t xml:space="preserve">
Includes expenses for memberships to professional organizations. (Also, notary commissions).</t>
        </r>
      </text>
    </comment>
    <comment ref="A108" authorId="0" shapeId="0">
      <text>
        <r>
          <rPr>
            <b/>
            <sz val="9"/>
            <color indexed="81"/>
            <rFont val="Tahoma"/>
            <family val="2"/>
          </rPr>
          <t>Publication Subscriptions:</t>
        </r>
        <r>
          <rPr>
            <sz val="9"/>
            <color indexed="81"/>
            <rFont val="Tahoma"/>
            <family val="2"/>
          </rPr>
          <t xml:space="preserve">
Includes expenses for subscriptions to professional or technical publications used for professional development, not purchased for general library use.  For related expenses, see 222100 and 222400.</t>
        </r>
      </text>
    </comment>
    <comment ref="A109" authorId="1" shapeId="0">
      <text>
        <r>
          <rPr>
            <b/>
            <u/>
            <sz val="9"/>
            <color indexed="81"/>
            <rFont val="Tahoma"/>
            <family val="2"/>
          </rPr>
          <t>Training: Workshops, Conferences</t>
        </r>
        <r>
          <rPr>
            <sz val="9"/>
            <color indexed="81"/>
            <rFont val="Tahoma"/>
            <family val="2"/>
          </rPr>
          <t xml:space="preserve">
Includes costs, such as registration fees and materials for attending training courses, workshops, and conferences.  Does not include expenses for information technology training; see account code 122800. (For other related costs see 122700).</t>
        </r>
      </text>
    </comment>
    <comment ref="A111" authorId="0" shapeId="0">
      <text>
        <r>
          <rPr>
            <b/>
            <sz val="9"/>
            <color indexed="81"/>
            <rFont val="Tahoma"/>
            <family val="2"/>
          </rPr>
          <t>Employee Tuition Reimbursement:</t>
        </r>
        <r>
          <rPr>
            <sz val="9"/>
            <color indexed="81"/>
            <rFont val="Tahoma"/>
            <family val="2"/>
          </rPr>
          <t xml:space="preserve">
Includes reimbursement to state employees for courses taken and satisfactorily completed.</t>
        </r>
      </text>
    </comment>
    <comment ref="A112" authorId="0" shapeId="0">
      <text>
        <r>
          <rPr>
            <b/>
            <sz val="9"/>
            <color indexed="81"/>
            <rFont val="Tahoma"/>
            <family val="2"/>
          </rPr>
          <t xml:space="preserve">Employee Training Consulting Services:  </t>
        </r>
        <r>
          <rPr>
            <sz val="9"/>
            <color indexed="81"/>
            <rFont val="Tahoma"/>
            <family val="2"/>
          </rPr>
          <t xml:space="preserve">
Includes all expenditures paid to bring professional training consultants to the agency for employee development, including expenses for course development, delivery, administration, or evaluation.</t>
        </r>
      </text>
    </comment>
    <comment ref="A113" authorId="1" shapeId="0">
      <text>
        <r>
          <rPr>
            <b/>
            <u/>
            <sz val="9"/>
            <color indexed="81"/>
            <rFont val="Tahoma"/>
            <family val="2"/>
          </rPr>
          <t>Training: Transportation, Lodging, Meals</t>
        </r>
        <r>
          <rPr>
            <sz val="9"/>
            <color indexed="81"/>
            <rFont val="Tahoma"/>
            <family val="2"/>
          </rPr>
          <t xml:space="preserve">
Includes costs for airfare, taxis, tolls, lodging, meals, and personal vehicle mileage reimbursement, associated with employee training and development coded as 122400, 122500 or 122600.</t>
        </r>
      </text>
    </comment>
    <comment ref="A115" authorId="0" shapeId="0">
      <text>
        <r>
          <rPr>
            <b/>
            <sz val="9"/>
            <color indexed="81"/>
            <rFont val="Tahoma"/>
            <family val="2"/>
          </rPr>
          <t xml:space="preserve">Employee (classified, wage, part-time, faculty, students and affiliates) Information Technology Training Courses, Workshops, and Conferences:  </t>
        </r>
        <r>
          <rPr>
            <sz val="9"/>
            <color indexed="81"/>
            <rFont val="Tahoma"/>
            <family val="2"/>
          </rPr>
          <t xml:space="preserve">Includes expenditures such as registration fees and materials for attending training courses, workshops, and conferences on information technology.  For related expenditures see 122700.
</t>
        </r>
      </text>
    </comment>
    <comment ref="A11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1" authorId="2" shapeId="0">
      <text>
        <r>
          <rPr>
            <b/>
            <sz val="9"/>
            <color indexed="81"/>
            <rFont val="Tahoma"/>
            <family val="2"/>
          </rPr>
          <t xml:space="preserve">Fiscal Services:  </t>
        </r>
        <r>
          <rPr>
            <sz val="9"/>
            <color indexed="81"/>
            <rFont val="Tahoma"/>
            <family val="2"/>
          </rPr>
          <t xml:space="preserve">Includes expenses for services provided by private sector banks, accountants, financial advisors, and similar experts.
</t>
        </r>
      </text>
    </comment>
    <comment ref="A122" authorId="0" shapeId="0">
      <text>
        <r>
          <rPr>
            <b/>
            <sz val="9"/>
            <color indexed="81"/>
            <rFont val="Tahoma"/>
            <family val="2"/>
          </rPr>
          <t xml:space="preserve">Management Services:  </t>
        </r>
        <r>
          <rPr>
            <sz val="9"/>
            <color indexed="81"/>
            <rFont val="Tahoma"/>
            <family val="2"/>
          </rPr>
          <t xml:space="preserve">Includes expenses for services provided by economists, industrial engineers, interpreters, market analysts, planners, public administrators, and similar experts.
</t>
        </r>
      </text>
    </comment>
    <comment ref="A123" authorId="1" shapeId="0">
      <text>
        <r>
          <rPr>
            <b/>
            <sz val="9"/>
            <color indexed="81"/>
            <rFont val="Tahoma"/>
            <family val="2"/>
          </rPr>
          <t>Public Information/Public Relations:</t>
        </r>
        <r>
          <rPr>
            <sz val="9"/>
            <color indexed="81"/>
            <rFont val="Tahoma"/>
            <family val="2"/>
          </rPr>
          <t xml:space="preserve">
Includes expenses for services provided by private sector advertising, promotional, public relations, and similar firms which prepare and disseminate information.  Excludes expenses chargeable to 121200.  (Also, royalties, game guarantees, music contracts, visiting artists).</t>
        </r>
      </text>
    </comment>
    <comment ref="A124" authorId="0" shapeId="0">
      <text>
        <r>
          <rPr>
            <b/>
            <sz val="9"/>
            <color indexed="81"/>
            <rFont val="Tahoma"/>
            <family val="2"/>
          </rPr>
          <t xml:space="preserve">Legal Services:  </t>
        </r>
        <r>
          <rPr>
            <sz val="9"/>
            <color indexed="81"/>
            <rFont val="Tahoma"/>
            <family val="2"/>
          </rPr>
          <t xml:space="preserve">Includes expenses for court reporters, hearing examiners, miscellaneous court costs, recording fees, notary fees and services and legal services other than attorney fees.
</t>
        </r>
      </text>
    </comment>
    <comment ref="A125" authorId="0" shapeId="0">
      <text>
        <r>
          <rPr>
            <b/>
            <sz val="9"/>
            <color indexed="81"/>
            <rFont val="Tahoma"/>
            <family val="2"/>
          </rPr>
          <t xml:space="preserve">Media Services:  </t>
        </r>
        <r>
          <rPr>
            <sz val="9"/>
            <color indexed="81"/>
            <rFont val="Tahoma"/>
            <family val="2"/>
          </rPr>
          <t xml:space="preserve">Includes expenses for services provided to advertise by magazine, newspaper, periodical, radio, television, or other media.  Excludes expenses chargeable to 124600.
</t>
        </r>
      </text>
    </comment>
    <comment ref="A126" authorId="0" shapeId="0">
      <text>
        <r>
          <rPr>
            <b/>
            <sz val="9"/>
            <color indexed="81"/>
            <rFont val="Tahoma"/>
            <family val="2"/>
          </rPr>
          <t>Recruitment Advertising:</t>
        </r>
        <r>
          <rPr>
            <sz val="9"/>
            <color indexed="81"/>
            <rFont val="Tahoma"/>
            <family val="2"/>
          </rPr>
          <t xml:space="preserve"> Includes payments for advertising in newspapers, magazines, radio, or other media as part of the employment recruitment process.
</t>
        </r>
      </text>
    </comment>
    <comment ref="A1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32" authorId="0" shapeId="0">
      <text>
        <r>
          <rPr>
            <b/>
            <sz val="9"/>
            <color indexed="81"/>
            <rFont val="Tahoma"/>
            <family val="2"/>
          </rPr>
          <t xml:space="preserve">Repair and Maintenance Services:  </t>
        </r>
        <r>
          <rPr>
            <sz val="9"/>
            <color indexed="81"/>
            <rFont val="Tahoma"/>
            <family val="2"/>
          </rPr>
          <t xml:space="preserve">Includes expenditures for custodial services; repair and maintenance of equipment, mechanical, vehicles, physical plant, and highways; extermination/vector control services; and reclamation services that are under contract.
</t>
        </r>
      </text>
    </comment>
    <comment ref="A133" authorId="0" shapeId="0">
      <text>
        <r>
          <rPr>
            <b/>
            <sz val="9"/>
            <color indexed="81"/>
            <rFont val="Tahoma"/>
            <family val="2"/>
          </rPr>
          <t xml:space="preserve">Custodial Services:  </t>
        </r>
        <r>
          <rPr>
            <sz val="9"/>
            <color indexed="81"/>
            <rFont val="Tahoma"/>
            <family val="2"/>
          </rPr>
          <t xml:space="preserve">Includes expenses for services provided to clean, maintain, and protect buildings, grounds, shelters, and towers.
</t>
        </r>
      </text>
    </comment>
    <comment ref="A134" authorId="0" shapeId="0">
      <text>
        <r>
          <rPr>
            <b/>
            <sz val="9"/>
            <color indexed="81"/>
            <rFont val="Tahoma"/>
            <family val="2"/>
          </rPr>
          <t xml:space="preserve">Custodial Services, Internal:  </t>
        </r>
        <r>
          <rPr>
            <sz val="9"/>
            <color indexed="81"/>
            <rFont val="Tahoma"/>
            <family val="2"/>
          </rPr>
          <t xml:space="preserve">Includes expenses for services provided by Facilities Management Operations staff to clean, maintain and protect buildings, grounds, shelters and towers.
</t>
        </r>
      </text>
    </comment>
    <comment ref="A135" authorId="0" shapeId="0">
      <text>
        <r>
          <rPr>
            <b/>
            <sz val="9"/>
            <color indexed="81"/>
            <rFont val="Tahoma"/>
            <family val="2"/>
          </rPr>
          <t xml:space="preserve">Electrical Repair &amp; Maintenance Services:  </t>
        </r>
        <r>
          <rPr>
            <sz val="9"/>
            <color indexed="81"/>
            <rFont val="Tahoma"/>
            <family val="2"/>
          </rPr>
          <t xml:space="preserve">Includes expenses for services provided to repair and maintain electrical systems (including network cabling) in buildings, shelters, towers, and on grounds.
</t>
        </r>
      </text>
    </comment>
    <comment ref="A136" authorId="1" shapeId="0">
      <text>
        <r>
          <rPr>
            <b/>
            <sz val="9"/>
            <color indexed="81"/>
            <rFont val="Tahoma"/>
            <family val="2"/>
          </rPr>
          <t>Equipment Repair &amp; Maintenance Services:</t>
        </r>
        <r>
          <rPr>
            <sz val="9"/>
            <color indexed="81"/>
            <rFont val="Tahoma"/>
            <family val="2"/>
          </rPr>
          <t xml:space="preserve">
Includes expenses for services provided to repair and maintain calculators, furniture, typewriters and other equipment.  Includes expenses for maintenance contracts.  For related expenses, see 125600 and 125900.</t>
        </r>
      </text>
    </comment>
    <comment ref="A137" authorId="2" shapeId="0">
      <text>
        <r>
          <rPr>
            <b/>
            <sz val="9"/>
            <color indexed="81"/>
            <rFont val="Tahoma"/>
            <family val="2"/>
          </rPr>
          <t xml:space="preserve">Extermination/Vector Control Services:  </t>
        </r>
        <r>
          <rPr>
            <sz val="9"/>
            <color indexed="81"/>
            <rFont val="Tahoma"/>
            <family val="2"/>
          </rPr>
          <t>Includes expenses for services provided to control or eradicate diseased or disease-carrying animals, insects, or pests.</t>
        </r>
        <r>
          <rPr>
            <sz val="9"/>
            <color indexed="81"/>
            <rFont val="Tahoma"/>
            <family val="2"/>
          </rPr>
          <t xml:space="preserve">
</t>
        </r>
      </text>
    </comment>
    <comment ref="A138" authorId="2" shapeId="0">
      <text>
        <r>
          <rPr>
            <b/>
            <sz val="9"/>
            <color indexed="81"/>
            <rFont val="Tahoma"/>
            <family val="2"/>
          </rPr>
          <t xml:space="preserve">Highway Repair and Maintenance Services:  </t>
        </r>
        <r>
          <rPr>
            <sz val="9"/>
            <color indexed="81"/>
            <rFont val="Tahoma"/>
            <family val="2"/>
          </rPr>
          <t xml:space="preserve">Includes expenses for services provided by the private sector to repair and maintain bridges, highways, and roads.  Includes expenses for supplies and materials if they are included in the cost of work done under contract.
</t>
        </r>
      </text>
    </comment>
    <comment ref="A139" authorId="0" shapeId="0">
      <text>
        <r>
          <rPr>
            <b/>
            <sz val="9"/>
            <color indexed="81"/>
            <rFont val="Tahoma"/>
            <family val="2"/>
          </rPr>
          <t xml:space="preserve">Mechanical Repair &amp; Maintenance Services:  </t>
        </r>
        <r>
          <rPr>
            <sz val="9"/>
            <color indexed="81"/>
            <rFont val="Tahoma"/>
            <family val="2"/>
          </rPr>
          <t xml:space="preserve">Includes expenses for services provided to repair and maintain air conditioners, elevators, furnaces, plumbing, and other mechanical equipment.
</t>
        </r>
      </text>
    </comment>
    <comment ref="A140" authorId="1" shapeId="0">
      <text>
        <r>
          <rPr>
            <b/>
            <sz val="9"/>
            <color indexed="81"/>
            <rFont val="Tahoma"/>
            <family val="2"/>
          </rPr>
          <t>Plant Repair and Maintenance Services:</t>
        </r>
        <r>
          <rPr>
            <sz val="9"/>
            <color indexed="81"/>
            <rFont val="Tahoma"/>
            <family val="2"/>
          </rPr>
          <t xml:space="preserve">
Includes expenses for carpentry, minor masonry, painting and other services provided to repair and maintain plant facilities.  For related expenses, see 125200 and 125600.</t>
        </r>
      </text>
    </comment>
    <comment ref="A141" authorId="0" shapeId="0">
      <text>
        <r>
          <rPr>
            <b/>
            <sz val="9"/>
            <color indexed="81"/>
            <rFont val="Tahoma"/>
            <family val="2"/>
          </rPr>
          <t xml:space="preserve">Plant Repair and Maintenance Services, Internal:
</t>
        </r>
        <r>
          <rPr>
            <sz val="9"/>
            <color indexed="81"/>
            <rFont val="Tahoma"/>
            <family val="2"/>
          </rPr>
          <t xml:space="preserve">Includes expenses for services provided by Facilities Management staff for carpentry, minor masonry, painting and other services provided to repair and maintain plant facilities.  
</t>
        </r>
      </text>
    </comment>
    <comment ref="A142" authorId="0" shapeId="0">
      <text>
        <r>
          <rPr>
            <b/>
            <sz val="9"/>
            <color indexed="81"/>
            <rFont val="Tahoma"/>
            <family val="2"/>
          </rPr>
          <t xml:space="preserve">Reclamation Services:  </t>
        </r>
        <r>
          <rPr>
            <sz val="9"/>
            <color indexed="81"/>
            <rFont val="Tahoma"/>
            <family val="2"/>
          </rPr>
          <t xml:space="preserve">Includes expenses for services provided by the private sector to reclaim, reforest, and restock spoiled or exhausted land and water resources.
</t>
        </r>
      </text>
    </comment>
    <comment ref="A143" authorId="0" shapeId="0">
      <text>
        <r>
          <rPr>
            <b/>
            <sz val="9"/>
            <color indexed="81"/>
            <rFont val="Tahoma"/>
            <family val="2"/>
          </rPr>
          <t xml:space="preserve">Vehicle Repair &amp; Maintenance Services:  </t>
        </r>
        <r>
          <rPr>
            <sz val="9"/>
            <color indexed="81"/>
            <rFont val="Tahoma"/>
            <family val="2"/>
          </rPr>
          <t xml:space="preserve">Includes expenses for services provided to repair and maintain agricultural vehicular equipment, aircraft equipment, construction equipment, motor vehicle equipment, watercraft equipment, and other vehicular equipment.  (Also, towing services.)
</t>
        </r>
      </text>
    </comment>
    <comment ref="A1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50" authorId="2" shapeId="0">
      <text>
        <r>
          <rPr>
            <b/>
            <sz val="9"/>
            <color indexed="81"/>
            <rFont val="Tahoma"/>
            <family val="2"/>
          </rPr>
          <t xml:space="preserve">Architectural and Engineering Services:  </t>
        </r>
        <r>
          <rPr>
            <sz val="9"/>
            <color indexed="81"/>
            <rFont val="Tahoma"/>
            <family val="2"/>
          </rPr>
          <t xml:space="preserve">Includes expenses for services provided by private sector appraisers, architects, draftsmen, engineers, landscape architects, and surveyors.
</t>
        </r>
      </text>
    </comment>
    <comment ref="A151" authorId="2" shapeId="0">
      <text>
        <r>
          <rPr>
            <b/>
            <sz val="9"/>
            <color indexed="81"/>
            <rFont val="Tahoma"/>
            <family val="2"/>
          </rPr>
          <t xml:space="preserve">Architectural and Engineering Services, Other:  </t>
        </r>
        <r>
          <rPr>
            <sz val="9"/>
            <color indexed="81"/>
            <rFont val="Tahoma"/>
            <family val="2"/>
          </rPr>
          <t xml:space="preserve">Includes expenses related to architectural and engineering services.  For example, blueprints, reports, etc.
</t>
        </r>
      </text>
    </comment>
    <comment ref="A152" authorId="2" shapeId="0">
      <text>
        <r>
          <rPr>
            <b/>
            <sz val="9"/>
            <color indexed="81"/>
            <rFont val="Tahoma"/>
            <family val="2"/>
          </rPr>
          <t xml:space="preserve">Arch. and Eng. Serv., Survey Borings and Tests:  </t>
        </r>
        <r>
          <rPr>
            <sz val="9"/>
            <color indexed="81"/>
            <rFont val="Tahoma"/>
            <family val="2"/>
          </rPr>
          <t xml:space="preserve">Includes expenses for surveys, borings, and tests provided by architectural and engineering firms.
</t>
        </r>
      </text>
    </comment>
    <comment ref="A153" authorId="2" shapeId="0">
      <text>
        <r>
          <rPr>
            <b/>
            <sz val="9"/>
            <color indexed="81"/>
            <rFont val="Tahoma"/>
            <family val="2"/>
          </rPr>
          <t xml:space="preserve">Aviation Services:  </t>
        </r>
        <r>
          <rPr>
            <sz val="9"/>
            <color indexed="81"/>
            <rFont val="Tahoma"/>
            <family val="2"/>
          </rPr>
          <t xml:space="preserve">Includes expenses for aviation services (rotary and fixed wing) provided by the private sector for enforcement, monitoring, survey activities.
</t>
        </r>
      </text>
    </comment>
    <comment ref="A154" authorId="2" shapeId="0">
      <text>
        <r>
          <rPr>
            <b/>
            <sz val="9"/>
            <color indexed="81"/>
            <rFont val="Tahoma"/>
            <family val="2"/>
          </rPr>
          <t xml:space="preserve">Clerical Services:  </t>
        </r>
        <r>
          <rPr>
            <sz val="9"/>
            <color indexed="81"/>
            <rFont val="Tahoma"/>
            <family val="2"/>
          </rPr>
          <t xml:space="preserve">Includes expenses for services provided by private sector typing, data entry, work processing, filing, secretarial, stenographic, and similar clerical firms.
</t>
        </r>
      </text>
    </comment>
    <comment ref="A155" authorId="1" shapeId="0">
      <text>
        <r>
          <rPr>
            <b/>
            <sz val="9"/>
            <color indexed="81"/>
            <rFont val="Tahoma"/>
            <family val="2"/>
          </rPr>
          <t>Food/Dietary Services:</t>
        </r>
        <r>
          <rPr>
            <sz val="9"/>
            <color indexed="81"/>
            <rFont val="Tahoma"/>
            <family val="2"/>
          </rPr>
          <t xml:space="preserve">
Includes expenses for services provided by state agencies or the private sector to provide meals and food on a one-time or a continuiing basis (Also, catering).</t>
        </r>
      </text>
    </comment>
    <comment ref="A156" authorId="2" shapeId="0">
      <text>
        <r>
          <rPr>
            <b/>
            <sz val="9"/>
            <color indexed="81"/>
            <rFont val="Tahoma"/>
            <family val="2"/>
          </rPr>
          <t xml:space="preserve">Laundry and Linen Services:  </t>
        </r>
        <r>
          <rPr>
            <sz val="9"/>
            <color indexed="81"/>
            <rFont val="Tahoma"/>
            <family val="2"/>
          </rPr>
          <t xml:space="preserve">Includes expenses for services provided by another state agency or commercial establishment for laundry and linen.  Includes payment of claims for damaged laundry and dry cleaning.
</t>
        </r>
      </text>
    </comment>
    <comment ref="A157" authorId="2" shapeId="0">
      <text>
        <r>
          <rPr>
            <b/>
            <sz val="9"/>
            <color indexed="81"/>
            <rFont val="Tahoma"/>
            <family val="2"/>
          </rPr>
          <t xml:space="preserve">Manual Labor Services:  </t>
        </r>
        <r>
          <rPr>
            <sz val="9"/>
            <color indexed="81"/>
            <rFont val="Tahoma"/>
            <family val="2"/>
          </rPr>
          <t xml:space="preserve">Includes expenses for services provided by state agencies or the private sector for manual and unskilled laborers.  (Also, commission paid to high schools, church groups, fraternities, sororities, etc. for game concession help.)
</t>
        </r>
      </text>
    </comment>
    <comment ref="A158" authorId="1" shapeId="0">
      <text>
        <r>
          <rPr>
            <b/>
            <sz val="9"/>
            <color indexed="81"/>
            <rFont val="Tahoma"/>
            <family val="2"/>
          </rPr>
          <t>Production Services:</t>
        </r>
        <r>
          <rPr>
            <sz val="9"/>
            <color indexed="81"/>
            <rFont val="Tahoma"/>
            <family val="2"/>
          </rPr>
          <t xml:space="preserve">
Includes expenses for services provided by state agencies or the private sector to develop, manufacture, or produce goods or materials. (For example, film processing).</t>
        </r>
      </text>
    </comment>
    <comment ref="A159" authorId="1" shapeId="0">
      <text>
        <r>
          <rPr>
            <b/>
            <sz val="9"/>
            <color indexed="81"/>
            <rFont val="Tahoma"/>
            <family val="2"/>
          </rPr>
          <t>Skilled Services:</t>
        </r>
        <r>
          <rPr>
            <sz val="9"/>
            <color indexed="81"/>
            <rFont val="Tahoma"/>
            <family val="2"/>
          </rPr>
          <t xml:space="preserve">
Includes expenses for services provided by artisans, chemists, interior designers, laboratory technicians, referees, and similar skilled and technical workers. (Also, models, tutors).</t>
        </r>
      </text>
    </comment>
    <comment ref="A160" authorId="0" shapeId="0">
      <text>
        <r>
          <rPr>
            <b/>
            <sz val="9"/>
            <color indexed="81"/>
            <rFont val="Tahoma"/>
            <family val="2"/>
          </rPr>
          <t xml:space="preserve">Computer Hardware Maintenance Services:  </t>
        </r>
        <r>
          <rPr>
            <sz val="9"/>
            <color indexed="81"/>
            <rFont val="Tahoma"/>
            <family val="2"/>
          </rPr>
          <t xml:space="preserve">Includes expenses for services to repair and maintain computer and computer peripheral hardware.
</t>
        </r>
      </text>
    </comment>
    <comment ref="A161" authorId="0" shapeId="0">
      <text>
        <r>
          <rPr>
            <b/>
            <sz val="9"/>
            <color indexed="81"/>
            <rFont val="Tahoma"/>
            <family val="2"/>
          </rPr>
          <t xml:space="preserve">Computer Software Maintenance Services: </t>
        </r>
        <r>
          <rPr>
            <sz val="9"/>
            <color indexed="81"/>
            <rFont val="Tahoma"/>
            <family val="2"/>
          </rPr>
          <t xml:space="preserve">Includes expenses for services provided to maintain computer software.
</t>
        </r>
      </text>
    </comment>
    <comment ref="A162" authorId="1" shapeId="0">
      <text>
        <r>
          <rPr>
            <b/>
            <sz val="9"/>
            <color indexed="81"/>
            <rFont val="Tahoma"/>
            <family val="2"/>
          </rPr>
          <t>Computer Software Development Services:</t>
        </r>
        <r>
          <rPr>
            <sz val="9"/>
            <color indexed="81"/>
            <rFont val="Tahoma"/>
            <family val="2"/>
          </rPr>
          <t xml:space="preserve">
Includes expenses for consulting services to custom develop software or modify or customize existing software for Commercial off the Shelf Software (COTS).  See also 221800 for software purchases (and a definition of software) and 221900 for development tool purchases.</t>
        </r>
      </text>
    </comment>
    <comment ref="A163" authorId="1" shapeId="0">
      <text>
        <r>
          <rPr>
            <b/>
            <sz val="9"/>
            <color indexed="81"/>
            <rFont val="Tahoma"/>
            <family val="2"/>
          </rPr>
          <t>Computer Software, Third Party:</t>
        </r>
        <r>
          <rPr>
            <sz val="9"/>
            <color indexed="81"/>
            <rFont val="Tahoma"/>
            <family val="2"/>
          </rPr>
          <t xml:space="preserve">
Includes expenses for the purchase of package or tailor-made application software, systems software and utility programs for departmental computers purchased from a third party.</t>
        </r>
      </text>
    </comment>
    <comment ref="A1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70" authorId="0" shapeId="0">
      <text>
        <r>
          <rPr>
            <b/>
            <sz val="9"/>
            <color indexed="81"/>
            <rFont val="Tahoma"/>
            <family val="2"/>
          </rPr>
          <t xml:space="preserve">Moving and Relocation Services:  </t>
        </r>
        <r>
          <rPr>
            <sz val="9"/>
            <color indexed="81"/>
            <rFont val="Tahoma"/>
            <family val="2"/>
          </rPr>
          <t xml:space="preserve">Includes expenses for services provided for relocating an employee's family and household, incidental to a new place of employment.  Use this code, also, for the expenses of a newly employed person when appropriately approved or in conjunction with the Uniform Relocation Act.  Includes expenses for travel mileage, fares, meals, lodging, transportation, and storage of household goods, temporary living allowance, search for a new residence, sale of former residence, and related authorized miscellaneous allowances. For related expenses, see 121100.
</t>
        </r>
      </text>
    </comment>
    <comment ref="A171" authorId="1" shapeId="0">
      <text>
        <r>
          <rPr>
            <b/>
            <u/>
            <sz val="9"/>
            <color indexed="81"/>
            <rFont val="Tahoma"/>
            <family val="2"/>
          </rPr>
          <t>Travel: Personal Vehicle</t>
        </r>
        <r>
          <rPr>
            <sz val="9"/>
            <color indexed="81"/>
            <rFont val="Tahoma"/>
            <family val="2"/>
          </rPr>
          <t xml:space="preserve">
Includes expenses for transportation by personal vehicle.  Excludes parking fees and tolls.  Travel costs associated with attending training courses should be charged to 122700.</t>
        </r>
      </text>
    </comment>
    <comment ref="A172" authorId="0" shapeId="0">
      <text>
        <r>
          <rPr>
            <b/>
            <sz val="9"/>
            <color indexed="81"/>
            <rFont val="Tahoma"/>
            <family val="2"/>
          </rPr>
          <t xml:space="preserve">Travel : Personal Vehicle - Recruiting (students and employees):  </t>
        </r>
        <r>
          <rPr>
            <sz val="9"/>
            <color indexed="81"/>
            <rFont val="Tahoma"/>
            <family val="2"/>
          </rPr>
          <t xml:space="preserve">Includes expenses for transportation by personal vehicle for recruiting.  Excludes parking fees and tolls.  Travel costs associated with attending training courses should be charged to 122700.
</t>
        </r>
      </text>
    </comment>
    <comment ref="A173" authorId="0" shapeId="0">
      <text>
        <r>
          <rPr>
            <b/>
            <sz val="9"/>
            <color indexed="81"/>
            <rFont val="Tahoma"/>
            <family val="2"/>
          </rPr>
          <t xml:space="preserve">Travel: Personal Vehicle - Team:  </t>
        </r>
        <r>
          <rPr>
            <sz val="9"/>
            <color indexed="81"/>
            <rFont val="Tahoma"/>
            <family val="2"/>
          </rPr>
          <t xml:space="preserve">Includes expenses for transportation by personal vehicle for team travel.  Excludes parking fees and tolls.  Travel associated with attending training courses should be charged to 122700.
</t>
        </r>
      </text>
    </comment>
    <comment ref="A174" authorId="0" shapeId="0">
      <text>
        <r>
          <rPr>
            <b/>
            <sz val="9"/>
            <color indexed="81"/>
            <rFont val="Tahoma"/>
            <family val="2"/>
          </rPr>
          <t>Travel: Personal Vehicle - International (Travel outside the 50 United States):</t>
        </r>
        <r>
          <rPr>
            <sz val="9"/>
            <color indexed="81"/>
            <rFont val="Tahoma"/>
            <family val="2"/>
          </rPr>
          <t xml:space="preserve">  Includes expenses for transportation by personal vehicle.  Exclude parking fees and tolls.  Travel costs associated with attending training courses should be charged to 122700.
</t>
        </r>
      </text>
    </comment>
    <comment ref="A175" authorId="1" shapeId="0">
      <text>
        <r>
          <rPr>
            <b/>
            <u/>
            <sz val="9"/>
            <color indexed="81"/>
            <rFont val="Tahoma"/>
            <family val="2"/>
          </rPr>
          <t>Travel: Public Carriers</t>
        </r>
        <r>
          <rPr>
            <sz val="9"/>
            <color indexed="81"/>
            <rFont val="Tahoma"/>
            <family val="2"/>
          </rPr>
          <t xml:space="preserve">
Includes expenses for individual travel by aircraft (state and private sector), airport limousine, bus, leased vehicle, taxi, train, and watercraft.  Includes parking fees and tolls.  Travel costs associated with attending training courses should be charged to 122700.  (Also gasoline reimbursement for rental cars).</t>
        </r>
      </text>
    </comment>
    <comment ref="A176" authorId="0" shapeId="0">
      <text>
        <r>
          <rPr>
            <b/>
            <sz val="9"/>
            <color indexed="81"/>
            <rFont val="Tahoma"/>
            <family val="2"/>
          </rPr>
          <t xml:space="preserve">Travel: Public Carriers - Recruiting (students, employ.):  </t>
        </r>
        <r>
          <rPr>
            <sz val="9"/>
            <color indexed="81"/>
            <rFont val="Tahoma"/>
            <family val="2"/>
          </rPr>
          <t xml:space="preserve">Includes expenses for individual travel by aircraft (state and private sector), airport liimousine, bus, leased vehicle, taxi, train, and watercraft for recruiting.  Includes parking fees and tolls.  Travel costs associated with attending training courses should be charged to 122700.  (Also gasoline reimbursement for rental cars).
</t>
        </r>
      </text>
    </comment>
    <comment ref="A177" authorId="0" shapeId="0">
      <text>
        <r>
          <rPr>
            <b/>
            <sz val="9"/>
            <color indexed="81"/>
            <rFont val="Tahoma"/>
            <family val="2"/>
          </rPr>
          <t xml:space="preserve">Travel: Public Carriers - Team:  </t>
        </r>
        <r>
          <rPr>
            <sz val="9"/>
            <color indexed="81"/>
            <rFont val="Tahoma"/>
            <family val="2"/>
          </rPr>
          <t>Includes expenses for individual travel by aircraft (state and private sector), airport liimousine, bus, leased vehicle, taxi, train, and watercraft for team travel.  Includes parking fees and tolls.  Travel costs associated with attending training courses should be charged to 122700.  (Also gasoline reimbursement for rental cars).</t>
        </r>
      </text>
    </comment>
    <comment ref="A178" authorId="0" shapeId="0">
      <text>
        <r>
          <rPr>
            <b/>
            <sz val="9"/>
            <color indexed="81"/>
            <rFont val="Tahoma"/>
            <family val="2"/>
          </rPr>
          <t xml:space="preserve">Travel: Public Carriers - International (Travel outside the 50 Unites States):  </t>
        </r>
        <r>
          <rPr>
            <sz val="9"/>
            <color indexed="81"/>
            <rFont val="Tahoma"/>
            <family val="2"/>
          </rPr>
          <t xml:space="preserve">Includes expenses for individual travel by aircraft (state and private sector), airport limosine, bus, leased vehicle, taxi, train, and watercraft.  Includes parking fees and tolls.  Travel costs associated with attending training courses should be charged to 122700.  (Also gasoline reimbursement for rental cars).
</t>
        </r>
      </text>
    </comment>
    <comment ref="A179" authorId="1" shapeId="0">
      <text>
        <r>
          <rPr>
            <b/>
            <u/>
            <sz val="9"/>
            <color indexed="81"/>
            <rFont val="Tahoma"/>
            <family val="2"/>
          </rPr>
          <t>Travel: State Owned or Leased Vehicles</t>
        </r>
        <r>
          <rPr>
            <sz val="9"/>
            <color indexed="81"/>
            <rFont val="Tahoma"/>
            <family val="2"/>
          </rPr>
          <t xml:space="preserve">
Includes expenditures for transportation by state vehicles such as the Commonwealth's centralized fleet of vehicles managed by the DGS, Office of Fleet Management Services.  Excludes parking fees and tolls.  Travel costs associated with attending training courses should be charged to 122700.</t>
        </r>
      </text>
    </comment>
    <comment ref="A180" authorId="0" shapeId="0">
      <text>
        <r>
          <rPr>
            <b/>
            <sz val="9"/>
            <color indexed="81"/>
            <rFont val="Tahoma"/>
            <family val="2"/>
          </rPr>
          <t xml:space="preserve">Travel: State Vehicles - Recruiting (students, employees):  </t>
        </r>
        <r>
          <rPr>
            <sz val="9"/>
            <color indexed="81"/>
            <rFont val="Tahoma"/>
            <family val="2"/>
          </rPr>
          <t xml:space="preserve">Includes expenses for transportation by state vehicles for recruiting.  Excludes parking fees and tolls.  Travel costs associated with attending training courses should be charged to 122700.
</t>
        </r>
      </text>
    </comment>
    <comment ref="A181" authorId="0" shapeId="0">
      <text>
        <r>
          <rPr>
            <b/>
            <sz val="9"/>
            <color indexed="81"/>
            <rFont val="Tahoma"/>
            <family val="2"/>
          </rPr>
          <t xml:space="preserve">Travel: State Vehicles - Team:  </t>
        </r>
        <r>
          <rPr>
            <sz val="9"/>
            <color indexed="81"/>
            <rFont val="Tahoma"/>
            <family val="2"/>
          </rPr>
          <t xml:space="preserve">Includes expenses for transportation by state vehicles for team travel.  Excludes parkings fees and tolls.  Travel costs associated with attending training courses should be charged to 122700.
</t>
        </r>
      </text>
    </comment>
    <comment ref="A182" authorId="0" shapeId="0">
      <text>
        <r>
          <rPr>
            <b/>
            <sz val="9"/>
            <color indexed="81"/>
            <rFont val="Tahoma"/>
            <family val="2"/>
          </rPr>
          <t xml:space="preserve">Travel: State Vehicle - International (Travel outside the 50 United States):  </t>
        </r>
        <r>
          <rPr>
            <sz val="9"/>
            <color indexed="81"/>
            <rFont val="Tahoma"/>
            <family val="2"/>
          </rPr>
          <t xml:space="preserve">Includes expenditures for transportation by state vehicles such as the Commonwealth's centralized fleet of vehicles managed by the DGS, Office of Fleet Management Services.  Excludes parking fees and tolls.  Travel cost associated with attending training courses should be charged to 122700.
</t>
        </r>
      </text>
    </comment>
    <comment ref="A183" authorId="1" shapeId="0">
      <text>
        <r>
          <rPr>
            <b/>
            <u/>
            <sz val="9"/>
            <color indexed="81"/>
            <rFont val="Tahoma"/>
            <family val="2"/>
          </rPr>
          <t>Travel: Subsistence and Lodging</t>
        </r>
        <r>
          <rPr>
            <sz val="9"/>
            <color indexed="81"/>
            <rFont val="Tahoma"/>
            <family val="2"/>
          </rPr>
          <t xml:space="preserve">
Includes expenses for gratuities, lodging and similar subsistence and for parking fees and tolls related to 128200 and 128400.  Travel costs associated with attending training courses should be charged to 122700.  (Also entry fees, game admissions, booth rentals, college fairs, exhibits).</t>
        </r>
      </text>
    </comment>
    <comment ref="A184" authorId="0" shapeId="0">
      <text>
        <r>
          <rPr>
            <b/>
            <sz val="9"/>
            <color indexed="81"/>
            <rFont val="Tahoma"/>
            <family val="2"/>
          </rPr>
          <t xml:space="preserve">Travel: Subsistence and Lodging - Recruiting:  </t>
        </r>
        <r>
          <rPr>
            <sz val="9"/>
            <color indexed="81"/>
            <rFont val="Tahoma"/>
            <family val="2"/>
          </rPr>
          <t xml:space="preserve">Includes expenses for gratuities, lodging, and similar subsistence for recruiting.  Also, for parking fees and tolls related to 128200 and 128400.  Travel costs associated with attending training courses should be charged to 122700.  (Also, entry fees, game admissions, booth rentals, college fairs, exhibits).
</t>
        </r>
      </text>
    </comment>
    <comment ref="A185" authorId="0" shapeId="0">
      <text>
        <r>
          <rPr>
            <b/>
            <sz val="9"/>
            <color indexed="81"/>
            <rFont val="Tahoma"/>
            <family val="2"/>
          </rPr>
          <t xml:space="preserve">Travel: Subsistence and Lodging - Team:  </t>
        </r>
        <r>
          <rPr>
            <sz val="9"/>
            <color indexed="81"/>
            <rFont val="Tahoma"/>
            <family val="2"/>
          </rPr>
          <t xml:space="preserve">Includes expenses for gratuities, lodging, and similar subsistence for team travel.  Also, for parking fees and tolls related to 128200 and 128400.  Travel costs associated with attending training courses should be charged to 122700.  (Also, entry fees, game admissions, booth rentals, college fairs, exhibits).
</t>
        </r>
      </text>
    </comment>
    <comment ref="A186" authorId="0" shapeId="0">
      <text>
        <r>
          <rPr>
            <b/>
            <sz val="9"/>
            <color indexed="81"/>
            <rFont val="Tahoma"/>
            <family val="2"/>
          </rPr>
          <t xml:space="preserve">Travel: Lodging - International (Travel outside the 50 United States):  </t>
        </r>
        <r>
          <rPr>
            <sz val="9"/>
            <color indexed="81"/>
            <rFont val="Tahoma"/>
            <family val="2"/>
          </rPr>
          <t xml:space="preserve">Includes expenses for gratuities, lodging, and similar subsistence and for parking fees and tolls related to 128200 and 128400.  Travel costs associated with attending training courses should be charged to 122700.  (Also, entry fees, game admissions, booth rentals, college fairs, exhibits).
</t>
        </r>
      </text>
    </comment>
    <comment ref="A187" authorId="0" shapeId="0">
      <text>
        <r>
          <rPr>
            <b/>
            <sz val="9"/>
            <color indexed="81"/>
            <rFont val="Tahoma"/>
            <family val="2"/>
          </rPr>
          <t xml:space="preserve">Travel: Supplements and Aid: </t>
        </r>
        <r>
          <rPr>
            <sz val="9"/>
            <color indexed="81"/>
            <rFont val="Tahoma"/>
            <family val="2"/>
          </rPr>
          <t xml:space="preserve">
Includes expenses for individual transportation by any means and subsistence for persons receiving medical or rehabilitative services.</t>
        </r>
      </text>
    </comment>
    <comment ref="A188" authorId="0" shapeId="0">
      <text>
        <r>
          <rPr>
            <b/>
            <sz val="9"/>
            <color indexed="81"/>
            <rFont val="Tahoma"/>
            <family val="2"/>
          </rPr>
          <t xml:space="preserve">Travel: Supplements and Aid - Recruiting (stud., employ.):  </t>
        </r>
        <r>
          <rPr>
            <sz val="9"/>
            <color indexed="81"/>
            <rFont val="Tahoma"/>
            <family val="2"/>
          </rPr>
          <t xml:space="preserve">Includes expenses for individual transportation by any means and subsistence for persons receiving medical or rehabilitative services related to recruiting.
</t>
        </r>
      </text>
    </comment>
    <comment ref="A189" authorId="0" shapeId="0">
      <text>
        <r>
          <rPr>
            <b/>
            <sz val="9"/>
            <color indexed="81"/>
            <rFont val="Tahoma"/>
            <family val="2"/>
          </rPr>
          <t xml:space="preserve">Travel: Supplements and Aid - Team (stud., employ.):  </t>
        </r>
        <r>
          <rPr>
            <sz val="9"/>
            <color indexed="81"/>
            <rFont val="Tahoma"/>
            <family val="2"/>
          </rPr>
          <t xml:space="preserve">Includes expenses for individual transportation by any means and subsistence for persons receiving medical or rehabilitative services related to team travel.
</t>
        </r>
      </text>
    </comment>
    <comment ref="A190" authorId="0" shapeId="0">
      <text>
        <r>
          <rPr>
            <b/>
            <sz val="9"/>
            <color indexed="81"/>
            <rFont val="Tahoma"/>
            <family val="2"/>
          </rPr>
          <t xml:space="preserve">Travel Supplements and Aid - International (Travel outside the 50 United States):  </t>
        </r>
        <r>
          <rPr>
            <sz val="9"/>
            <color indexed="81"/>
            <rFont val="Tahoma"/>
            <family val="2"/>
          </rPr>
          <t xml:space="preserve">Includes expenses for individual transportation by any means and subsistence for persons receiving medical or rehabilitative services.
</t>
        </r>
      </text>
    </comment>
    <comment ref="A191" authorId="0" shapeId="0">
      <text>
        <r>
          <rPr>
            <b/>
            <sz val="9"/>
            <color indexed="81"/>
            <rFont val="Tahoma"/>
            <family val="2"/>
          </rPr>
          <t xml:space="preserve">Travel: Meal Reimbursements - Reportable to the IRS: </t>
        </r>
        <r>
          <rPr>
            <sz val="9"/>
            <color indexed="81"/>
            <rFont val="Tahoma"/>
            <family val="2"/>
          </rPr>
          <t>Includes reimbursements for meal expenses incurred during trips or work assignments that did not require overnight lodging or rest. (Meals that are part of a training or education package and are not reportable to the IRS should be charged to account code 122700).</t>
        </r>
        <r>
          <rPr>
            <sz val="9"/>
            <color indexed="81"/>
            <rFont val="Tahoma"/>
            <family val="2"/>
          </rPr>
          <t xml:space="preserve">
</t>
        </r>
      </text>
    </comment>
    <comment ref="A192" authorId="0" shapeId="0">
      <text>
        <r>
          <rPr>
            <b/>
            <sz val="9"/>
            <color indexed="81"/>
            <rFont val="Tahoma"/>
            <family val="2"/>
          </rPr>
          <t xml:space="preserve">DayTrip, Meals - International (Travel outside the 50 United States):  </t>
        </r>
        <r>
          <rPr>
            <sz val="9"/>
            <color indexed="81"/>
            <rFont val="Tahoma"/>
            <family val="2"/>
          </rPr>
          <t xml:space="preserve">Includes reimbursements for meal expenses incurred during trips or work assignments that did not require overnight lodging or rest. (Meals that are part of a training or education package and are not reportable to the IRS should be charged to account code 122700).
</t>
        </r>
      </text>
    </comment>
    <comment ref="A193" authorId="1" shapeId="0">
      <text>
        <r>
          <rPr>
            <b/>
            <u/>
            <sz val="9"/>
            <color indexed="81"/>
            <rFont val="Tahoma"/>
            <family val="2"/>
          </rPr>
          <t>Travel: Meal Reimbursements</t>
        </r>
        <r>
          <rPr>
            <sz val="9"/>
            <color indexed="81"/>
            <rFont val="Tahoma"/>
            <family val="2"/>
          </rPr>
          <t xml:space="preserve">
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t>
        </r>
      </text>
    </comment>
    <comment ref="A194"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5"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6" authorId="0" shapeId="0">
      <text>
        <r>
          <rPr>
            <b/>
            <sz val="9"/>
            <color indexed="81"/>
            <rFont val="Tahoma"/>
            <family val="2"/>
          </rPr>
          <t xml:space="preserve">Travel: Overnight Trip, Meal - International (Travel outside the 50 United States):   </t>
        </r>
        <r>
          <rPr>
            <sz val="9"/>
            <color indexed="81"/>
            <rFont val="Tahoma"/>
            <family val="2"/>
          </rPr>
          <t xml:space="preserve">Includes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of the Financial Procedures Manual).  Also include team travel, including coaches meals, in this code.
</t>
        </r>
      </text>
    </comment>
    <comment ref="A19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04" authorId="0" shapeId="0">
      <text>
        <r>
          <rPr>
            <b/>
            <sz val="9"/>
            <color indexed="81"/>
            <rFont val="Tahoma"/>
            <family val="2"/>
          </rPr>
          <t xml:space="preserve">Charge Card Supplies:  </t>
        </r>
        <r>
          <rPr>
            <sz val="9"/>
            <color indexed="81"/>
            <rFont val="Tahoma"/>
            <family val="2"/>
          </rPr>
          <t xml:space="preserve">Includes expenditures made by charge card for purchasing supplies and materials under the guidelines of the Small Purchase Charge Card Program.  USE FOR RECORDING EXPENDITURES ONLY, NOT VALID FOR BUDGETING PURPOSES.  DOA/DPB policy requires agencies to reclassify charge card convenience codes to the correct account codes (effective May 2009).
</t>
        </r>
      </text>
    </comment>
    <comment ref="A205" authorId="1" shapeId="0">
      <text>
        <r>
          <rPr>
            <b/>
            <u/>
            <sz val="9"/>
            <color indexed="81"/>
            <rFont val="Tahoma"/>
            <family val="2"/>
          </rPr>
          <t>Apparel Supplies:</t>
        </r>
        <r>
          <rPr>
            <sz val="9"/>
            <color indexed="81"/>
            <rFont val="Tahoma"/>
            <family val="2"/>
          </rPr>
          <t xml:space="preserve">
Includes expenses for uniforms, protective gear, and similar apparel items for state employees who are furnished apparel by the state.</t>
        </r>
      </text>
    </comment>
    <comment ref="A206" authorId="1" shapeId="0">
      <text>
        <r>
          <rPr>
            <b/>
            <u/>
            <sz val="9"/>
            <color indexed="81"/>
            <rFont val="Tahoma"/>
            <family val="2"/>
          </rPr>
          <t>Office Supplies:</t>
        </r>
        <r>
          <rPr>
            <sz val="9"/>
            <color indexed="81"/>
            <rFont val="Tahoma"/>
            <family val="2"/>
          </rPr>
          <t xml:space="preserve">
Includes expenses for binders, clips, file folders, ribbons (all types), small batteries, tape (all types), writing utensils, and similar office items.  (Also copy toner, dividers, and indexes.  See code 226300).</t>
        </r>
      </text>
    </comment>
    <comment ref="A207" authorId="0" shapeId="0">
      <text>
        <r>
          <rPr>
            <b/>
            <sz val="9"/>
            <color indexed="81"/>
            <rFont val="Tahoma"/>
            <family val="2"/>
          </rPr>
          <t xml:space="preserve">Office Supplies, Mailing: </t>
        </r>
        <r>
          <rPr>
            <sz val="9"/>
            <color indexed="81"/>
            <rFont val="Tahoma"/>
            <family val="2"/>
          </rPr>
          <t xml:space="preserve"> Includes expenses for padded envelopes, mailing tape, labels, and simiilar items used for mailing.
</t>
        </r>
      </text>
    </comment>
    <comment ref="A208" authorId="1" shapeId="0">
      <text>
        <r>
          <rPr>
            <b/>
            <u/>
            <sz val="9"/>
            <color indexed="81"/>
            <rFont val="Tahoma"/>
            <family val="2"/>
          </rPr>
          <t>Stationery/Forms:</t>
        </r>
        <r>
          <rPr>
            <sz val="9"/>
            <color indexed="81"/>
            <rFont val="Tahoma"/>
            <family val="2"/>
          </rPr>
          <t xml:space="preserve">
Includes expenses for carbon paper, employment application forms, ledger sheets, letter sheets, mailing envelopes, other informational and record forms, other paper, and similar stationery items.  (Also labels, copy machine paper).</t>
        </r>
      </text>
    </comment>
    <comment ref="A2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13" authorId="2" shapeId="0">
      <text>
        <r>
          <rPr>
            <b/>
            <sz val="9"/>
            <color indexed="81"/>
            <rFont val="Tahoma"/>
            <family val="2"/>
          </rPr>
          <t xml:space="preserve">Coal:  </t>
        </r>
        <r>
          <rPr>
            <sz val="9"/>
            <color indexed="81"/>
            <rFont val="Tahoma"/>
            <family val="2"/>
          </rPr>
          <t xml:space="preserve">Includes expenses for coal or coke consumed in transportation, heating, and/or power generating plants.  Includes the cost of transporting the coal.
</t>
        </r>
      </text>
    </comment>
    <comment ref="A214" authorId="2" shapeId="0">
      <text>
        <r>
          <rPr>
            <b/>
            <sz val="9"/>
            <color indexed="81"/>
            <rFont val="Tahoma"/>
            <family val="2"/>
          </rPr>
          <t xml:space="preserve">Gas:  </t>
        </r>
        <r>
          <rPr>
            <sz val="9"/>
            <color indexed="81"/>
            <rFont val="Tahoma"/>
            <family val="2"/>
          </rPr>
          <t xml:space="preserve">Includes expenses for natural and manufactured gas consumed for heating, power generating plants, and laboratories.
</t>
        </r>
      </text>
    </comment>
    <comment ref="A215" authorId="2" shapeId="0">
      <text>
        <r>
          <rPr>
            <b/>
            <sz val="9"/>
            <color indexed="81"/>
            <rFont val="Tahoma"/>
            <family val="2"/>
          </rPr>
          <t xml:space="preserve">Gasoline:  </t>
        </r>
        <r>
          <rPr>
            <sz val="9"/>
            <color indexed="81"/>
            <rFont val="Tahoma"/>
            <family val="2"/>
          </rPr>
          <t xml:space="preserve">Includes expenses for diesel fuel, gasoline, or similar fuel consumed in the engines and motors of aircraft, motor vehicles, power equipment, and watercraft.
</t>
        </r>
      </text>
    </comment>
    <comment ref="A216" authorId="2" shapeId="0">
      <text>
        <r>
          <rPr>
            <b/>
            <sz val="9"/>
            <color indexed="81"/>
            <rFont val="Tahoma"/>
            <family val="2"/>
          </rPr>
          <t xml:space="preserve">Oil:  </t>
        </r>
        <r>
          <rPr>
            <sz val="9"/>
            <color indexed="81"/>
            <rFont val="Tahoma"/>
            <family val="2"/>
          </rPr>
          <t xml:space="preserve">Includes expenses for fuel oil, oil, and oil derivatives consumed in heating, and/or power generating plants.  Includes the cost of transporting the oil.
</t>
        </r>
      </text>
    </comment>
    <comment ref="A217" authorId="2" shapeId="0">
      <text>
        <r>
          <rPr>
            <b/>
            <sz val="9"/>
            <color indexed="81"/>
            <rFont val="Tahoma"/>
            <family val="2"/>
          </rPr>
          <t xml:space="preserve">Steam:  </t>
        </r>
        <r>
          <rPr>
            <sz val="9"/>
            <color indexed="81"/>
            <rFont val="Tahoma"/>
            <family val="2"/>
          </rPr>
          <t xml:space="preserve">Includes expenses for steam consumed in heating and/or power generating plants purchased from a second party.
</t>
        </r>
      </text>
    </comment>
    <comment ref="A218" authorId="2" shapeId="0">
      <text>
        <r>
          <rPr>
            <b/>
            <sz val="9"/>
            <color indexed="81"/>
            <rFont val="Tahoma"/>
            <family val="2"/>
          </rPr>
          <t xml:space="preserve">Wood Fuels:  </t>
        </r>
        <r>
          <rPr>
            <sz val="9"/>
            <color indexed="81"/>
            <rFont val="Tahoma"/>
            <family val="2"/>
          </rPr>
          <t xml:space="preserve">Includes expenses for wood products used for fuel for heating and power generating plants, to include such items as round wood, chips, sawdust, and bark.  Includes transportation costs.
</t>
        </r>
      </text>
    </comment>
    <comment ref="A2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23" authorId="2" shapeId="0">
      <text>
        <r>
          <rPr>
            <b/>
            <sz val="9"/>
            <color indexed="81"/>
            <rFont val="Tahoma"/>
            <family val="2"/>
          </rPr>
          <t xml:space="preserve">License Tags:  </t>
        </r>
        <r>
          <rPr>
            <sz val="9"/>
            <color indexed="81"/>
            <rFont val="Tahoma"/>
            <family val="2"/>
          </rPr>
          <t xml:space="preserve">Includes expenses for decals and motor vehicle license tags. (Also, alcohol license.)
</t>
        </r>
      </text>
    </comment>
    <comment ref="A224" authorId="0" shapeId="0">
      <text>
        <r>
          <rPr>
            <b/>
            <sz val="9"/>
            <color indexed="81"/>
            <rFont val="Tahoma"/>
            <family val="2"/>
          </rPr>
          <t xml:space="preserve">Manufacturing Supplies:  </t>
        </r>
        <r>
          <rPr>
            <sz val="9"/>
            <color indexed="81"/>
            <rFont val="Tahoma"/>
            <family val="2"/>
          </rPr>
          <t xml:space="preserve">Includes expenses for fabrics and leather goods, metals, paints, plastic and synthetic/processed materials, and wood and wood products.
</t>
        </r>
      </text>
    </comment>
    <comment ref="A225" authorId="0" shapeId="0">
      <text>
        <r>
          <rPr>
            <b/>
            <sz val="9"/>
            <color indexed="81"/>
            <rFont val="Tahoma"/>
            <family val="2"/>
          </rPr>
          <t>Merchandise:</t>
        </r>
        <r>
          <rPr>
            <sz val="9"/>
            <color indexed="81"/>
            <rFont val="Tahoma"/>
            <family val="2"/>
          </rPr>
          <t xml:space="preserve">  Includes expenses for materials, supplies, and equipment purchased for resale in substantially the same form as purchased.</t>
        </r>
      </text>
    </comment>
    <comment ref="A226" authorId="0" shapeId="0">
      <text>
        <r>
          <rPr>
            <b/>
            <sz val="9"/>
            <color indexed="81"/>
            <rFont val="Tahoma"/>
            <family val="2"/>
          </rPr>
          <t xml:space="preserve">Packaging and Shipping Supplies:  </t>
        </r>
        <r>
          <rPr>
            <sz val="9"/>
            <color indexed="81"/>
            <rFont val="Tahoma"/>
            <family val="2"/>
          </rPr>
          <t xml:space="preserve">Includes expenses for boxes, cartons, containers, packing materials, and similar items.
</t>
        </r>
      </text>
    </comment>
    <comment ref="A2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1" authorId="1" shapeId="0">
      <text>
        <r>
          <rPr>
            <b/>
            <u/>
            <sz val="9"/>
            <color indexed="81"/>
            <rFont val="Tahoma"/>
            <family val="2"/>
          </rPr>
          <t>Laboratory Supplies:</t>
        </r>
        <r>
          <rPr>
            <sz val="9"/>
            <color indexed="81"/>
            <rFont val="Tahoma"/>
            <family val="2"/>
          </rPr>
          <t xml:space="preserve">
Includes expenses for animals used in research, blood or blood components used in analysis, chemicals, gases, reagents, specimen slides, test tubes, and similar laboratory supplies.</t>
        </r>
      </text>
    </comment>
    <comment ref="A232" authorId="2" shapeId="0">
      <text>
        <r>
          <rPr>
            <b/>
            <sz val="9"/>
            <color indexed="81"/>
            <rFont val="Tahoma"/>
            <family val="2"/>
          </rPr>
          <t xml:space="preserve">Medical and Dental Supplies:  </t>
        </r>
        <r>
          <rPr>
            <sz val="9"/>
            <color indexed="81"/>
            <rFont val="Tahoma"/>
            <family val="2"/>
          </rPr>
          <t xml:space="preserve">Includes expenses for bandages, biologics, braces, chemicals, contraceptive devices, crutches, drugs, eyeglasses, hearing aids, prostheses, surgical blades, and similar medical and dental supplies.
</t>
        </r>
      </text>
    </comment>
    <comment ref="A233" authorId="1" shapeId="0">
      <text>
        <r>
          <rPr>
            <b/>
            <u/>
            <sz val="9"/>
            <color indexed="81"/>
            <rFont val="Tahoma"/>
            <family val="2"/>
          </rPr>
          <t>Field Supplies:</t>
        </r>
        <r>
          <rPr>
            <sz val="9"/>
            <color indexed="81"/>
            <rFont val="Tahoma"/>
            <family val="2"/>
          </rPr>
          <t xml:space="preserve">
Includes expenses for items such as sample bottles, chart paper and ink, and similar supplies designed for use in or with field-testing and monitoring equipment.</t>
        </r>
      </text>
    </comment>
    <comment ref="A2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8" authorId="0" shapeId="0">
      <text>
        <r>
          <rPr>
            <b/>
            <sz val="9"/>
            <color indexed="81"/>
            <rFont val="Tahoma"/>
            <family val="2"/>
          </rPr>
          <t xml:space="preserve">Building Repair and Maintenance Materials:  </t>
        </r>
        <r>
          <rPr>
            <sz val="9"/>
            <color indexed="81"/>
            <rFont val="Tahoma"/>
            <family val="2"/>
          </rPr>
          <t xml:space="preserve">Includes expenses for bricks, cement, concrete, lumber, mortar, pitch, plasterboard, tar, and similar materials not included in the cost of work performed under contract in the repair and maintenance of structures.
</t>
        </r>
      </text>
    </comment>
    <comment ref="A239" authorId="0" shapeId="0">
      <text>
        <r>
          <rPr>
            <b/>
            <sz val="9"/>
            <color indexed="81"/>
            <rFont val="Tahoma"/>
            <family val="2"/>
          </rPr>
          <t xml:space="preserve">Custodial Repair and Maintenance Materials:  </t>
        </r>
        <r>
          <rPr>
            <sz val="9"/>
            <color indexed="81"/>
            <rFont val="Tahoma"/>
            <family val="2"/>
          </rPr>
          <t xml:space="preserve">Includes expenses for brushes, brooms, chemicals for air conditioning, cleaning preparations, disinfectants, electric bulbs, flourescent tubes, pesticides, toilet tissue, waxes, water purification and treatment and similar custodial repair and maintenance materials. (Also, soap, trash bags).
</t>
        </r>
      </text>
    </comment>
    <comment ref="A240" authorId="0" shapeId="0">
      <text>
        <r>
          <rPr>
            <b/>
            <sz val="9"/>
            <color indexed="81"/>
            <rFont val="Tahoma"/>
            <family val="2"/>
          </rPr>
          <t xml:space="preserve">Electrical Repair and Maintenance Materials:  </t>
        </r>
        <r>
          <rPr>
            <sz val="9"/>
            <color indexed="81"/>
            <rFont val="Tahoma"/>
            <family val="2"/>
          </rPr>
          <t xml:space="preserve">Includes expenses for circuit breakers, circuits, electrical tape, fuses, plugs, tubes, wiring, and similar electrical and maintenance materials not included in the costs of the work performed under contract.
</t>
        </r>
      </text>
    </comment>
    <comment ref="A241" authorId="1" shapeId="0">
      <text>
        <r>
          <rPr>
            <b/>
            <u/>
            <sz val="9"/>
            <color indexed="81"/>
            <rFont val="Tahoma"/>
            <family val="2"/>
          </rPr>
          <t>Mechanical Repair/Maintenance Materials:</t>
        </r>
        <r>
          <rPr>
            <sz val="9"/>
            <color indexed="81"/>
            <rFont val="Tahoma"/>
            <family val="2"/>
          </rPr>
          <t xml:space="preserve">
Includes expenses for bolts, cable, gears, nuts, pipe, screws, solder, and similar mechanical repair and maintenance materials not included in the cost of work performed under contract.</t>
        </r>
      </text>
    </comment>
    <comment ref="A242" authorId="2" shapeId="0">
      <text>
        <r>
          <rPr>
            <b/>
            <sz val="9"/>
            <color indexed="81"/>
            <rFont val="Tahoma"/>
            <family val="2"/>
          </rPr>
          <t xml:space="preserve">Vehicle Repair and Maintenance Materials:  </t>
        </r>
        <r>
          <rPr>
            <sz val="9"/>
            <color indexed="81"/>
            <rFont val="Tahoma"/>
            <family val="2"/>
          </rPr>
          <t xml:space="preserve">Includes expenses for automatic transmission fluid, batteries, brake fluid, engine oil, grease, hoses, hubcaps, points and plugs, tires, and similar vehicle repair and maintenance materials not included in the cost of work performed under contract.
</t>
        </r>
      </text>
    </comment>
    <comment ref="A243" authorId="2" shapeId="0">
      <text>
        <r>
          <rPr>
            <b/>
            <sz val="9"/>
            <color indexed="81"/>
            <rFont val="Tahoma"/>
            <family val="2"/>
          </rPr>
          <t xml:space="preserve">Highway Repair and Maintenance Materials:  </t>
        </r>
        <r>
          <rPr>
            <sz val="9"/>
            <color indexed="81"/>
            <rFont val="Tahoma"/>
            <family val="2"/>
          </rPr>
          <t xml:space="preserve">Includes expenses for calcium, stone, sand, straw, marking paint, steel brooms, and similar maintenance supplies used in the repair and maintenance of roadways.
</t>
        </r>
      </text>
    </comment>
    <comment ref="A2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9" authorId="0" shapeId="0">
      <text>
        <r>
          <rPr>
            <b/>
            <sz val="9"/>
            <color indexed="81"/>
            <rFont val="Tahoma"/>
            <family val="2"/>
          </rPr>
          <t xml:space="preserve">Food and Dietary Supplies:  </t>
        </r>
        <r>
          <rPr>
            <sz val="9"/>
            <color indexed="81"/>
            <rFont val="Tahoma"/>
            <family val="2"/>
          </rPr>
          <t xml:space="preserve">Includes expenses for items of food and drink.
</t>
        </r>
      </text>
    </comment>
    <comment ref="A250" authorId="0" shapeId="0">
      <text>
        <r>
          <rPr>
            <b/>
            <sz val="9"/>
            <color indexed="81"/>
            <rFont val="Tahoma"/>
            <family val="2"/>
          </rPr>
          <t xml:space="preserve">Food Service Supplies:  </t>
        </r>
        <r>
          <rPr>
            <sz val="9"/>
            <color indexed="81"/>
            <rFont val="Tahoma"/>
            <family val="2"/>
          </rPr>
          <t xml:space="preserve">Includes expenses for cutlery, dishes, glasses, paper cups, paper dishes, paper napkins, tablecloths, tableware, and similar food service supplies used in preparing, cooking, and serving food.
</t>
        </r>
      </text>
    </comment>
    <comment ref="A251" authorId="0" shapeId="0">
      <text>
        <r>
          <rPr>
            <b/>
            <sz val="9"/>
            <color indexed="81"/>
            <rFont val="Tahoma"/>
            <family val="2"/>
          </rPr>
          <t xml:space="preserve">Laundry and Linen Supplies:  </t>
        </r>
        <r>
          <rPr>
            <sz val="9"/>
            <color indexed="81"/>
            <rFont val="Tahoma"/>
            <family val="2"/>
          </rPr>
          <t xml:space="preserve">Includes expenses for bedspreads, blankets, pillows, pillowcases, pillow covers, towels, washcloths, and similar linen supplies.  Also, includes expenses for bluing, cleansing agents, deodorants, disinfectants, small brushes, starch, and similar laundry supply items.
</t>
        </r>
      </text>
    </comment>
    <comment ref="A252" authorId="0" shapeId="0">
      <text>
        <r>
          <rPr>
            <b/>
            <sz val="9"/>
            <color indexed="81"/>
            <rFont val="Tahoma"/>
            <family val="2"/>
          </rPr>
          <t xml:space="preserve">Personal Care Supplies:  </t>
        </r>
        <r>
          <rPr>
            <sz val="9"/>
            <color indexed="81"/>
            <rFont val="Tahoma"/>
            <family val="2"/>
          </rPr>
          <t xml:space="preserve">Includes expenses for combs, hairbrushes, shampoo, soap, toothbrushes, toothpaste, and similar supplies used for personal hygiene.
</t>
        </r>
      </text>
    </comment>
    <comment ref="A2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8" authorId="2" shapeId="0">
      <text>
        <r>
          <rPr>
            <b/>
            <sz val="9"/>
            <color indexed="81"/>
            <rFont val="Tahoma"/>
            <family val="2"/>
          </rPr>
          <t xml:space="preserve">Agricultural Supplies:  </t>
        </r>
        <r>
          <rPr>
            <sz val="9"/>
            <color indexed="81"/>
            <rFont val="Tahoma"/>
            <family val="2"/>
          </rPr>
          <t xml:space="preserve">Includes expenses for animal foods, bulbs, fertilizers, insecticides, seeds, and similar agricultural supply items.
</t>
        </r>
      </text>
    </comment>
    <comment ref="A259" authorId="2" shapeId="0">
      <text>
        <r>
          <rPr>
            <b/>
            <sz val="9"/>
            <color indexed="81"/>
            <rFont val="Tahoma"/>
            <family val="2"/>
          </rPr>
          <t xml:space="preserve">Architectural and Engineering Supplies:  </t>
        </r>
        <r>
          <rPr>
            <sz val="9"/>
            <color indexed="81"/>
            <rFont val="Tahoma"/>
            <family val="2"/>
          </rPr>
          <t xml:space="preserve">Includes expenses for blue print paper, drafting paper and vellum, inks, transfer letters, and similar supplies.  For related expenses, see 131200 and 131300.
</t>
        </r>
      </text>
    </comment>
    <comment ref="A260" authorId="0" shapeId="0">
      <text>
        <r>
          <rPr>
            <b/>
            <sz val="9"/>
            <color indexed="81"/>
            <rFont val="Tahoma"/>
            <family val="2"/>
          </rPr>
          <t xml:space="preserve">Computer Operating Services:  </t>
        </r>
        <r>
          <rPr>
            <sz val="9"/>
            <color indexed="81"/>
            <rFont val="Tahoma"/>
            <family val="2"/>
          </rPr>
          <t xml:space="preserve">Includes expenses for paper, bar cards, disposable media (e.g., tapes and disks), and other computer operating supplies.
</t>
        </r>
      </text>
    </comment>
    <comment ref="A261" authorId="1" shapeId="0">
      <text>
        <r>
          <rPr>
            <b/>
            <u/>
            <sz val="9"/>
            <color indexed="81"/>
            <rFont val="Tahoma"/>
            <family val="2"/>
          </rPr>
          <t>Educational Supplies:</t>
        </r>
        <r>
          <rPr>
            <sz val="9"/>
            <color indexed="81"/>
            <rFont val="Tahoma"/>
            <family val="2"/>
          </rPr>
          <t xml:space="preserve">
Includes expenses for blank audiotapes, blank phonograph records, blank videotapes, chalk, erasers, and similar educational supplies.  (Also, sheet music, records, costumes and props for educational departments).</t>
        </r>
      </text>
    </comment>
    <comment ref="A262" authorId="0" shapeId="0">
      <text>
        <r>
          <rPr>
            <b/>
            <sz val="9"/>
            <color indexed="81"/>
            <rFont val="Tahoma"/>
            <family val="2"/>
          </rPr>
          <t xml:space="preserve">Fish and Wildlife Supplies:  </t>
        </r>
        <r>
          <rPr>
            <sz val="9"/>
            <color indexed="81"/>
            <rFont val="Tahoma"/>
            <family val="2"/>
          </rPr>
          <t xml:space="preserve">Includes expenses for fish and other marine life, and fowl and game to expand, improve, or maintain fish and wildlife populations.  Include materials used in habitat reparation and development.
</t>
        </r>
      </text>
    </comment>
    <comment ref="A263" authorId="0" shapeId="0">
      <text>
        <r>
          <rPr>
            <b/>
            <sz val="9"/>
            <color indexed="81"/>
            <rFont val="Tahoma"/>
            <family val="2"/>
          </rPr>
          <t xml:space="preserve">Law Enforcement Supplies:  </t>
        </r>
        <r>
          <rPr>
            <sz val="9"/>
            <color indexed="81"/>
            <rFont val="Tahoma"/>
            <family val="2"/>
          </rPr>
          <t xml:space="preserve">Includes expenses for ammunition, flares, smoke bombs, tear gas, temporarily disabling liquids, and similar law enforcement supplies.
</t>
        </r>
      </text>
    </comment>
    <comment ref="A264" authorId="0" shapeId="0">
      <text>
        <r>
          <rPr>
            <b/>
            <sz val="9"/>
            <color indexed="81"/>
            <rFont val="Tahoma"/>
            <family val="2"/>
          </rPr>
          <t xml:space="preserve">Photographic Services:  </t>
        </r>
        <r>
          <rPr>
            <sz val="9"/>
            <color indexed="81"/>
            <rFont val="Tahoma"/>
            <family val="2"/>
          </rPr>
          <t xml:space="preserve">Includes expenses for chemicals, film, digital media, and similar photographic supplies. (Also, laminating material.  For film processing see 126700.
</t>
        </r>
      </text>
    </comment>
    <comment ref="A265" authorId="0" shapeId="0">
      <text>
        <r>
          <rPr>
            <b/>
            <sz val="9"/>
            <color indexed="81"/>
            <rFont val="Tahoma"/>
            <family val="2"/>
          </rPr>
          <t xml:space="preserve">Recreational Services:  </t>
        </r>
        <r>
          <rPr>
            <sz val="9"/>
            <color indexed="81"/>
            <rFont val="Tahoma"/>
            <family val="2"/>
          </rPr>
          <t xml:space="preserve">Includes expenses for balls, bases, bats, nets, racquets, and similar indoor and outdoor recreational supplies.  (Also, athletic apparel).
</t>
        </r>
      </text>
    </comment>
    <comment ref="A266" authorId="0" shapeId="0">
      <text>
        <r>
          <rPr>
            <b/>
            <sz val="9"/>
            <color indexed="81"/>
            <rFont val="Tahoma"/>
            <family val="2"/>
          </rPr>
          <t xml:space="preserve">Highway Emergency Operations Materials:  </t>
        </r>
        <r>
          <rPr>
            <sz val="9"/>
            <color indexed="81"/>
            <rFont val="Tahoma"/>
            <family val="2"/>
          </rPr>
          <t xml:space="preserve">Includes expenses for salt, abrasives, and similar materials used in the maintenance of highways during emergency operations.
</t>
        </r>
      </text>
    </comment>
    <comment ref="A2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72" authorId="2" shapeId="0">
      <text>
        <r>
          <rPr>
            <b/>
            <sz val="9"/>
            <color indexed="81"/>
            <rFont val="Tahoma"/>
            <family val="2"/>
          </rPr>
          <t xml:space="preserve">Individual Claims and Settlements:  </t>
        </r>
        <r>
          <rPr>
            <sz val="9"/>
            <color indexed="81"/>
            <rFont val="Tahoma"/>
            <family val="2"/>
          </rPr>
          <t xml:space="preserve">Includes expenses for compensation to individuals for information on criminal activities and for personal injuries, property damages, and similar claims and settlements.
</t>
        </r>
      </text>
    </comment>
    <comment ref="A273" authorId="1" shapeId="0">
      <text>
        <r>
          <rPr>
            <b/>
            <sz val="9"/>
            <color indexed="81"/>
            <rFont val="Tahoma"/>
            <family val="2"/>
          </rPr>
          <t xml:space="preserve">Premiums:  </t>
        </r>
        <r>
          <rPr>
            <sz val="9"/>
            <color indexed="81"/>
            <rFont val="Tahoma"/>
            <family val="2"/>
          </rPr>
          <t>Includes expenses for awards, honorariums, stipends, and prizes to individuals and organizations.</t>
        </r>
      </text>
    </comment>
    <comment ref="A274" authorId="2" shapeId="0">
      <text>
        <r>
          <rPr>
            <b/>
            <sz val="9"/>
            <color indexed="81"/>
            <rFont val="Tahoma"/>
            <family val="2"/>
          </rPr>
          <t xml:space="preserve">Human Subject Payments - IRB:  </t>
        </r>
        <r>
          <rPr>
            <sz val="9"/>
            <color indexed="81"/>
            <rFont val="Tahoma"/>
            <family val="2"/>
          </rPr>
          <t>Payments to Research Subjects under conditions set forth by procedures governed by JMU Internal Review Board (IRB).  This code must be used to avoid tax reporting of the payment made to the volunteer research participant and only applies to those participating as volunteer research subjects in IRB approved research.</t>
        </r>
        <r>
          <rPr>
            <b/>
            <sz val="9"/>
            <color indexed="81"/>
            <rFont val="Tahoma"/>
            <family val="2"/>
          </rPr>
          <t xml:space="preserve"> </t>
        </r>
        <r>
          <rPr>
            <sz val="9"/>
            <color indexed="81"/>
            <rFont val="Tahoma"/>
            <family val="2"/>
          </rPr>
          <t xml:space="preserve">
</t>
        </r>
      </text>
    </comment>
    <comment ref="A275" authorId="0" shapeId="0">
      <text>
        <r>
          <rPr>
            <b/>
            <sz val="9"/>
            <color indexed="81"/>
            <rFont val="Tahoma"/>
            <family val="2"/>
          </rPr>
          <t xml:space="preserve">Unemployment Compensation Reimbursements:  </t>
        </r>
        <r>
          <rPr>
            <sz val="9"/>
            <color indexed="81"/>
            <rFont val="Tahoma"/>
            <family val="2"/>
          </rPr>
          <t xml:space="preserve">Includes expenses for reimbursement made by state agencies to the Trust Fund for benefits provided to former state employees.
</t>
        </r>
      </text>
    </comment>
    <comment ref="A276" authorId="2" shapeId="0">
      <text>
        <r>
          <rPr>
            <b/>
            <sz val="9"/>
            <color indexed="81"/>
            <rFont val="Tahoma"/>
            <family val="2"/>
          </rPr>
          <t xml:space="preserve">Payments on Behalf of Individuals:  </t>
        </r>
        <r>
          <rPr>
            <sz val="9"/>
            <color indexed="81"/>
            <rFont val="Tahoma"/>
            <family val="2"/>
          </rPr>
          <t xml:space="preserve">Includes payments to third parties for goods and services that are performed for individuals such as payments for victims of crime.
</t>
        </r>
      </text>
    </comment>
    <comment ref="A277" authorId="2" shapeId="0">
      <text>
        <r>
          <rPr>
            <b/>
            <sz val="9"/>
            <color indexed="81"/>
            <rFont val="Tahoma"/>
            <family val="2"/>
          </rPr>
          <t xml:space="preserve">Income Assistance Payments:  </t>
        </r>
        <r>
          <rPr>
            <sz val="9"/>
            <color indexed="81"/>
            <rFont val="Tahoma"/>
            <family val="2"/>
          </rPr>
          <t xml:space="preserve">Includes expenses to individuals for continuing and temporary income supplement programs.
</t>
        </r>
      </text>
    </comment>
    <comment ref="A278" authorId="0" shapeId="0">
      <text>
        <r>
          <rPr>
            <b/>
            <sz val="9"/>
            <color indexed="81"/>
            <rFont val="Tahoma"/>
            <family val="2"/>
          </rPr>
          <t xml:space="preserve">Incentives:  </t>
        </r>
        <r>
          <rPr>
            <sz val="9"/>
            <color indexed="81"/>
            <rFont val="Tahoma"/>
            <family val="2"/>
          </rPr>
          <t xml:space="preserve">Includes payments to individuals and organizations for incentives to participate in State sponsored programs and activities (such as reforestation projects).
</t>
        </r>
      </text>
    </comment>
    <comment ref="A2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83" authorId="0" shapeId="0">
      <text>
        <r>
          <rPr>
            <b/>
            <sz val="9"/>
            <color indexed="81"/>
            <rFont val="Tahoma"/>
            <family val="2"/>
          </rPr>
          <t>Graduate Scholarships and Fellowships:</t>
        </r>
        <r>
          <rPr>
            <sz val="9"/>
            <color indexed="81"/>
            <rFont val="Tahoma"/>
            <family val="2"/>
          </rPr>
          <t xml:space="preserve">  Includes expenses for awards to graduate students.
</t>
        </r>
      </text>
    </comment>
    <comment ref="A284" authorId="2" shapeId="0">
      <text>
        <r>
          <rPr>
            <b/>
            <sz val="9"/>
            <color indexed="81"/>
            <rFont val="Tahoma"/>
            <family val="2"/>
          </rPr>
          <t xml:space="preserve">Student Loans:  </t>
        </r>
        <r>
          <rPr>
            <sz val="9"/>
            <color indexed="81"/>
            <rFont val="Tahoma"/>
            <family val="2"/>
          </rPr>
          <t xml:space="preserve">Includes expenses for payments into the principal of student loan funds in institutions of higher education.
</t>
        </r>
      </text>
    </comment>
    <comment ref="A285" authorId="0" shapeId="0">
      <text>
        <r>
          <rPr>
            <b/>
            <sz val="9"/>
            <color indexed="81"/>
            <rFont val="Tahoma"/>
            <family val="2"/>
          </rPr>
          <t xml:space="preserve">Tuition Waiver:  </t>
        </r>
        <r>
          <rPr>
            <sz val="9"/>
            <color indexed="81"/>
            <rFont val="Tahoma"/>
            <family val="2"/>
          </rPr>
          <t xml:space="preserve">Includes expenses for costs incurred by institutions of higher education for waiving tuition in part or in whole in conformance with state law and regulations.
</t>
        </r>
      </text>
    </comment>
    <comment ref="A286" authorId="0" shapeId="0">
      <text>
        <r>
          <rPr>
            <b/>
            <sz val="9"/>
            <color indexed="81"/>
            <rFont val="Tahoma"/>
            <family val="2"/>
          </rPr>
          <t>Undergraduate Students:</t>
        </r>
        <r>
          <rPr>
            <sz val="9"/>
            <color indexed="81"/>
            <rFont val="Tahoma"/>
            <family val="2"/>
          </rPr>
          <t xml:space="preserve">  Includes expenses for awards to undergraduate students.
</t>
        </r>
      </text>
    </comment>
    <comment ref="A28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91" authorId="0" shapeId="0">
      <text>
        <r>
          <rPr>
            <b/>
            <sz val="9"/>
            <color indexed="81"/>
            <rFont val="Tahoma"/>
            <family val="2"/>
          </rPr>
          <t xml:space="preserve">Computer Rentals (not mainframe):  </t>
        </r>
        <r>
          <rPr>
            <sz val="9"/>
            <color indexed="81"/>
            <rFont val="Tahoma"/>
            <family val="2"/>
          </rPr>
          <t xml:space="preserve">Includes expenses for the operating leases of computer equipment, excluding mainframe computers or large enterprise servers with high processing capacity.
</t>
        </r>
      </text>
    </comment>
    <comment ref="A292" authorId="0" shapeId="0">
      <text>
        <r>
          <rPr>
            <b/>
            <sz val="9"/>
            <color indexed="81"/>
            <rFont val="Tahoma"/>
            <family val="2"/>
          </rPr>
          <t xml:space="preserve">Computer Processor Rentals:  </t>
        </r>
        <r>
          <rPr>
            <sz val="9"/>
            <color indexed="81"/>
            <rFont val="Tahoma"/>
            <family val="2"/>
          </rPr>
          <t xml:space="preserve">Includes expenses for the operating leases of central processor equipment like mainframe or large enterprise servers with high processing capacity.
</t>
        </r>
      </text>
    </comment>
    <comment ref="A293" authorId="0" shapeId="0">
      <text>
        <r>
          <rPr>
            <b/>
            <sz val="9"/>
            <color indexed="81"/>
            <rFont val="Tahoma"/>
            <family val="2"/>
          </rPr>
          <t xml:space="preserve">Computer Software Rentals:  </t>
        </r>
        <r>
          <rPr>
            <sz val="9"/>
            <color indexed="81"/>
            <rFont val="Tahoma"/>
            <family val="2"/>
          </rPr>
          <t xml:space="preserve">Includes expenses for the operating leases of central processor equipment like mainframe or large enterprise servers computer application software, utility programs and operating system software.
</t>
        </r>
      </text>
    </comment>
    <comment ref="A294" authorId="1" shapeId="0">
      <text>
        <r>
          <rPr>
            <b/>
            <sz val="9"/>
            <color indexed="81"/>
            <rFont val="Tahoma"/>
            <family val="2"/>
          </rPr>
          <t>Equipment Rentals:</t>
        </r>
        <r>
          <rPr>
            <sz val="9"/>
            <color indexed="81"/>
            <rFont val="Tahoma"/>
            <family val="2"/>
          </rPr>
          <t xml:space="preserve">
Includes expenses of a lessee for the operating leases of equipment.  Excludes expenses chargeable to 153100 and 153200. (Also, film rental, ID machine).</t>
        </r>
      </text>
    </comment>
    <comment ref="A295" authorId="1" shapeId="0">
      <text>
        <r>
          <rPr>
            <b/>
            <sz val="9"/>
            <color indexed="81"/>
            <rFont val="Tahoma"/>
            <family val="2"/>
          </rPr>
          <t>Building Rentals:</t>
        </r>
        <r>
          <rPr>
            <sz val="9"/>
            <color indexed="81"/>
            <rFont val="Tahoma"/>
            <family val="2"/>
          </rPr>
          <t xml:space="preserve">
Includes rent payments made directly to a private sector landlord, rental agent, or state agency other than the Department of General Services, for use of a structure or part of a structure.</t>
        </r>
      </text>
    </comment>
    <comment ref="A296" authorId="0" shapeId="0">
      <text>
        <r>
          <rPr>
            <b/>
            <sz val="9"/>
            <color indexed="81"/>
            <rFont val="Tahoma"/>
            <family val="2"/>
          </rPr>
          <t xml:space="preserve">Building Rentals, Internal:  </t>
        </r>
        <r>
          <rPr>
            <sz val="9"/>
            <color indexed="81"/>
            <rFont val="Tahoma"/>
            <family val="2"/>
          </rPr>
          <t xml:space="preserve">Includes expenses of a tenant for the use of a University building or part of a building by another University department.
</t>
        </r>
      </text>
    </comment>
    <comment ref="A297" authorId="0" shapeId="0">
      <text>
        <r>
          <rPr>
            <b/>
            <sz val="9"/>
            <color indexed="81"/>
            <rFont val="Tahoma"/>
            <family val="2"/>
          </rPr>
          <t xml:space="preserve">Land Rentals:  </t>
        </r>
        <r>
          <rPr>
            <sz val="9"/>
            <color indexed="81"/>
            <rFont val="Tahoma"/>
            <family val="2"/>
          </rPr>
          <t xml:space="preserve">Includes expenses of a tenant for the use of land.
</t>
        </r>
      </text>
    </comment>
    <comment ref="A298" authorId="0" shapeId="0">
      <text>
        <r>
          <rPr>
            <b/>
            <sz val="9"/>
            <color indexed="81"/>
            <rFont val="Tahoma"/>
            <family val="2"/>
          </rPr>
          <t xml:space="preserve">Land and Building Rentals:  </t>
        </r>
        <r>
          <rPr>
            <sz val="9"/>
            <color indexed="81"/>
            <rFont val="Tahoma"/>
            <family val="2"/>
          </rPr>
          <t xml:space="preserve">Includes expenses for operating leases of both land and a building combined in one agreement.
</t>
        </r>
      </text>
    </comment>
    <comment ref="A299" authorId="0" shapeId="0">
      <text>
        <r>
          <rPr>
            <b/>
            <sz val="9"/>
            <color indexed="81"/>
            <rFont val="Tahoma"/>
            <family val="2"/>
          </rPr>
          <t xml:space="preserve">Building Rentals - State Owned Facilities:  </t>
        </r>
        <r>
          <rPr>
            <sz val="9"/>
            <color indexed="81"/>
            <rFont val="Tahoma"/>
            <family val="2"/>
          </rPr>
          <t xml:space="preserve">Includes rental fees charged by the Department of General Services for space in state-owned facilities.
</t>
        </r>
      </text>
    </comment>
    <comment ref="A300" authorId="0" shapeId="0">
      <text>
        <r>
          <rPr>
            <b/>
            <sz val="9"/>
            <color indexed="81"/>
            <rFont val="Tahoma"/>
            <family val="2"/>
          </rPr>
          <t xml:space="preserve">Building Rentals - Non-State Owned Facilities:  </t>
        </r>
        <r>
          <rPr>
            <sz val="9"/>
            <color indexed="81"/>
            <rFont val="Tahoma"/>
            <family val="2"/>
          </rPr>
          <t xml:space="preserve">Include rental payments to the Department of General Services.  Division of Real Estate Services for space in private sector owned facilities.
</t>
        </r>
      </text>
    </comment>
    <comment ref="A3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6" authorId="2" shapeId="0">
      <text>
        <r>
          <rPr>
            <b/>
            <sz val="9"/>
            <color indexed="81"/>
            <rFont val="Tahoma"/>
            <family val="2"/>
          </rPr>
          <t xml:space="preserve">Agency Service Charges:  </t>
        </r>
        <r>
          <rPr>
            <sz val="9"/>
            <color indexed="81"/>
            <rFont val="Tahoma"/>
            <family val="2"/>
          </rPr>
          <t xml:space="preserve">Includes expenses for specialized activities or services provided by state agencies to other state agencies.  Includes allocations of physical plant costs.
</t>
        </r>
      </text>
    </comment>
    <comment ref="A307" authorId="2" shapeId="0">
      <text>
        <r>
          <rPr>
            <b/>
            <sz val="9"/>
            <color indexed="81"/>
            <rFont val="Tahoma"/>
            <family val="2"/>
          </rPr>
          <t xml:space="preserve">Agency Service Charges, Auxilary Support Transfer:  </t>
        </r>
        <r>
          <rPr>
            <sz val="9"/>
            <color indexed="81"/>
            <rFont val="Tahoma"/>
            <family val="2"/>
          </rPr>
          <t xml:space="preserve">Includes expenses for specialized activities or services provided in addition to negotiated Agency Service Charge to Auxilary Enterprises.
</t>
        </r>
      </text>
    </comment>
    <comment ref="A308" authorId="2" shapeId="0">
      <text>
        <r>
          <rPr>
            <b/>
            <sz val="9"/>
            <color indexed="81"/>
            <rFont val="Tahoma"/>
            <family val="2"/>
          </rPr>
          <t xml:space="preserve">Electrical Service Charges:  </t>
        </r>
        <r>
          <rPr>
            <sz val="9"/>
            <color indexed="81"/>
            <rFont val="Tahoma"/>
            <family val="2"/>
          </rPr>
          <t xml:space="preserve">Includes expenses for electricity.
</t>
        </r>
      </text>
    </comment>
    <comment ref="A309" authorId="2" shapeId="0">
      <text>
        <r>
          <rPr>
            <b/>
            <sz val="9"/>
            <color indexed="81"/>
            <rFont val="Tahoma"/>
            <family val="2"/>
          </rPr>
          <t xml:space="preserve">Refuse Service Charges:  </t>
        </r>
        <r>
          <rPr>
            <sz val="9"/>
            <color indexed="81"/>
            <rFont val="Tahoma"/>
            <family val="2"/>
          </rPr>
          <t xml:space="preserve">Includes expenses for services to haul garbage, trash, and other refuse.
</t>
        </r>
      </text>
    </comment>
    <comment ref="A310" authorId="2" shapeId="0">
      <text>
        <r>
          <rPr>
            <b/>
            <sz val="9"/>
            <color indexed="81"/>
            <rFont val="Tahoma"/>
            <family val="2"/>
          </rPr>
          <t xml:space="preserve">Refuse Service Charges, Hazardous Waste:  </t>
        </r>
        <r>
          <rPr>
            <sz val="9"/>
            <color indexed="81"/>
            <rFont val="Tahoma"/>
            <family val="2"/>
          </rPr>
          <t xml:space="preserve">Includes expenses for services to remove hazardous waste refuse.
</t>
        </r>
      </text>
    </comment>
    <comment ref="A311" authorId="2" shapeId="0">
      <text>
        <r>
          <rPr>
            <b/>
            <sz val="9"/>
            <color indexed="81"/>
            <rFont val="Tahoma"/>
            <family val="2"/>
          </rPr>
          <t xml:space="preserve">Refuse Service Charges, Biohazardous Waste:  </t>
        </r>
        <r>
          <rPr>
            <sz val="9"/>
            <color indexed="81"/>
            <rFont val="Tahoma"/>
            <family val="2"/>
          </rPr>
          <t xml:space="preserve">Includes expenses for services to remove biohazardous waste ONLY.
</t>
        </r>
      </text>
    </comment>
    <comment ref="A312" authorId="2" shapeId="0">
      <text>
        <r>
          <rPr>
            <b/>
            <sz val="9"/>
            <color indexed="81"/>
            <rFont val="Tahoma"/>
            <family val="2"/>
          </rPr>
          <t xml:space="preserve">Water and Sewer Service Charges:  </t>
        </r>
        <r>
          <rPr>
            <sz val="9"/>
            <color indexed="81"/>
            <rFont val="Tahoma"/>
            <family val="2"/>
          </rPr>
          <t xml:space="preserve">Includes expenses for water and sewer services.
</t>
        </r>
      </text>
    </comment>
    <comment ref="A313" authorId="1" shapeId="0">
      <text>
        <r>
          <rPr>
            <b/>
            <sz val="9"/>
            <color indexed="81"/>
            <rFont val="Tahoma"/>
            <family val="2"/>
          </rPr>
          <t>eVA Two Percent Fee:</t>
        </r>
        <r>
          <rPr>
            <sz val="9"/>
            <color indexed="81"/>
            <rFont val="Tahoma"/>
            <family val="2"/>
          </rPr>
          <t xml:space="preserve">
Includes expenditures for the eVA 2% transaction fee.</t>
        </r>
      </text>
    </comment>
    <comment ref="A314" authorId="2" shapeId="0">
      <text>
        <r>
          <rPr>
            <b/>
            <sz val="9"/>
            <color indexed="81"/>
            <rFont val="Tahoma"/>
            <family val="2"/>
          </rPr>
          <t xml:space="preserve">Private Vendor Service Charge:  </t>
        </r>
        <r>
          <rPr>
            <sz val="9"/>
            <color indexed="81"/>
            <rFont val="Tahoma"/>
            <family val="2"/>
          </rPr>
          <t xml:space="preserve">Includes expenses to vendors for eVA service charges.
</t>
        </r>
      </text>
    </comment>
    <comment ref="A31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19" authorId="0" shapeId="0">
      <text>
        <r>
          <rPr>
            <b/>
            <sz val="9"/>
            <color indexed="81"/>
            <rFont val="Tahoma"/>
            <family val="2"/>
          </rPr>
          <t xml:space="preserve">Animals:  </t>
        </r>
        <r>
          <rPr>
            <sz val="9"/>
            <color indexed="81"/>
            <rFont val="Tahoma"/>
            <family val="2"/>
          </rPr>
          <t xml:space="preserve">Includes expenses for domestic animals, livestock, and zoological specimens.
</t>
        </r>
      </text>
    </comment>
    <comment ref="A320" authorId="0" shapeId="0">
      <text>
        <r>
          <rPr>
            <b/>
            <sz val="9"/>
            <color indexed="81"/>
            <rFont val="Tahoma"/>
            <family val="2"/>
          </rPr>
          <t xml:space="preserve">Minerals:  </t>
        </r>
        <r>
          <rPr>
            <sz val="9"/>
            <color indexed="81"/>
            <rFont val="Tahoma"/>
            <family val="2"/>
          </rPr>
          <t xml:space="preserve">Includes expenses for coal mines, minerals other than coal, and oil wells for experimental research, reclamation, or similar purposes.
</t>
        </r>
      </text>
    </comment>
    <comment ref="A321" authorId="0" shapeId="0">
      <text>
        <r>
          <rPr>
            <b/>
            <sz val="9"/>
            <color indexed="81"/>
            <rFont val="Tahoma"/>
            <family val="2"/>
          </rPr>
          <t xml:space="preserve">Plants:  </t>
        </r>
        <r>
          <rPr>
            <sz val="9"/>
            <color indexed="81"/>
            <rFont val="Tahoma"/>
            <family val="2"/>
          </rPr>
          <t xml:space="preserve">Includes expenses for plants, timber, and vegetation for botanical gardens, green houses, nurseries, and similar purposes.  (Also, trees).
</t>
        </r>
      </text>
    </comment>
    <comment ref="A3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26" authorId="0" shapeId="0">
      <text>
        <r>
          <rPr>
            <b/>
            <sz val="9"/>
            <color indexed="81"/>
            <rFont val="Tahoma"/>
            <family val="2"/>
          </rPr>
          <t xml:space="preserve">Site Improvements:  </t>
        </r>
        <r>
          <rPr>
            <sz val="9"/>
            <color indexed="81"/>
            <rFont val="Tahoma"/>
            <family val="2"/>
          </rPr>
          <t xml:space="preserve">Includes expenses for exterior lighting systems, fences, landscaping, parking areas, roadways, walks, and similar site improvements.
</t>
        </r>
      </text>
    </comment>
    <comment ref="A327" authorId="0" shapeId="0">
      <text>
        <r>
          <rPr>
            <b/>
            <sz val="9"/>
            <color indexed="81"/>
            <rFont val="Tahoma"/>
            <family val="2"/>
          </rPr>
          <t xml:space="preserve">Site Preparation:  </t>
        </r>
        <r>
          <rPr>
            <sz val="9"/>
            <color indexed="81"/>
            <rFont val="Tahoma"/>
            <family val="2"/>
          </rPr>
          <t xml:space="preserve">Includes expenses for clearing, filling, grading, grubbing, razing of structures, and similar site preparation.
</t>
        </r>
      </text>
    </comment>
    <comment ref="A328" authorId="0" shapeId="0">
      <text>
        <r>
          <rPr>
            <b/>
            <sz val="9"/>
            <color indexed="81"/>
            <rFont val="Tahoma"/>
            <family val="2"/>
          </rPr>
          <t xml:space="preserve">Utilities:  </t>
        </r>
        <r>
          <rPr>
            <sz val="9"/>
            <color indexed="81"/>
            <rFont val="Tahoma"/>
            <family val="2"/>
          </rPr>
          <t xml:space="preserve">Includes expenses for lines and facilities (e.g., energy) used in the transmission of electricity, gas, sewer, water, and similar utilities.
</t>
        </r>
      </text>
    </comment>
    <comment ref="A32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5" authorId="0" shapeId="0">
      <text>
        <r>
          <rPr>
            <b/>
            <sz val="9"/>
            <color indexed="81"/>
            <rFont val="Tahoma"/>
            <family val="2"/>
          </rPr>
          <t xml:space="preserve">Mobile Client Computers (microcomputers):  </t>
        </r>
        <r>
          <rPr>
            <sz val="9"/>
            <color indexed="81"/>
            <rFont val="Tahoma"/>
            <family val="2"/>
          </rPr>
          <t>Includes any stationary desktop workstation, including desktops that have been provided by the agency for telecommuters.  Includes technologies typically used by individuals to enhance productivity.  Examples include workstation setups (with all included components), and "thin clients."  Shared computer setups like classroom systems, lab systems, and library systems are also included.  Desktop Systems are stationary devices installed on a desk or workstation rather than mobile and highly transportable like a notebook or laptop.
"Thin client" is defined as a simple personal computer that is similar to a dumb terminal.  The machine performs very little processing.  Generally, most of the application processing is done on a network server.</t>
        </r>
      </text>
    </comment>
    <comment ref="A336" authorId="0" shapeId="0">
      <text>
        <r>
          <rPr>
            <b/>
            <sz val="9"/>
            <color indexed="81"/>
            <rFont val="Tahoma"/>
            <family val="2"/>
          </rPr>
          <t xml:space="preserve">Mobile Client Computers:  </t>
        </r>
        <r>
          <rPr>
            <sz val="9"/>
            <color indexed="81"/>
            <rFont val="Tahoma"/>
            <family val="2"/>
          </rPr>
          <t xml:space="preserve">Includes any mobile computer, usually referred to as a laptop or notebook, which includes laptops with docking stations and other peripheral devices.  Also included in this category are handheld computer devices to include wireless.
</t>
        </r>
      </text>
    </comment>
    <comment ref="A337" authorId="0" shapeId="0">
      <text>
        <r>
          <rPr>
            <b/>
            <sz val="9"/>
            <color indexed="81"/>
            <rFont val="Tahoma"/>
            <family val="2"/>
          </rPr>
          <t xml:space="preserve">Mainframe Computers and Components:  </t>
        </r>
        <r>
          <rPr>
            <sz val="9"/>
            <color indexed="81"/>
            <rFont val="Tahoma"/>
            <family val="2"/>
          </rPr>
          <t xml:space="preserve">Includes all components and peripherals up to a network connection.  Mainframe is an industry term for a large computer, typically manufactured by a large company such as IBM for the commercial applications of Fortune 1000 businesses and other large-scale computing purposes.  Historically, a mainframe is associated with centralized rather than distributed computing.
</t>
        </r>
      </text>
    </comment>
    <comment ref="A338" authorId="0" shapeId="0">
      <text>
        <r>
          <rPr>
            <b/>
            <sz val="9"/>
            <color indexed="81"/>
            <rFont val="Tahoma"/>
            <family val="2"/>
          </rPr>
          <t xml:space="preserve">Network Servers:  </t>
        </r>
        <r>
          <rPr>
            <sz val="9"/>
            <color indexed="81"/>
            <rFont val="Tahoma"/>
            <family val="2"/>
          </rPr>
          <t xml:space="preserve">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t>
        </r>
      </text>
    </comment>
    <comment ref="A339" authorId="0" shapeId="0">
      <text>
        <r>
          <rPr>
            <b/>
            <sz val="9"/>
            <color indexed="81"/>
            <rFont val="Tahoma"/>
            <family val="2"/>
          </rPr>
          <t xml:space="preserve">Network Components:  </t>
        </r>
        <r>
          <rPr>
            <sz val="9"/>
            <color indexed="81"/>
            <rFont val="Tahoma"/>
            <family val="2"/>
          </rPr>
          <t xml:space="preserve">Includes assets used in the local area network not reported in 221500 such as routers, switches, hubs, bridges, etc.  This also includes cabling system components when not part of a state-owned building renovation or construction project.
</t>
        </r>
      </text>
    </comment>
    <comment ref="A340" authorId="1" shapeId="0">
      <text>
        <r>
          <rPr>
            <b/>
            <sz val="9"/>
            <color indexed="81"/>
            <rFont val="Tahoma"/>
            <family val="2"/>
          </rPr>
          <t>Other Computer Equipment:</t>
        </r>
        <r>
          <rPr>
            <sz val="9"/>
            <color indexed="81"/>
            <rFont val="Tahoma"/>
            <family val="2"/>
          </rPr>
          <t xml:space="preserve">
Includes all other equipment that cannot be reported in 221100 through 221600.  Examples include printers, kiosks, print copiers, scanners, add-on peripherals for desktops or laptops, network interface cards, devices for reading bar codes, and devices for providing local and wide area connectivity (e.g., modems, codecs).
NOTE: Code handheld wireless devices to 221200.</t>
        </r>
      </text>
    </comment>
    <comment ref="A341" authorId="1" shapeId="0">
      <text>
        <r>
          <rPr>
            <b/>
            <sz val="9"/>
            <color indexed="81"/>
            <rFont val="Tahoma"/>
            <family val="2"/>
          </rPr>
          <t>Computer Software Purchases:</t>
        </r>
        <r>
          <rPr>
            <sz val="9"/>
            <color indexed="81"/>
            <rFont val="Tahoma"/>
            <family val="2"/>
          </rPr>
          <t xml:space="preserve">
Includes expenditures for the purchase of Commercial off the Shelf Software (COTS), to include applications utility programs, and operation system software.  The term software is a general term that refers to all programs or instructions that are used to operate computer hardware.  Software causes computer hardware to perform activities by telling a computer how to execute functions and tasks.  Code contracts for software development to 127900.</t>
        </r>
      </text>
    </comment>
    <comment ref="A342" authorId="0" shapeId="0">
      <text>
        <r>
          <rPr>
            <b/>
            <sz val="9"/>
            <color indexed="81"/>
            <rFont val="Tahoma"/>
            <family val="2"/>
          </rPr>
          <t xml:space="preserve">Development Tool Purchases:  </t>
        </r>
        <r>
          <rPr>
            <sz val="9"/>
            <color indexed="81"/>
            <rFont val="Tahoma"/>
            <family val="2"/>
          </rPr>
          <t>Includes expenditures for the purchases of software development tools.  A development tool is software specifically used in the development applications by technical staff.  Examples of this software are text editors, compliers, build-automation tools, debuggers, ETL tools, and data modeling software.</t>
        </r>
      </text>
    </comment>
    <comment ref="A3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8" authorId="0" shapeId="0">
      <text>
        <r>
          <rPr>
            <b/>
            <sz val="9"/>
            <color indexed="81"/>
            <rFont val="Tahoma"/>
            <family val="2"/>
          </rPr>
          <t xml:space="preserve">College Library Books:  </t>
        </r>
        <r>
          <rPr>
            <sz val="9"/>
            <color indexed="81"/>
            <rFont val="Tahoma"/>
            <family val="2"/>
          </rPr>
          <t xml:space="preserve">Includes expenses for books, microfiche, periodicals, and similar equipment used in libraries of institutions of higher education.
</t>
        </r>
      </text>
    </comment>
    <comment ref="A349" authorId="0" shapeId="0">
      <text>
        <r>
          <rPr>
            <b/>
            <sz val="9"/>
            <color indexed="81"/>
            <rFont val="Tahoma"/>
            <family val="2"/>
          </rPr>
          <t xml:space="preserve">Educational Equipment:  </t>
        </r>
        <r>
          <rPr>
            <sz val="9"/>
            <color indexed="81"/>
            <rFont val="Tahoma"/>
            <family val="2"/>
          </rPr>
          <t xml:space="preserve">Includes expenses for auditorium seating, chalkboards, classroom furniture, and similar equipment. (Also, musical instruments).
</t>
        </r>
      </text>
    </comment>
    <comment ref="A350" authorId="0" shapeId="0">
      <text>
        <r>
          <rPr>
            <b/>
            <sz val="9"/>
            <color indexed="81"/>
            <rFont val="Tahoma"/>
            <family val="2"/>
          </rPr>
          <t xml:space="preserve">Exhibit Equipment: </t>
        </r>
        <r>
          <rPr>
            <sz val="9"/>
            <color indexed="81"/>
            <rFont val="Tahoma"/>
            <family val="2"/>
          </rPr>
          <t xml:space="preserve"> Includes expenses for artifacts, artworks, scientific paraphernalia, and similar museum materials and equipment.
</t>
        </r>
      </text>
    </comment>
    <comment ref="A351" authorId="1" shapeId="0">
      <text>
        <r>
          <rPr>
            <b/>
            <sz val="9"/>
            <color indexed="81"/>
            <rFont val="Tahoma"/>
            <family val="2"/>
          </rPr>
          <t>Reference Equipment:</t>
        </r>
        <r>
          <rPr>
            <sz val="9"/>
            <color indexed="81"/>
            <rFont val="Tahoma"/>
            <family val="2"/>
          </rPr>
          <t xml:space="preserve">
Includes expenses for books not used in libraries of institutions of higher education, card catalogs, carrels, library desks, microfilm readers, and similar reference equipment. (Also, films, records).</t>
        </r>
      </text>
    </comment>
    <comment ref="A352" authorId="0" shapeId="0">
      <text>
        <r>
          <rPr>
            <b/>
            <sz val="9"/>
            <color indexed="81"/>
            <rFont val="Tahoma"/>
            <family val="2"/>
          </rPr>
          <t xml:space="preserve">Educational and Cultural Equipment Improvements:  </t>
        </r>
        <r>
          <rPr>
            <sz val="9"/>
            <color indexed="81"/>
            <rFont val="Tahoma"/>
            <family val="2"/>
          </rPr>
          <t xml:space="preserve">Includes expenses for restorations of and additions or modifications to existing educational and cultural equipment that expands capabilitiy or capacity, or improves performance.
</t>
        </r>
      </text>
    </comment>
    <comment ref="A3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57" authorId="0" shapeId="0">
      <text>
        <r>
          <rPr>
            <b/>
            <sz val="9"/>
            <color indexed="81"/>
            <rFont val="Tahoma"/>
            <family val="2"/>
          </rPr>
          <t xml:space="preserve">Electronic Equipment:  </t>
        </r>
        <r>
          <rPr>
            <sz val="9"/>
            <color indexed="81"/>
            <rFont val="Tahoma"/>
            <family val="2"/>
          </rPr>
          <t xml:space="preserve">Includes expenses for intercommunication systems, radar, radios, televisions, and similar electronic equipment.
</t>
        </r>
      </text>
    </comment>
    <comment ref="A358" authorId="1" shapeId="0">
      <text>
        <r>
          <rPr>
            <b/>
            <sz val="9"/>
            <color indexed="81"/>
            <rFont val="Tahoma"/>
            <family val="2"/>
          </rPr>
          <t>Photo Equipment:</t>
        </r>
        <r>
          <rPr>
            <sz val="9"/>
            <color indexed="81"/>
            <rFont val="Tahoma"/>
            <family val="2"/>
          </rPr>
          <t xml:space="preserve">
Includes expenses for blueprint equipment, cameras, enlargers, lenses, ovehead viewers, projectors, screens, splicers, tripods, and similar photographic equipment.</t>
        </r>
      </text>
    </comment>
    <comment ref="A359" authorId="0" shapeId="0">
      <text>
        <r>
          <rPr>
            <b/>
            <sz val="9"/>
            <color indexed="81"/>
            <rFont val="Tahoma"/>
            <family val="2"/>
          </rPr>
          <t xml:space="preserve">Voice and Data Transmission Equipment:  </t>
        </r>
        <r>
          <rPr>
            <sz val="9"/>
            <color indexed="81"/>
            <rFont val="Tahoma"/>
            <family val="2"/>
          </rPr>
          <t xml:space="preserve">Includes expenses for facsimile-transmitters, switchboards, telephones, teletypewriters, and similar equipment.
</t>
        </r>
      </text>
    </comment>
    <comment ref="A360" authorId="0" shapeId="0">
      <text>
        <r>
          <rPr>
            <b/>
            <sz val="9"/>
            <color indexed="81"/>
            <rFont val="Tahoma"/>
            <family val="2"/>
          </rPr>
          <t xml:space="preserve">Electronic and Photographic Equip. Improvements:  </t>
        </r>
        <r>
          <rPr>
            <sz val="9"/>
            <color indexed="81"/>
            <rFont val="Tahoma"/>
            <family val="2"/>
          </rPr>
          <t xml:space="preserve">Includes expenses for restorations of and additions or modifications to existing communications and photographic equipment that expands capability or capacity, or improves performance.
</t>
        </r>
      </text>
    </comment>
    <comment ref="A3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65" authorId="0" shapeId="0">
      <text>
        <r>
          <rPr>
            <b/>
            <sz val="9"/>
            <color indexed="81"/>
            <rFont val="Tahoma"/>
            <family val="2"/>
          </rPr>
          <t xml:space="preserve">Laboratory Equipment: 
</t>
        </r>
        <r>
          <rPr>
            <sz val="9"/>
            <color indexed="81"/>
            <rFont val="Tahoma"/>
            <family val="2"/>
          </rPr>
          <t>Includes expenses for blood gas analyzers, Bunsen burners, centrifuges, freezing point depression instruments, gas chromatographic, incubators, microscopes, spectrophotometers, and simiilar equipment.</t>
        </r>
        <r>
          <rPr>
            <sz val="9"/>
            <color indexed="81"/>
            <rFont val="Tahoma"/>
            <family val="2"/>
          </rPr>
          <t xml:space="preserve">
</t>
        </r>
      </text>
    </comment>
    <comment ref="A366" authorId="0" shapeId="0">
      <text>
        <r>
          <rPr>
            <b/>
            <sz val="9"/>
            <color indexed="81"/>
            <rFont val="Tahoma"/>
            <family val="2"/>
          </rPr>
          <t xml:space="preserve">Medical and Dental Equipment:  </t>
        </r>
        <r>
          <rPr>
            <sz val="9"/>
            <color indexed="81"/>
            <rFont val="Tahoma"/>
            <family val="2"/>
          </rPr>
          <t xml:space="preserve">Includes expenses for anesthesia and respiratory therapy equipment, dental equipment, diagnostic apparatus, electrotherapeutic equipment, examining room furniture, fracture and orthopedic equipment, hospital and medical lighting, operating room equipment, x-ray equipment, and similar medical and dental equipment.
</t>
        </r>
      </text>
    </comment>
    <comment ref="A367" authorId="1" shapeId="0">
      <text>
        <r>
          <rPr>
            <b/>
            <sz val="9"/>
            <color indexed="81"/>
            <rFont val="Tahoma"/>
            <family val="2"/>
          </rPr>
          <t>Field Equipment:</t>
        </r>
        <r>
          <rPr>
            <sz val="9"/>
            <color indexed="81"/>
            <rFont val="Tahoma"/>
            <family val="2"/>
          </rPr>
          <t xml:space="preserve">
Includes expenses for portable and/or permanent non-disposable equipment, such as automatic samplers and ambient air/water meters or analyzers, designed and purchased primarily for use in non-laboratory settings.</t>
        </r>
      </text>
    </comment>
    <comment ref="A368" authorId="0" shapeId="0">
      <text>
        <r>
          <rPr>
            <b/>
            <sz val="9"/>
            <color indexed="81"/>
            <rFont val="Tahoma"/>
            <family val="2"/>
          </rPr>
          <t xml:space="preserve">Medical and Laboratory Equipment Improvements:  </t>
        </r>
        <r>
          <rPr>
            <sz val="9"/>
            <color indexed="81"/>
            <rFont val="Tahoma"/>
            <family val="2"/>
          </rPr>
          <t xml:space="preserve">Includes expense for restorations of and additions or modifications to existing medical and laboratory and field equipment that expands capability or capacity, or improves performance.
</t>
        </r>
      </text>
    </comment>
    <comment ref="A3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73" authorId="2" shapeId="0">
      <text>
        <r>
          <rPr>
            <b/>
            <sz val="9"/>
            <color indexed="81"/>
            <rFont val="Tahoma"/>
            <family val="2"/>
          </rPr>
          <t xml:space="preserve">Agricultural  Vehicular Equipment:  </t>
        </r>
        <r>
          <rPr>
            <sz val="9"/>
            <color indexed="81"/>
            <rFont val="Tahoma"/>
            <family val="2"/>
          </rPr>
          <t xml:space="preserve">Includes expenses for planting, seeding, and harvesting devices; silage cutters; threshing machines; tractors; wagons; and similar agricultural equipment.
</t>
        </r>
      </text>
    </comment>
    <comment ref="A374" authorId="1" shapeId="0">
      <text>
        <r>
          <rPr>
            <b/>
            <sz val="9"/>
            <color indexed="81"/>
            <rFont val="Tahoma"/>
            <family val="2"/>
          </rPr>
          <t>Construction Equipment:</t>
        </r>
        <r>
          <rPr>
            <sz val="9"/>
            <color indexed="81"/>
            <rFont val="Tahoma"/>
            <family val="2"/>
          </rPr>
          <t xml:space="preserve">
Includes expenses for air hammers, backhoes, bulldozers, cranes, graders, portable generators, pumps, and similar equipment.</t>
        </r>
      </text>
    </comment>
    <comment ref="A375" authorId="0" shapeId="0">
      <text>
        <r>
          <rPr>
            <b/>
            <sz val="9"/>
            <color indexed="81"/>
            <rFont val="Tahoma"/>
            <family val="2"/>
          </rPr>
          <t xml:space="preserve">Motor Vehicle Equipment:  </t>
        </r>
        <r>
          <rPr>
            <sz val="9"/>
            <color indexed="81"/>
            <rFont val="Tahoma"/>
            <family val="2"/>
          </rPr>
          <t xml:space="preserve">Includes expenses for automobiles, buses, forklifts, mopeds, motorcycles, trucks, and similar equipment.
</t>
        </r>
      </text>
    </comment>
    <comment ref="A376" authorId="0" shapeId="0">
      <text>
        <r>
          <rPr>
            <b/>
            <sz val="9"/>
            <color indexed="81"/>
            <rFont val="Tahoma"/>
            <family val="2"/>
          </rPr>
          <t xml:space="preserve">Power Repair and Maintenance Equipment:  </t>
        </r>
        <r>
          <rPr>
            <sz val="9"/>
            <color indexed="81"/>
            <rFont val="Tahoma"/>
            <family val="2"/>
          </rPr>
          <t xml:space="preserve">Includes expenses for power hedge clippers, power mowers, small power sanders, small power saws, routers, and similar power repair and maintenance equipment.
</t>
        </r>
      </text>
    </comment>
    <comment ref="A377" authorId="2" shapeId="0">
      <text>
        <r>
          <rPr>
            <b/>
            <sz val="9"/>
            <color indexed="81"/>
            <rFont val="Tahoma"/>
            <family val="2"/>
          </rPr>
          <t xml:space="preserve">Watercraft Equipment:  </t>
        </r>
        <r>
          <rPr>
            <sz val="9"/>
            <color indexed="81"/>
            <rFont val="Tahoma"/>
            <family val="2"/>
          </rPr>
          <t xml:space="preserve">Includes expenses for amphibious craft, boats, diving bells, rafts, ships, and similar watercraft equipment.
</t>
        </r>
      </text>
    </comment>
    <comment ref="A378" authorId="0" shapeId="0">
      <text>
        <r>
          <rPr>
            <b/>
            <sz val="9"/>
            <color indexed="81"/>
            <rFont val="Tahoma"/>
            <family val="2"/>
          </rPr>
          <t xml:space="preserve">Motorized Equipment Improvements:  </t>
        </r>
        <r>
          <rPr>
            <sz val="9"/>
            <color indexed="81"/>
            <rFont val="Tahoma"/>
            <family val="2"/>
          </rPr>
          <t xml:space="preserve">Includes expenses for restorations of and additions or modifications to existing vehicular equipment that expands the capability or capacity, or improves performance.
</t>
        </r>
      </text>
    </comment>
    <comment ref="A3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83" authorId="0" shapeId="0">
      <text>
        <r>
          <rPr>
            <b/>
            <sz val="9"/>
            <color indexed="81"/>
            <rFont val="Tahoma"/>
            <family val="2"/>
          </rPr>
          <t xml:space="preserve">Office Appurtenances:  </t>
        </r>
        <r>
          <rPr>
            <sz val="9"/>
            <color indexed="81"/>
            <rFont val="Tahoma"/>
            <family val="2"/>
          </rPr>
          <t xml:space="preserve">Includes expenses for blinds, carpets, draperies, plants, rugs, shades, wall decorations, and similar office appurtenances.
</t>
        </r>
      </text>
    </comment>
    <comment ref="A384" authorId="0" shapeId="0">
      <text>
        <r>
          <rPr>
            <b/>
            <sz val="9"/>
            <color indexed="81"/>
            <rFont val="Tahoma"/>
            <family val="2"/>
          </rPr>
          <t xml:space="preserve">Office Furniture:  </t>
        </r>
        <r>
          <rPr>
            <sz val="9"/>
            <color indexed="81"/>
            <rFont val="Tahoma"/>
            <family val="2"/>
          </rPr>
          <t xml:space="preserve">Includes expenses for bookcases, desks, chairs, file cabinets, lamps, racks, storage cabinets, tables, and similar office furniture.
</t>
        </r>
      </text>
    </comment>
    <comment ref="A385" authorId="0" shapeId="0">
      <text>
        <r>
          <rPr>
            <b/>
            <sz val="9"/>
            <color indexed="81"/>
            <rFont val="Tahoma"/>
            <family val="2"/>
          </rPr>
          <t xml:space="preserve">Office Incidentals:  </t>
        </r>
        <r>
          <rPr>
            <sz val="9"/>
            <color indexed="81"/>
            <rFont val="Tahoma"/>
            <family val="2"/>
          </rPr>
          <t xml:space="preserve">Includes expenses for ashtrays, compasses, date stamps, desk organizers, file boxes, letter openers, rulers, scissors, staplers, T-squares, and similar "desktop" office equipment.
</t>
        </r>
      </text>
    </comment>
    <comment ref="A386" authorId="0" shapeId="0">
      <text>
        <r>
          <rPr>
            <b/>
            <sz val="9"/>
            <color indexed="81"/>
            <rFont val="Tahoma"/>
            <family val="2"/>
          </rPr>
          <t xml:space="preserve">Office Machines:  </t>
        </r>
        <r>
          <rPr>
            <sz val="9"/>
            <color indexed="81"/>
            <rFont val="Tahoma"/>
            <family val="2"/>
          </rPr>
          <t xml:space="preserve">Includes expenses for adding machines, bookkeeping machines, calculators, drafting machines, duplicating and photocopying machines, posting machines, transcribing and dictating machines, typewriters, weight scales, and similar equipment.
</t>
        </r>
      </text>
    </comment>
    <comment ref="A387" authorId="0" shapeId="0">
      <text>
        <r>
          <rPr>
            <b/>
            <sz val="9"/>
            <color indexed="81"/>
            <rFont val="Tahoma"/>
            <family val="2"/>
          </rPr>
          <t xml:space="preserve">Office Furniture Improvement:  </t>
        </r>
        <r>
          <rPr>
            <sz val="9"/>
            <color indexed="81"/>
            <rFont val="Tahoma"/>
            <family val="2"/>
          </rPr>
          <t xml:space="preserve">Includes expenses for restorations of and additions or modifications to existing office equipment that expands the capability or capacity, or improves performance. (Also, typing elements).
</t>
        </r>
      </text>
    </comment>
    <comment ref="A38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92" authorId="0" shapeId="0">
      <text>
        <r>
          <rPr>
            <b/>
            <sz val="9"/>
            <color indexed="81"/>
            <rFont val="Tahoma"/>
            <family val="2"/>
          </rPr>
          <t xml:space="preserve">Household Equipment:  </t>
        </r>
        <r>
          <rPr>
            <sz val="9"/>
            <color indexed="81"/>
            <rFont val="Tahoma"/>
            <family val="2"/>
          </rPr>
          <t xml:space="preserve">Includes expenses for beds, bureaus, chairs, dressers, heaters, mattresses, refrigerators, stoves, tables, portable fire extinguishers, and similar equipment.  (Also, drapes and carpet for dorms). (Vending machines, food service hand trucks, shelves).
</t>
        </r>
      </text>
    </comment>
    <comment ref="A393" authorId="0" shapeId="0">
      <text>
        <r>
          <rPr>
            <b/>
            <sz val="9"/>
            <color indexed="81"/>
            <rFont val="Tahoma"/>
            <family val="2"/>
          </rPr>
          <t xml:space="preserve">Law Enforcement Equipment:  </t>
        </r>
        <r>
          <rPr>
            <sz val="9"/>
            <color indexed="81"/>
            <rFont val="Tahoma"/>
            <family val="2"/>
          </rPr>
          <t xml:space="preserve">Includes expenses for clubs, firearms, helmets, shields, surveillance apparatus, and similar law enforcement equipment.
</t>
        </r>
      </text>
    </comment>
    <comment ref="A394" authorId="0" shapeId="0">
      <text>
        <r>
          <rPr>
            <b/>
            <sz val="9"/>
            <color indexed="81"/>
            <rFont val="Tahoma"/>
            <family val="2"/>
          </rPr>
          <t xml:space="preserve">Manufacturing Equipment:  </t>
        </r>
        <r>
          <rPr>
            <sz val="9"/>
            <color indexed="81"/>
            <rFont val="Tahoma"/>
            <family val="2"/>
          </rPr>
          <t xml:space="preserve">Includes expenses for drills, lathes, looms, presses, saws, stampers, and similar manufacturing use equipment.
</t>
        </r>
      </text>
    </comment>
    <comment ref="A395" authorId="0" shapeId="0">
      <text>
        <r>
          <rPr>
            <b/>
            <sz val="9"/>
            <color indexed="81"/>
            <rFont val="Tahoma"/>
            <family val="2"/>
          </rPr>
          <t xml:space="preserve">Non-Power Repair &amp; Maintenance Equipment:  </t>
        </r>
        <r>
          <rPr>
            <sz val="9"/>
            <color indexed="81"/>
            <rFont val="Tahoma"/>
            <family val="2"/>
          </rPr>
          <t xml:space="preserve">Includes expenses for files, hammers, manual drills, manual hedge clippers, manual lawn mowers, saws, screwdrivers, wrenches, and similar non-power repair and maintenance equipment.
</t>
        </r>
      </text>
    </comment>
    <comment ref="A396" authorId="0" shapeId="0">
      <text>
        <r>
          <rPr>
            <b/>
            <sz val="9"/>
            <color indexed="81"/>
            <rFont val="Tahoma"/>
            <family val="2"/>
          </rPr>
          <t xml:space="preserve">Recreational Equipment:  </t>
        </r>
        <r>
          <rPr>
            <sz val="9"/>
            <color indexed="81"/>
            <rFont val="Tahoma"/>
            <family val="2"/>
          </rPr>
          <t xml:space="preserve">Includes expenses for gymnasium, park, playground, recreational center, and similar apparatus and equipment.
</t>
        </r>
      </text>
    </comment>
    <comment ref="A397" authorId="0" shapeId="0">
      <text>
        <r>
          <rPr>
            <b/>
            <sz val="9"/>
            <color indexed="81"/>
            <rFont val="Tahoma"/>
            <family val="2"/>
          </rPr>
          <t xml:space="preserve">Traffic Control Equipment:  </t>
        </r>
        <r>
          <rPr>
            <sz val="9"/>
            <color indexed="81"/>
            <rFont val="Tahoma"/>
            <family val="2"/>
          </rPr>
          <t xml:space="preserve">Includes expenses for traffic cones, barrels, sign stands, signs, and simiilar items used during maintenance operations on roadways.
</t>
        </r>
      </text>
    </comment>
    <comment ref="A398" authorId="0" shapeId="0">
      <text>
        <r>
          <rPr>
            <b/>
            <sz val="9"/>
            <color indexed="81"/>
            <rFont val="Tahoma"/>
            <family val="2"/>
          </rPr>
          <t xml:space="preserve">Firearms Equipment:  </t>
        </r>
        <r>
          <rPr>
            <sz val="9"/>
            <color indexed="81"/>
            <rFont val="Tahoma"/>
            <family val="2"/>
          </rPr>
          <t xml:space="preserve">Includes expenses for firearms such as handguns, rifles, and shotguns.  Use 227200 for expenses such as ammunition or for ancillary equipment such as holsters, belts, and cases purchased separately from the firearm.
</t>
        </r>
      </text>
    </comment>
    <comment ref="A399" authorId="0" shapeId="0">
      <text>
        <r>
          <rPr>
            <b/>
            <sz val="9"/>
            <color indexed="81"/>
            <rFont val="Tahoma"/>
            <family val="2"/>
          </rPr>
          <t xml:space="preserve">Specific Use Equipment Improvements:  </t>
        </r>
        <r>
          <rPr>
            <sz val="9"/>
            <color indexed="81"/>
            <rFont val="Tahoma"/>
            <family val="2"/>
          </rPr>
          <t xml:space="preserve">Includes expenses for restorations of and additions or modifications to existing specific use equipment that expands capability or capacity, or improves performance. (Also, for upholstering furniture).
</t>
        </r>
      </text>
    </comment>
    <comment ref="A40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5" authorId="0" shapeId="0">
      <text>
        <r>
          <rPr>
            <b/>
            <sz val="9"/>
            <color indexed="81"/>
            <rFont val="Tahoma"/>
            <family val="2"/>
          </rPr>
          <t xml:space="preserve">Built-in Equipment:  </t>
        </r>
        <r>
          <rPr>
            <sz val="9"/>
            <color indexed="81"/>
            <rFont val="Tahoma"/>
            <family val="2"/>
          </rPr>
          <t xml:space="preserve">Includes expenses for benches, laboratory tables, platforms, shelving, stages, wall cabinets, and similar built-in equipment normally included during construction as special stationary features.
</t>
        </r>
      </text>
    </comment>
    <comment ref="A406" authorId="0" shapeId="0">
      <text>
        <r>
          <rPr>
            <b/>
            <sz val="9"/>
            <color indexed="81"/>
            <rFont val="Tahoma"/>
            <family val="2"/>
          </rPr>
          <t xml:space="preserve">Fixtures:  </t>
        </r>
        <r>
          <rPr>
            <sz val="9"/>
            <color indexed="81"/>
            <rFont val="Tahoma"/>
            <family val="2"/>
          </rPr>
          <t xml:space="preserve">Includes expenses for electrical, heating, lighting, plumbing, and similar fixtures normally affixed to walls, floors, and ceilings.
</t>
        </r>
      </text>
    </comment>
    <comment ref="A407" authorId="0" shapeId="0">
      <text>
        <r>
          <rPr>
            <b/>
            <sz val="9"/>
            <color indexed="81"/>
            <rFont val="Tahoma"/>
            <family val="2"/>
          </rPr>
          <t xml:space="preserve">Mechanical Equipment:  </t>
        </r>
        <r>
          <rPr>
            <sz val="9"/>
            <color indexed="81"/>
            <rFont val="Tahoma"/>
            <family val="2"/>
          </rPr>
          <t xml:space="preserve">Includes expenses for air conditioners, boilers, elevators, switching, and similar mechanical equipment normally included in a structure at time of construction.
</t>
        </r>
      </text>
    </comment>
    <comment ref="A408" authorId="0" shapeId="0">
      <text>
        <r>
          <rPr>
            <b/>
            <sz val="9"/>
            <color indexed="81"/>
            <rFont val="Tahoma"/>
            <family val="2"/>
          </rPr>
          <t xml:space="preserve">Stationary Equipment Improvements:  </t>
        </r>
        <r>
          <rPr>
            <sz val="9"/>
            <color indexed="81"/>
            <rFont val="Tahoma"/>
            <family val="2"/>
          </rPr>
          <t xml:space="preserve">Includes expenditures for restorations of and additions or modifications to existing stationary equipment that expands the capability or capacity, or improves performance.
</t>
        </r>
      </text>
    </comment>
    <comment ref="A4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3" authorId="2" shapeId="0">
      <text>
        <r>
          <rPr>
            <b/>
            <sz val="9"/>
            <color indexed="81"/>
            <rFont val="Tahoma"/>
            <family val="2"/>
          </rPr>
          <t xml:space="preserve">Construction catch-all - </t>
        </r>
        <r>
          <rPr>
            <sz val="9"/>
            <color indexed="81"/>
            <rFont val="Tahoma"/>
            <family val="2"/>
          </rPr>
          <t>This code is to be used as a catch-all for the construction of all buildings, bridges, and highways.</t>
        </r>
      </text>
    </comment>
    <comment ref="A4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1" authorId="0" shapeId="0">
      <text>
        <r>
          <rPr>
            <b/>
            <sz val="9"/>
            <color indexed="81"/>
            <rFont val="Tahoma"/>
            <family val="2"/>
          </rPr>
          <t xml:space="preserve">User Added NPS Categories:  </t>
        </r>
        <r>
          <rPr>
            <sz val="9"/>
            <color indexed="81"/>
            <rFont val="Tahoma"/>
            <family val="2"/>
          </rPr>
          <t xml:space="preserve">These are NPS categories that aren't included above.  Enter Category Title in column A, Account code in column B, and Category definition in comment for each entry iin column A.  Definitions can be found at the following location:
http://www.jmu.edu/financeoffice/code-listings/expensecode_listing.pdf
</t>
        </r>
      </text>
    </comment>
    <comment ref="A43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7" authorId="0" shapeId="0">
      <text>
        <r>
          <rPr>
            <b/>
            <sz val="9"/>
            <color indexed="81"/>
            <rFont val="Tahoma"/>
            <family val="2"/>
          </rPr>
          <t xml:space="preserve">Intra-Agency Recoveries for Contractural Services:  </t>
        </r>
        <r>
          <rPr>
            <sz val="9"/>
            <color indexed="81"/>
            <rFont val="Tahoma"/>
            <family val="2"/>
          </rPr>
          <t xml:space="preserve">Recovery of the cost of contractural services incurred by programs or subprograms within the agency or agencies under the auspices of a single board or commission.  Do not include recoveries from Auxiliary Enterprise subprograms and the JMU Foundation.
</t>
        </r>
      </text>
    </comment>
    <comment ref="A458" authorId="0" shapeId="0">
      <text>
        <r>
          <rPr>
            <b/>
            <sz val="9"/>
            <color indexed="81"/>
            <rFont val="Tahoma"/>
            <family val="2"/>
          </rPr>
          <t xml:space="preserve">Intra-Agency Recoveries for Supplies &amp; Materials:  </t>
        </r>
        <r>
          <rPr>
            <sz val="9"/>
            <color indexed="81"/>
            <rFont val="Tahoma"/>
            <family val="2"/>
          </rPr>
          <t xml:space="preserve">Recovery of the cost of supplies and materials incurred by programs or subprograms within the same agency or agencies under the auspices of a single board or commission.  Do not include recoveries from Auxiliary Enterprise subprograms and the JMU Foundation.
</t>
        </r>
      </text>
    </comment>
    <comment ref="A459" authorId="0" shapeId="0">
      <text>
        <r>
          <rPr>
            <b/>
            <sz val="9"/>
            <color indexed="81"/>
            <rFont val="Tahoma"/>
            <family val="2"/>
          </rPr>
          <t xml:space="preserve">Intra-Agency Recoveries for Transfer Payments:  </t>
        </r>
        <r>
          <rPr>
            <sz val="9"/>
            <color indexed="81"/>
            <rFont val="Tahoma"/>
            <family val="2"/>
          </rPr>
          <t xml:space="preserve">Recovery of the cost of transfer payments incurred by programs or subprograms within the same agency or agencies under the auspices of a single board or commission.  Do not include recoveries from Auxiliary Enterprise subprograms and the JMU Foundation.
</t>
        </r>
      </text>
    </comment>
    <comment ref="A460" authorId="0" shapeId="0">
      <text>
        <r>
          <rPr>
            <b/>
            <sz val="9"/>
            <color indexed="81"/>
            <rFont val="Tahoma"/>
            <family val="2"/>
          </rPr>
          <t xml:space="preserve">Intra-Agency Recoveries for Equipment:  </t>
        </r>
        <r>
          <rPr>
            <sz val="9"/>
            <color indexed="81"/>
            <rFont val="Tahoma"/>
            <family val="2"/>
          </rPr>
          <t xml:space="preserve">Recovery of the cost of equipment incurred by programs or subprograms within the same agency or agencies under the auspices of a single board or commission.  Do not include recoveries from Auxiliary Enterprise subprograms and the JMU Foundation.
</t>
        </r>
      </text>
    </comment>
    <comment ref="A4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List>
</comments>
</file>

<file path=xl/comments6.xml><?xml version="1.0" encoding="utf-8"?>
<comments xmlns="http://schemas.openxmlformats.org/spreadsheetml/2006/main">
  <authors>
    <author>Desktop Services</author>
    <author>Twintowers</author>
    <author>Smead, Cindi A - smeadca</author>
  </authors>
  <commentList>
    <comment ref="D7" authorId="0" shapeId="0">
      <text>
        <r>
          <rPr>
            <b/>
            <sz val="9"/>
            <color indexed="81"/>
            <rFont val="Tahoma"/>
            <family val="2"/>
          </rPr>
          <t xml:space="preserve">Posted Expenses: </t>
        </r>
        <r>
          <rPr>
            <sz val="9"/>
            <color indexed="81"/>
            <rFont val="Tahoma"/>
            <family val="2"/>
          </rPr>
          <t xml:space="preserve"> Expenditures that have posted to the budget and can be seen on the nVision Report and Monthly Detail Report.</t>
        </r>
        <r>
          <rPr>
            <sz val="9"/>
            <color indexed="81"/>
            <rFont val="Tahoma"/>
            <family val="2"/>
          </rPr>
          <t xml:space="preserve">
</t>
        </r>
      </text>
    </comment>
    <comment ref="E7" authorId="0" shapeId="0">
      <text>
        <r>
          <rPr>
            <b/>
            <sz val="9"/>
            <color indexed="81"/>
            <rFont val="Tahoma"/>
            <family val="2"/>
          </rPr>
          <t>Encumbered Expenses:</t>
        </r>
        <r>
          <rPr>
            <sz val="9"/>
            <color indexed="81"/>
            <rFont val="Tahoma"/>
            <family val="2"/>
          </rPr>
          <t xml:space="preserve">
Expenditures that have been purchased but haven't posted to the budget yet.</t>
        </r>
      </text>
    </comment>
    <comment ref="A10" authorId="0" shapeId="0">
      <text>
        <r>
          <rPr>
            <b/>
            <u/>
            <sz val="9"/>
            <color indexed="81"/>
            <rFont val="Tahoma"/>
            <family val="2"/>
          </rPr>
          <t>Employer Retirement Contributions:</t>
        </r>
        <r>
          <rPr>
            <sz val="9"/>
            <color indexed="81"/>
            <rFont val="Tahoma"/>
            <family val="2"/>
          </rPr>
          <t xml:space="preserve"> VRS Defined Benefits program:  Includes expenses for payments made to the retirement system trust fund for the employer portion of a defined benefit program for salaried state employees.  See 1165 for the employee portion of a defined benefit program.  See 111900 for Defined contribution expenses.
</t>
        </r>
      </text>
    </comment>
    <comment ref="A11" authorId="1" shapeId="0">
      <text>
        <r>
          <rPr>
            <b/>
            <sz val="9"/>
            <color indexed="81"/>
            <rFont val="Tahoma"/>
            <family val="2"/>
          </rPr>
          <t xml:space="preserve">Federal Old-Age Insurance (FICA) for Salaried State Employees (Salaried Social Security and Medicare): </t>
        </r>
        <r>
          <rPr>
            <sz val="9"/>
            <color indexed="81"/>
            <rFont val="Tahoma"/>
            <family val="2"/>
          </rPr>
          <t>Represents the employer's expenses for salaried state employees for the old-age survivor's and disability insurance (OASDI), referred to as social security; and the Federal Medicare Tax or health insurance tax (HI) withheld under FICA.  For related expenses see 111300.</t>
        </r>
      </text>
    </comment>
    <comment ref="A12" authorId="0" shapeId="0">
      <text>
        <r>
          <rPr>
            <b/>
            <sz val="9"/>
            <color indexed="81"/>
            <rFont val="Tahoma"/>
            <family val="2"/>
          </rPr>
          <t xml:space="preserve">Federal Old-Age Insurance (FICA) - Salary Medicare:  </t>
        </r>
        <r>
          <rPr>
            <sz val="9"/>
            <color indexed="81"/>
            <rFont val="Tahoma"/>
            <family val="2"/>
          </rPr>
          <t xml:space="preserve">Include budgeted amounts related to Medicare contribution.  FOR BUDGET OFFICE USE ONLY.
</t>
        </r>
      </text>
    </comment>
    <comment ref="A13" authorId="0" shapeId="0">
      <text>
        <r>
          <rPr>
            <b/>
            <sz val="9"/>
            <color indexed="81"/>
            <rFont val="Tahoma"/>
            <family val="2"/>
          </rPr>
          <t>Premium Coverage Savings:</t>
        </r>
        <r>
          <rPr>
            <sz val="9"/>
            <color indexed="81"/>
            <rFont val="Tahoma"/>
            <family val="2"/>
          </rPr>
          <t xml:space="preserve"> Includes budgeted amounts related to savings recognized because of premium conversion.
</t>
        </r>
      </text>
    </comment>
    <comment ref="A14" authorId="1" shapeId="0">
      <text>
        <r>
          <rPr>
            <b/>
            <sz val="9"/>
            <color indexed="81"/>
            <rFont val="Tahoma"/>
            <family val="2"/>
          </rPr>
          <t>Federal Old-Age Insurance for Wage-earning State Employees (Wage Social Security and Medicare):</t>
        </r>
        <r>
          <rPr>
            <sz val="9"/>
            <color indexed="81"/>
            <rFont val="Tahoma"/>
            <family val="2"/>
          </rPr>
          <t xml:space="preserve"> Represents the employer's expenses for wage state employees for the old-age survivors and disability insurance (OASDI), referred to as social security; and the Federal MedicareTax or health insurance tax (HI) withheld under FICA.</t>
        </r>
      </text>
    </comment>
    <comment ref="A15" authorId="2" shapeId="0">
      <text>
        <r>
          <rPr>
            <b/>
            <sz val="9"/>
            <color indexed="81"/>
            <rFont val="Tahoma"/>
            <family val="2"/>
          </rPr>
          <t xml:space="preserve">Pooled QNR/PTS Benefits:  </t>
        </r>
        <r>
          <rPr>
            <sz val="9"/>
            <color indexed="81"/>
            <rFont val="Tahoma"/>
            <family val="2"/>
          </rPr>
          <t xml:space="preserve">Used as budgetary only to be used by the budget office to temporarily budget benefits to be paid to part-time employees. FOR BUDGET OFFICE ONLY.
  </t>
        </r>
      </text>
    </comment>
    <comment ref="A16" authorId="1" shapeId="0">
      <text>
        <r>
          <rPr>
            <b/>
            <sz val="9"/>
            <color indexed="81"/>
            <rFont val="Tahoma"/>
            <family val="2"/>
          </rPr>
          <t>Group Life Insurance:</t>
        </r>
        <r>
          <rPr>
            <sz val="9"/>
            <color indexed="81"/>
            <rFont val="Tahoma"/>
            <family val="2"/>
          </rPr>
          <t xml:space="preserve">
Includes expenses of a group life insurance program provided for the benefit of State employees.  For related expenses, see 113300. </t>
        </r>
      </text>
    </comment>
    <comment ref="A17" authorId="1" shapeId="0">
      <text>
        <r>
          <rPr>
            <b/>
            <sz val="9"/>
            <color indexed="81"/>
            <rFont val="Tahoma"/>
            <family val="2"/>
          </rPr>
          <t>Medical/Hospitalization Insurance (Annual Employer Health Insurance Premium):</t>
        </r>
        <r>
          <rPr>
            <sz val="9"/>
            <color indexed="81"/>
            <rFont val="Tahoma"/>
            <family val="2"/>
          </rPr>
          <t xml:space="preserve"> Includes expenses of group medical/hospitalization insurance program provided for the benefit of State employees.</t>
        </r>
      </text>
    </comment>
    <comment ref="A18" authorId="1" shapeId="0">
      <text>
        <r>
          <rPr>
            <b/>
            <sz val="9"/>
            <color indexed="81"/>
            <rFont val="Tahoma"/>
            <family val="2"/>
          </rPr>
          <t xml:space="preserve">Retiree Health Medical/Hospitalization Insurance Credit: </t>
        </r>
        <r>
          <rPr>
            <sz val="9"/>
            <color indexed="81"/>
            <rFont val="Tahoma"/>
            <family val="2"/>
          </rPr>
          <t>Includes expenses of the long-term disability program provided for the benefit of State employees.</t>
        </r>
      </text>
    </comment>
    <comment ref="A19" authorId="1" shapeId="0">
      <text>
        <r>
          <rPr>
            <b/>
            <sz val="9"/>
            <color indexed="81"/>
            <rFont val="Tahoma"/>
            <family val="2"/>
          </rPr>
          <t>VSDB Long Term Disability Insurance:</t>
        </r>
        <r>
          <rPr>
            <sz val="9"/>
            <color indexed="81"/>
            <rFont val="Tahoma"/>
            <family val="2"/>
          </rPr>
          <t xml:space="preserve"> Includes expenses of the long-term disability program provided for the benefit of State employees.</t>
        </r>
      </text>
    </comment>
    <comment ref="A20" authorId="1" shapeId="0">
      <text>
        <r>
          <rPr>
            <b/>
            <sz val="9"/>
            <color indexed="81"/>
            <rFont val="Tahoma"/>
            <family val="2"/>
          </rPr>
          <t>Teachers Insurance and Annuity:</t>
        </r>
        <r>
          <rPr>
            <sz val="9"/>
            <color indexed="81"/>
            <rFont val="Tahoma"/>
            <family val="2"/>
          </rPr>
          <t xml:space="preserve"> Includes expenses for payments made to Teachers Insurance Annuity Fund.</t>
        </r>
      </text>
    </comment>
    <comment ref="A21" authorId="0" shapeId="0">
      <text>
        <r>
          <rPr>
            <b/>
            <sz val="9"/>
            <color indexed="81"/>
            <rFont val="Tahoma"/>
            <family val="2"/>
          </rPr>
          <t xml:space="preserve">Employee Retirement Contributions - Defined Contribution program: </t>
        </r>
        <r>
          <rPr>
            <sz val="9"/>
            <color indexed="81"/>
            <rFont val="Tahoma"/>
            <family val="2"/>
          </rPr>
          <t xml:space="preserve">Includes expenses for payments made to an employee's defined contribution account.
</t>
        </r>
      </text>
    </comment>
    <comment ref="A22" authorId="0" shapeId="0">
      <text>
        <r>
          <rPr>
            <b/>
            <u/>
            <sz val="9"/>
            <color indexed="81"/>
            <rFont val="Tahoma"/>
            <family val="2"/>
          </rPr>
          <t xml:space="preserve">Salaries, Administrative Higher Education: </t>
        </r>
        <r>
          <rPr>
            <sz val="9"/>
            <color indexed="81"/>
            <rFont val="Tahoma"/>
            <family val="2"/>
          </rPr>
          <t xml:space="preserve">Include expenses for compensation to persons for professional services rendered on a full-time (temporary, restricted, or permanent) basis or a permanent, part-time basis in administrative positions carrying faculty appointment in institutions of higher education.  Includes educational leave.  Does not include final compensation to employees for annual, sick, or compensatory leave balances.
</t>
        </r>
      </text>
    </comment>
    <comment ref="A23" authorId="0" shapeId="0">
      <text>
        <r>
          <rPr>
            <b/>
            <sz val="9"/>
            <color indexed="81"/>
            <rFont val="Tahoma"/>
            <family val="2"/>
          </rPr>
          <t>Merit Funding Administrative:</t>
        </r>
        <r>
          <rPr>
            <sz val="9"/>
            <color indexed="81"/>
            <rFont val="Tahoma"/>
            <family val="2"/>
          </rPr>
          <t xml:space="preserve"> Includes expenses for merit increases for administrative employees.  FOR BUDGET OFFICE USE ONLY.
</t>
        </r>
      </text>
    </comment>
    <comment ref="A24" authorId="0" shapeId="0">
      <text>
        <r>
          <rPr>
            <b/>
            <sz val="9"/>
            <color indexed="81"/>
            <rFont val="Tahoma"/>
            <family val="2"/>
          </rPr>
          <t xml:space="preserve">Recurring NT-SAL 1-19 HRS/WK: </t>
        </r>
        <r>
          <rPr>
            <sz val="9"/>
            <color indexed="81"/>
            <rFont val="Tahoma"/>
            <family val="2"/>
          </rPr>
          <t xml:space="preserve">Includes expenses for compensation to persons who work 19.9 hours per week for 9, 10, 11, 12 months.  This is a salaried, part-time non-benefits-covered, ongoing and recurring position for professional services not related to teaching. (RNT)
</t>
        </r>
      </text>
    </comment>
    <comment ref="A25" authorId="0" shapeId="0">
      <text>
        <r>
          <rPr>
            <b/>
            <u/>
            <sz val="9"/>
            <color indexed="81"/>
            <rFont val="Tahoma"/>
            <family val="2"/>
          </rPr>
          <t>Salaries, Classified:</t>
        </r>
        <r>
          <rPr>
            <sz val="9"/>
            <color indexed="81"/>
            <rFont val="Tahoma"/>
            <family val="2"/>
          </rPr>
          <t xml:space="preserve"> Includes expenses for compensation, severance pay, and incentive awards to persons who are paid at an established yearly rate in positions which are covered by the Virginia Personnel Act.  Does not include final compensation to employees for annual, sick, or compensatory leave balances.  Charge expenses for VALORS participants to 112700.
</t>
        </r>
      </text>
    </comment>
    <comment ref="A26" authorId="0" shapeId="0">
      <text>
        <r>
          <rPr>
            <b/>
            <sz val="9"/>
            <color indexed="81"/>
            <rFont val="Tahoma"/>
            <family val="2"/>
          </rPr>
          <t xml:space="preserve">Merit Funding, Classified:  </t>
        </r>
        <r>
          <rPr>
            <sz val="9"/>
            <color indexed="81"/>
            <rFont val="Tahoma"/>
            <family val="2"/>
          </rPr>
          <t xml:space="preserve">Includes expenses for merit increases for classified employees.  FOR BUDGET OFFICE USE ONLY.
</t>
        </r>
      </text>
    </comment>
    <comment ref="A27" authorId="0" shapeId="0">
      <text>
        <r>
          <rPr>
            <b/>
            <sz val="9"/>
            <color indexed="81"/>
            <rFont val="Tahoma"/>
            <family val="2"/>
          </rPr>
          <t xml:space="preserve">Salaries, Overtime: </t>
        </r>
        <r>
          <rPr>
            <sz val="9"/>
            <color indexed="81"/>
            <rFont val="Tahoma"/>
            <family val="2"/>
          </rPr>
          <t xml:space="preserve">Includes expenses for compensation to persons who are paid at an established yearly rate, for hours worked in excess of their normal work week.
</t>
        </r>
      </text>
    </comment>
    <comment ref="A28" authorId="0" shapeId="0">
      <text>
        <r>
          <rPr>
            <b/>
            <sz val="9"/>
            <color indexed="81"/>
            <rFont val="Tahoma"/>
            <family val="2"/>
          </rPr>
          <t xml:space="preserve">Salaries, Teaching and Research: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29" authorId="0" shapeId="0">
      <text>
        <r>
          <rPr>
            <b/>
            <sz val="9"/>
            <color indexed="81"/>
            <rFont val="Tahoma"/>
            <family val="2"/>
          </rPr>
          <t xml:space="preserve">Merit Funding, Faculty: </t>
        </r>
        <r>
          <rPr>
            <sz val="9"/>
            <color indexed="81"/>
            <rFont val="Tahoma"/>
            <family val="2"/>
          </rPr>
          <t xml:space="preserve">Include expenses for merit increases for faculty.  FOR BUDGET OFFICE USE ONLY
</t>
        </r>
      </text>
    </comment>
    <comment ref="A30" authorId="0" shapeId="0">
      <text>
        <r>
          <rPr>
            <b/>
            <sz val="9"/>
            <color indexed="81"/>
            <rFont val="Tahoma"/>
            <family val="2"/>
          </rPr>
          <t xml:space="preserve">Salaries, Professional Faculty:  </t>
        </r>
        <r>
          <rPr>
            <sz val="9"/>
            <color indexed="81"/>
            <rFont val="Tahoma"/>
            <family val="2"/>
          </rPr>
          <t xml:space="preserve">Includes expenses for compensation to persons for professional services rendered on a full-time (temporary, restricted or permanent) basis or a permanent, part-time basis in research and teaching positions in institutions of higher education.  Includes educational leave.  Does not include final compensation to employees for annual, sick, or compensatory leave balances.
</t>
        </r>
      </text>
    </comment>
    <comment ref="A31" authorId="0" shapeId="0">
      <text>
        <r>
          <rPr>
            <b/>
            <sz val="9"/>
            <color indexed="81"/>
            <rFont val="Tahoma"/>
            <family val="2"/>
          </rPr>
          <t xml:space="preserve">Salaries, Information Technology Employees: </t>
        </r>
        <r>
          <rPr>
            <sz val="9"/>
            <color indexed="81"/>
            <rFont val="Tahoma"/>
            <family val="2"/>
          </rPr>
          <t xml:space="preserve">Includes salary expenses for compensation to employees performing a role in information technology who are paid at an established yearly rate.  This expense would otherwise have been coded in account code 112300.
</t>
        </r>
      </text>
    </comment>
    <comment ref="A32" authorId="0" shapeId="0">
      <text>
        <r>
          <rPr>
            <b/>
            <sz val="9"/>
            <color indexed="81"/>
            <rFont val="Tahoma"/>
            <family val="2"/>
          </rPr>
          <t xml:space="preserve">Salaries, Teaching &amp; Research F/T, IT Employees: </t>
        </r>
        <r>
          <rPr>
            <sz val="9"/>
            <color indexed="81"/>
            <rFont val="Tahoma"/>
            <family val="2"/>
          </rPr>
          <t>Include expenses for compensation to persons for professional services in information technology rendered on a full-time (temporary, restricted or permanent) basis or a permanent, part-time basis in research and teaching positions in institutions of higher education.  This expense would otherwise have been coded to account code 112600.</t>
        </r>
      </text>
    </comment>
    <comment ref="A33" authorId="0" shapeId="0">
      <text>
        <r>
          <rPr>
            <b/>
            <sz val="9"/>
            <color indexed="81"/>
            <rFont val="Tahoma"/>
            <family val="2"/>
          </rPr>
          <t xml:space="preserve">Salaries, F/T Administration, IT Employees: </t>
        </r>
        <r>
          <rPr>
            <sz val="9"/>
            <color indexed="81"/>
            <rFont val="Tahoma"/>
            <family val="2"/>
          </rPr>
          <t xml:space="preserve">Include expenses for compensation to persons for professional services in information technology rendered on a full-time (temporary, restricted or permanent) basis or a permanent, part-time basis in administrative positions carrying faculty appointment in institutions of higher education.  This expense would otherwise have been coded to account code 112100.
</t>
        </r>
      </text>
    </comment>
    <comment ref="A34" authorId="0" shapeId="0">
      <text>
        <r>
          <rPr>
            <b/>
            <sz val="9"/>
            <color indexed="81"/>
            <rFont val="Tahoma"/>
            <family val="2"/>
          </rPr>
          <t xml:space="preserve">Salaries, Overtime IT Employees: </t>
        </r>
        <r>
          <rPr>
            <sz val="9"/>
            <color indexed="81"/>
            <rFont val="Tahoma"/>
            <family val="2"/>
          </rPr>
          <t xml:space="preserve">Include expenses for compensation to persons performing a role in information technology who are paid at an established yearly rate, for hours worked in excess of their normal workweek.  This expenses would otherwise have been coded in account code 112500.
</t>
        </r>
      </text>
    </comment>
    <comment ref="A35" authorId="0" shapeId="0">
      <text>
        <r>
          <rPr>
            <b/>
            <sz val="9"/>
            <color indexed="81"/>
            <rFont val="Tahoma"/>
            <family val="2"/>
          </rPr>
          <t xml:space="preserve">Bonuses and Incentives: </t>
        </r>
        <r>
          <rPr>
            <sz val="9"/>
            <color indexed="81"/>
            <rFont val="Tahoma"/>
            <family val="2"/>
          </rPr>
          <t>Includes expenses for payment of bonuses and incentives to state employees.</t>
        </r>
      </text>
    </comment>
    <comment ref="A36" authorId="0" shapeId="0">
      <text>
        <r>
          <rPr>
            <b/>
            <sz val="9"/>
            <color indexed="81"/>
            <rFont val="Tahoma"/>
            <family val="2"/>
          </rPr>
          <t xml:space="preserve">FT Bonus - Award/Recogition: </t>
        </r>
        <r>
          <rPr>
            <sz val="9"/>
            <color indexed="81"/>
            <rFont val="Tahoma"/>
            <family val="2"/>
          </rPr>
          <t xml:space="preserve">Includes expenses for payments of bonuses that relate to awards or recognitions.  Use for AP Faculty or Instructional Faculty only; not used for Classified employees.
</t>
        </r>
      </text>
    </comment>
    <comment ref="A37" authorId="1" shapeId="0">
      <text>
        <r>
          <rPr>
            <b/>
            <sz val="9"/>
            <color indexed="81"/>
            <rFont val="Tahoma"/>
            <family val="2"/>
          </rPr>
          <t>Deferred Compensation Match Payments:</t>
        </r>
        <r>
          <rPr>
            <sz val="9"/>
            <color indexed="81"/>
            <rFont val="Tahoma"/>
            <family val="2"/>
          </rPr>
          <t xml:space="preserve"> Includes expenses for employer match of the state employee deferred compensation program.</t>
        </r>
      </text>
    </comment>
    <comment ref="A38" authorId="0" shapeId="0">
      <text>
        <r>
          <rPr>
            <b/>
            <u/>
            <sz val="9"/>
            <color indexed="81"/>
            <rFont val="Tahoma"/>
            <family val="2"/>
          </rPr>
          <t>Wages, General:</t>
        </r>
        <r>
          <rPr>
            <sz val="9"/>
            <color indexed="81"/>
            <rFont val="Tahoma"/>
            <family val="2"/>
          </rPr>
          <t xml:space="preserve"> Includes expenses for compensation to persons who are paid at an hourly rate.
</t>
        </r>
      </text>
    </comment>
    <comment ref="A39" authorId="0" shapeId="0">
      <text>
        <r>
          <rPr>
            <b/>
            <sz val="9"/>
            <color indexed="81"/>
            <rFont val="Tahoma"/>
            <family val="2"/>
          </rPr>
          <t xml:space="preserve">Wages, Graduate Assistant: </t>
        </r>
        <r>
          <rPr>
            <sz val="9"/>
            <color indexed="81"/>
            <rFont val="Tahoma"/>
            <family val="2"/>
          </rPr>
          <t xml:space="preserve">Includes expenses for compensation made by institutions of higher education to persons, without faculty appointment, for </t>
        </r>
        <r>
          <rPr>
            <b/>
            <sz val="9"/>
            <color indexed="81"/>
            <rFont val="Tahoma"/>
            <family val="2"/>
          </rPr>
          <t>teaching</t>
        </r>
        <r>
          <rPr>
            <sz val="9"/>
            <color indexed="81"/>
            <rFont val="Tahoma"/>
            <family val="2"/>
          </rPr>
          <t xml:space="preserve"> and research activities.
</t>
        </r>
      </text>
    </comment>
    <comment ref="A40" authorId="0" shapeId="0">
      <text>
        <r>
          <rPr>
            <b/>
            <sz val="9"/>
            <color indexed="81"/>
            <rFont val="Tahoma"/>
            <family val="2"/>
          </rPr>
          <t xml:space="preserve">Wages, Overtime: </t>
        </r>
        <r>
          <rPr>
            <sz val="9"/>
            <color indexed="81"/>
            <rFont val="Tahoma"/>
            <family val="2"/>
          </rPr>
          <t xml:space="preserve">Includes expenses for compensation to person who are paid at an hourly rate for hours worked in excess of 40 hours per week.
</t>
        </r>
      </text>
    </comment>
    <comment ref="A41" authorId="0" shapeId="0">
      <text>
        <r>
          <rPr>
            <b/>
            <sz val="9"/>
            <color indexed="81"/>
            <rFont val="Tahoma"/>
            <family val="2"/>
          </rPr>
          <t xml:space="preserve">Wages, Student: </t>
        </r>
        <r>
          <rPr>
            <sz val="9"/>
            <color indexed="81"/>
            <rFont val="Tahoma"/>
            <family val="2"/>
          </rPr>
          <t xml:space="preserve"> Includes expenses for compensation made by institutions of higher education to graduate and undergraduate students for all services other than those included in 114200 and 114600.  Includes expenses for overtime payments.
</t>
        </r>
      </text>
    </comment>
    <comment ref="A42" authorId="0" shapeId="0">
      <text>
        <r>
          <rPr>
            <b/>
            <sz val="9"/>
            <color indexed="81"/>
            <rFont val="Tahoma"/>
            <family val="2"/>
          </rPr>
          <t xml:space="preserve">Wages, Teaching and Research Part-time:  </t>
        </r>
        <r>
          <rPr>
            <sz val="9"/>
            <color indexed="81"/>
            <rFont val="Tahoma"/>
            <family val="2"/>
          </rPr>
          <t xml:space="preserve">Includes expenses for compensation to persons for professional services rendered in research and instructional positions in institutions of higher education other than those described in 112600.  Includes compensation for overload teaching and evening sessions, and part-time teaching when the individual is not permanently employed.  Not used for summer school.
</t>
        </r>
      </text>
    </comment>
    <comment ref="A43" authorId="0" shapeId="0">
      <text>
        <r>
          <rPr>
            <b/>
            <sz val="9"/>
            <color indexed="81"/>
            <rFont val="Tahoma"/>
            <family val="2"/>
          </rPr>
          <t xml:space="preserve">Wages, Teaching and Research Part-time Cooperating Teachers: </t>
        </r>
        <r>
          <rPr>
            <sz val="9"/>
            <color indexed="81"/>
            <rFont val="Tahoma"/>
            <family val="2"/>
          </rPr>
          <t xml:space="preserve">Includes expenses for compensation to persons for professional services rendered in cooperating teaching positions other than those described in codes 112600, 114500, and 114530.
</t>
        </r>
      </text>
    </comment>
    <comment ref="A44" authorId="0" shapeId="0">
      <text>
        <r>
          <rPr>
            <b/>
            <sz val="9"/>
            <color indexed="81"/>
            <rFont val="Tahoma"/>
            <family val="2"/>
          </rPr>
          <t xml:space="preserve">Temp NT-SAL: </t>
        </r>
        <r>
          <rPr>
            <sz val="9"/>
            <color indexed="81"/>
            <rFont val="Tahoma"/>
            <family val="2"/>
          </rPr>
          <t xml:space="preserve"> Includes expenses for compensation to persons who typically work a short period of time and typically less than 20 hours per week, and may work no more than 29 hours per week over the measurement period 5/1 - 4/30.  This is a salaried, part-time, temporary, non-recurring position of limited scope and duration for professional services not related to teaching. (TNT)
</t>
        </r>
      </text>
    </comment>
    <comment ref="A45" authorId="0" shapeId="0">
      <text>
        <r>
          <rPr>
            <b/>
            <sz val="9"/>
            <color indexed="81"/>
            <rFont val="Tahoma"/>
            <family val="2"/>
          </rPr>
          <t xml:space="preserve">University Stipends:  </t>
        </r>
        <r>
          <rPr>
            <sz val="9"/>
            <color indexed="81"/>
            <rFont val="Tahoma"/>
            <family val="2"/>
          </rPr>
          <t xml:space="preserve">Includes expenses for stipends given for cell phones and vehicles.
</t>
        </r>
      </text>
    </comment>
    <comment ref="A46" authorId="0" shapeId="0">
      <text>
        <r>
          <rPr>
            <b/>
            <sz val="9"/>
            <color indexed="81"/>
            <rFont val="Tahoma"/>
            <family val="2"/>
          </rPr>
          <t xml:space="preserve">Wage Federal Work Study Student:  </t>
        </r>
        <r>
          <rPr>
            <sz val="9"/>
            <color indexed="81"/>
            <rFont val="Tahoma"/>
            <family val="2"/>
          </rPr>
          <t xml:space="preserve">Includes expenses for compensation to students participating in federal work study programs, other than community services, code 114620.
</t>
        </r>
      </text>
    </comment>
    <comment ref="A47" authorId="0" shapeId="0">
      <text>
        <r>
          <rPr>
            <b/>
            <sz val="9"/>
            <color indexed="81"/>
            <rFont val="Tahoma"/>
            <family val="2"/>
          </rPr>
          <t xml:space="preserve">Wages, Information Technology Employees: </t>
        </r>
        <r>
          <rPr>
            <sz val="9"/>
            <color indexed="81"/>
            <rFont val="Tahoma"/>
            <family val="2"/>
          </rPr>
          <t xml:space="preserve">Includes expenses for compensation to persons paid on an hourly rate and whose actual job duties involve information technology.  This expense would otherwise have been coded in account code 114100.
</t>
        </r>
      </text>
    </comment>
    <comment ref="A48" authorId="0" shapeId="0">
      <text>
        <r>
          <rPr>
            <b/>
            <sz val="9"/>
            <color indexed="81"/>
            <rFont val="Tahoma"/>
            <family val="2"/>
          </rPr>
          <t xml:space="preserve">Wages, Teaching &amp; Research P/T IT Employees: </t>
        </r>
        <r>
          <rPr>
            <sz val="9"/>
            <color indexed="81"/>
            <rFont val="Tahoma"/>
            <family val="2"/>
          </rPr>
          <t xml:space="preserve">Includes expenses for compensation to persons for professional services in information technology rendered in research and instructional positions in institutions of higher education other than those described in 112800.
</t>
        </r>
      </text>
    </comment>
    <comment ref="A49" authorId="0" shapeId="0">
      <text>
        <r>
          <rPr>
            <b/>
            <sz val="9"/>
            <color indexed="81"/>
            <rFont val="Tahoma"/>
            <family val="2"/>
          </rPr>
          <t xml:space="preserve">Workers Compensation Award:  </t>
        </r>
        <r>
          <rPr>
            <sz val="9"/>
            <color indexed="81"/>
            <rFont val="Tahoma"/>
            <family val="2"/>
          </rPr>
          <t xml:space="preserve">Includes expenses for workers' compensation awards to state employees under the Virginia Workers' Compensation Act or the short-term or long-term disability benefit program.
</t>
        </r>
      </text>
    </comment>
    <comment ref="A50" authorId="0" shapeId="0">
      <text>
        <r>
          <rPr>
            <b/>
            <sz val="9"/>
            <color indexed="81"/>
            <rFont val="Tahoma"/>
            <family val="2"/>
          </rPr>
          <t xml:space="preserve">Supplemental Workers' Compensation Award:  </t>
        </r>
        <r>
          <rPr>
            <sz val="9"/>
            <color indexed="81"/>
            <rFont val="Tahoma"/>
            <family val="2"/>
          </rPr>
          <t xml:space="preserve">Includes expenses for supplemental workers' compensation awards to state employees who are not participating in the short-term disability program.
</t>
        </r>
      </text>
    </comment>
    <comment ref="A51" authorId="0" shapeId="0">
      <text>
        <r>
          <rPr>
            <b/>
            <sz val="9"/>
            <color indexed="81"/>
            <rFont val="Tahoma"/>
            <family val="2"/>
          </rPr>
          <t xml:space="preserve">Short-term Disability Benefits: </t>
        </r>
        <r>
          <rPr>
            <sz val="9"/>
            <color indexed="81"/>
            <rFont val="Tahoma"/>
            <family val="2"/>
          </rPr>
          <t xml:space="preserve">Includes expenses for the payment of short-term disability payments to state employees under the Sickness and Disability Program.
</t>
        </r>
      </text>
    </comment>
    <comment ref="A52" authorId="0" shapeId="0">
      <text>
        <r>
          <rPr>
            <b/>
            <sz val="9"/>
            <color indexed="81"/>
            <rFont val="Tahoma"/>
            <family val="2"/>
          </rPr>
          <t xml:space="preserve">Supplemental Disability Benefits:  </t>
        </r>
        <r>
          <rPr>
            <sz val="9"/>
            <color indexed="81"/>
            <rFont val="Tahoma"/>
            <family val="2"/>
          </rPr>
          <t xml:space="preserve">Includes expenses for supplemental workers' compensation award payments to state employees under the Sickness and Disability Program.
</t>
        </r>
      </text>
    </comment>
    <comment ref="A53" authorId="0" shapeId="0">
      <text>
        <r>
          <rPr>
            <b/>
            <sz val="9"/>
            <color indexed="81"/>
            <rFont val="Tahoma"/>
            <family val="2"/>
          </rPr>
          <t xml:space="preserve">Rec. Workers' Compensation Award:  </t>
        </r>
        <r>
          <rPr>
            <sz val="9"/>
            <color indexed="81"/>
            <rFont val="Tahoma"/>
            <family val="2"/>
          </rPr>
          <t xml:space="preserve">Reimbursement to agency from Department of Human Resource Management for workers' compensation awards under the Virginia Workers' Compensation Act or the short-term or long-term disability benefit program.
</t>
        </r>
      </text>
    </comment>
    <comment ref="A54" authorId="0" shapeId="0">
      <text>
        <r>
          <rPr>
            <b/>
            <sz val="9"/>
            <color indexed="81"/>
            <rFont val="Tahoma"/>
            <family val="2"/>
          </rPr>
          <t xml:space="preserve">Salaries, Annual Leave Balances:  </t>
        </r>
        <r>
          <rPr>
            <sz val="9"/>
            <color indexed="81"/>
            <rFont val="Tahoma"/>
            <family val="2"/>
          </rPr>
          <t xml:space="preserve">Includes expenses for final compensation to eligible employees for their annual leave balances.
</t>
        </r>
      </text>
    </comment>
    <comment ref="A55" authorId="0" shapeId="0">
      <text>
        <r>
          <rPr>
            <b/>
            <sz val="9"/>
            <color indexed="81"/>
            <rFont val="Tahoma"/>
            <family val="2"/>
          </rPr>
          <t xml:space="preserve">Salaries, Sick Leave Balances: </t>
        </r>
        <r>
          <rPr>
            <sz val="9"/>
            <color indexed="81"/>
            <rFont val="Tahoma"/>
            <family val="2"/>
          </rPr>
          <t xml:space="preserve">Includes expenses for final compensation to eligible employees for their sick leave balances up to the specified limit.
</t>
        </r>
      </text>
    </comment>
    <comment ref="A56" authorId="0" shapeId="0">
      <text>
        <r>
          <rPr>
            <b/>
            <sz val="9"/>
            <color indexed="81"/>
            <rFont val="Tahoma"/>
            <family val="2"/>
          </rPr>
          <t xml:space="preserve">Salaries, Compensatory Leave Balances: </t>
        </r>
        <r>
          <rPr>
            <sz val="9"/>
            <color indexed="81"/>
            <rFont val="Tahoma"/>
            <family val="2"/>
          </rPr>
          <t xml:space="preserve">Includes expenses for final compensation to eligible employees for their compensatory time earned but not taken.
</t>
        </r>
      </text>
    </comment>
    <comment ref="A57" authorId="0" shapeId="0">
      <text>
        <r>
          <rPr>
            <b/>
            <sz val="9"/>
            <color indexed="81"/>
            <rFont val="Tahoma"/>
            <family val="2"/>
          </rPr>
          <t xml:space="preserve">Employee Retirement Contributions - VRS Defined Benefits program: </t>
        </r>
        <r>
          <rPr>
            <sz val="9"/>
            <color indexed="81"/>
            <rFont val="Tahoma"/>
            <family val="2"/>
          </rPr>
          <t xml:space="preserve">Includes expenses for payments made to the retirement system trust fund for the employee portion of a defined benefit program for salaried state employes.  See 1111 for the employer portion of a defined benefit program.  Also, see 1119 for Defined Contribution expenses.
</t>
        </r>
      </text>
    </comment>
    <comment ref="A58" authorId="0" shapeId="0">
      <text>
        <r>
          <rPr>
            <b/>
            <sz val="9"/>
            <color indexed="81"/>
            <rFont val="Tahoma"/>
            <family val="2"/>
          </rPr>
          <t xml:space="preserve">Employee Hybrid Contribution Match:  </t>
        </r>
        <r>
          <rPr>
            <sz val="9"/>
            <color indexed="81"/>
            <rFont val="Tahoma"/>
            <family val="2"/>
          </rPr>
          <t xml:space="preserve">Definition is unavailable.
</t>
        </r>
      </text>
    </comment>
    <comment ref="A5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74" authorId="0" shapeId="0">
      <text>
        <r>
          <rPr>
            <b/>
            <sz val="9"/>
            <color indexed="81"/>
            <rFont val="Tahoma"/>
            <family val="2"/>
          </rPr>
          <t xml:space="preserve">Indirect Cost Recoveries Auxiliary Programs PS:  </t>
        </r>
        <r>
          <rPr>
            <sz val="9"/>
            <color indexed="81"/>
            <rFont val="Tahoma"/>
            <family val="2"/>
          </rPr>
          <t xml:space="preserve">Includes only the required recovery of indirect costs of personal services from Auxiliary Enterprise subprograms.
</t>
        </r>
      </text>
    </comment>
    <comment ref="A75" authorId="0" shapeId="0">
      <text>
        <r>
          <rPr>
            <b/>
            <sz val="9"/>
            <color indexed="81"/>
            <rFont val="Tahoma"/>
            <family val="2"/>
          </rPr>
          <t xml:space="preserve">Indirect Cost Recoveries from Sponsored Programs for Personal Services: </t>
        </r>
        <r>
          <rPr>
            <sz val="9"/>
            <color indexed="81"/>
            <rFont val="Tahoma"/>
            <family val="2"/>
          </rPr>
          <t xml:space="preserve">Includes only the required recovery of indirect costs for personal services from the Sponsored Programs Subprogram.  (This code may be employed only by the institutions of higher education.)
</t>
        </r>
      </text>
    </comment>
    <comment ref="A76"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for services provided to other agencies within the same fiscal year.
</t>
        </r>
      </text>
    </comment>
    <comment ref="A77" authorId="0" shapeId="0">
      <text>
        <r>
          <rPr>
            <b/>
            <sz val="9"/>
            <color indexed="81"/>
            <rFont val="Tahoma"/>
            <family val="2"/>
          </rPr>
          <t xml:space="preserve">Intra-Agency Recoveries For Personal Services:  </t>
        </r>
        <r>
          <rPr>
            <sz val="9"/>
            <color indexed="81"/>
            <rFont val="Tahoma"/>
            <family val="2"/>
          </rPr>
          <t xml:space="preserve">Recovery of the cost of personal services incurred by programs or subprograms within the same agency or agencies under the auspices of a single board or commission within the same fiscal year.  Do Not include recoveries from Auxiliary Enterprise subprograms and the JMU Foundation.
</t>
        </r>
      </text>
    </comment>
    <comment ref="A78" authorId="0" shapeId="0">
      <text>
        <r>
          <rPr>
            <b/>
            <sz val="9"/>
            <color indexed="81"/>
            <rFont val="Tahoma"/>
            <family val="2"/>
          </rPr>
          <t xml:space="preserve">Intra-Agency Recoveries For Personal Services:  </t>
        </r>
        <r>
          <rPr>
            <sz val="9"/>
            <color indexed="81"/>
            <rFont val="Tahoma"/>
            <family val="2"/>
          </rPr>
          <t xml:space="preserve">Includes recoveries of the cost of personal services from the JMU Foundation.
</t>
        </r>
      </text>
    </comment>
    <comment ref="A79"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0" authorId="0" shapeId="0">
      <text>
        <r>
          <rPr>
            <b/>
            <sz val="9"/>
            <color indexed="81"/>
            <rFont val="Tahoma"/>
            <family val="2"/>
          </rPr>
          <t xml:space="preserve">Category Title:  </t>
        </r>
        <r>
          <rPr>
            <sz val="9"/>
            <color indexed="81"/>
            <rFont val="Tahoma"/>
            <family val="2"/>
          </rPr>
          <t xml:space="preserve">Enter category definition here.  Definitions can be found at the following location:
http://www.jmu.edu/financeoffice/code-listings/expensecode_listing.pdf
</t>
        </r>
      </text>
    </comment>
    <comment ref="A87" authorId="0" shapeId="0">
      <text>
        <r>
          <rPr>
            <b/>
            <sz val="9"/>
            <color indexed="81"/>
            <rFont val="Tahoma"/>
            <family val="2"/>
          </rPr>
          <t xml:space="preserve">Contractural Services:  </t>
        </r>
        <r>
          <rPr>
            <sz val="9"/>
            <color indexed="81"/>
            <rFont val="Tahoma"/>
            <family val="2"/>
          </rPr>
          <t xml:space="preserve">Includes expenditures for communication services, employee development services, health services, management and informational services, repair and maintenance services, support services, technical services and transportation services.
</t>
        </r>
      </text>
    </comment>
    <comment ref="A91" authorId="0" shapeId="0">
      <text>
        <r>
          <rPr>
            <b/>
            <sz val="9"/>
            <color indexed="81"/>
            <rFont val="Tahoma"/>
            <family val="2"/>
          </rPr>
          <t xml:space="preserve">Express Services: </t>
        </r>
        <r>
          <rPr>
            <sz val="9"/>
            <color indexed="81"/>
            <rFont val="Tahoma"/>
            <family val="2"/>
          </rPr>
          <t xml:space="preserve">Includes expenses for premium services provided for express or urgent deliveries of printed matter, goods, and commodities by common or contract carrier or hired vehicles.  Examples of services include Overnight AM, Overnight PM, Next Day, Second Day, etc.
</t>
        </r>
      </text>
    </comment>
    <comment ref="A92"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3" authorId="0" shapeId="0">
      <text>
        <r>
          <rPr>
            <b/>
            <sz val="9"/>
            <color indexed="81"/>
            <rFont val="Tahoma"/>
            <family val="2"/>
          </rPr>
          <t xml:space="preserve">Outbound Freight Services:  </t>
        </r>
        <r>
          <rPr>
            <sz val="9"/>
            <color indexed="81"/>
            <rFont val="Tahoma"/>
            <family val="2"/>
          </rPr>
          <t xml:space="preserve">Includes expenses for package delivery and freight services provided by common or contract carriers or hired vehicles for the outbound movement of commodities.
</t>
        </r>
      </text>
    </comment>
    <comment ref="A94" authorId="2" shapeId="0">
      <text>
        <r>
          <rPr>
            <b/>
            <sz val="9"/>
            <color indexed="81"/>
            <rFont val="Tahoma"/>
            <family val="2"/>
          </rPr>
          <t xml:space="preserve">Messenger Services:  </t>
        </r>
        <r>
          <rPr>
            <sz val="9"/>
            <color indexed="81"/>
            <rFont val="Tahoma"/>
            <family val="2"/>
          </rPr>
          <t xml:space="preserve">Includes expenses for services provided to distribute messages and packages by private or state courier services.  Services of this type tend to be restricted to a local or small geographical delivery zone.
</t>
        </r>
      </text>
    </comment>
    <comment ref="A95" authorId="1" shapeId="0">
      <text>
        <r>
          <rPr>
            <b/>
            <sz val="9"/>
            <color indexed="81"/>
            <rFont val="Tahoma"/>
            <family val="2"/>
          </rPr>
          <t>Postal Services:</t>
        </r>
        <r>
          <rPr>
            <sz val="9"/>
            <color indexed="81"/>
            <rFont val="Tahoma"/>
            <family val="2"/>
          </rPr>
          <t xml:space="preserve">
Includes expenses for services provided to distribute printed matter by the United States Postal Service, e.g., stamps, stamped envelopes, postage meters, and permit fees.  Excludes expenses chargeable to 121100, 121110, 121300, 121410, 121420, and 121900.</t>
        </r>
      </text>
    </comment>
    <comment ref="A96" authorId="2" shapeId="0">
      <text>
        <r>
          <rPr>
            <b/>
            <sz val="9"/>
            <color indexed="81"/>
            <rFont val="Tahoma"/>
            <family val="2"/>
          </rPr>
          <t xml:space="preserve">Postal Services, Permit:  </t>
        </r>
        <r>
          <rPr>
            <sz val="9"/>
            <color indexed="81"/>
            <rFont val="Tahoma"/>
            <family val="2"/>
          </rPr>
          <t xml:space="preserve">Includes expenses for services provided to distribute printed matter via permit number by postal service.
</t>
        </r>
      </text>
    </comment>
    <comment ref="A97" authorId="2" shapeId="0">
      <text>
        <r>
          <rPr>
            <b/>
            <sz val="9"/>
            <color indexed="81"/>
            <rFont val="Tahoma"/>
            <family val="2"/>
          </rPr>
          <t xml:space="preserve">Postal Services, Contract:  </t>
        </r>
        <r>
          <rPr>
            <sz val="9"/>
            <color indexed="81"/>
            <rFont val="Tahoma"/>
            <family val="2"/>
          </rPr>
          <t xml:space="preserve">Includes expenses for services provided to distribute printed matter by contracted agent.
</t>
        </r>
      </text>
    </comment>
    <comment ref="A98" authorId="1" shapeId="0">
      <text>
        <r>
          <rPr>
            <b/>
            <sz val="9"/>
            <color indexed="81"/>
            <rFont val="Tahoma"/>
            <family val="2"/>
          </rPr>
          <t>Printing Services:</t>
        </r>
        <r>
          <rPr>
            <sz val="9"/>
            <color indexed="81"/>
            <rFont val="Tahoma"/>
            <family val="2"/>
          </rPr>
          <t xml:space="preserve">
Includes expenses for services provided by state agencies and the private sector for designing, printing, collating, and binding.  (Also, photocopies, brochures, printed letters).</t>
        </r>
      </text>
    </comment>
    <comment ref="A99" authorId="0" shapeId="0">
      <text>
        <r>
          <rPr>
            <b/>
            <sz val="9"/>
            <color indexed="81"/>
            <rFont val="Tahoma"/>
            <family val="2"/>
          </rPr>
          <t xml:space="preserve">Telecommunication Services (provided by Non-State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the private sector.
</t>
        </r>
      </text>
    </comment>
    <comment ref="A100" authorId="0" shapeId="0">
      <text>
        <r>
          <rPr>
            <b/>
            <sz val="9"/>
            <color indexed="81"/>
            <rFont val="Tahoma"/>
            <family val="2"/>
          </rPr>
          <t xml:space="preserve">Telecommunication Services (provided by another state agency):  </t>
        </r>
        <r>
          <rPr>
            <sz val="9"/>
            <color indexed="81"/>
            <rFont val="Tahoma"/>
            <family val="2"/>
          </rPr>
          <t xml:space="preserve">Includes expenses for services that provide for cables, facsimile-transmission, local and long distance voice, video, and data connections including telephone service, telegram transmission, teletype transmission, and similar telecommunications services provided by state agencies other than DIT.
</t>
        </r>
      </text>
    </comment>
    <comment ref="A101" authorId="1" shapeId="0">
      <text>
        <r>
          <rPr>
            <b/>
            <sz val="9"/>
            <color indexed="81"/>
            <rFont val="Tahoma"/>
            <family val="2"/>
          </rPr>
          <t>Inbound Freight Services:</t>
        </r>
        <r>
          <rPr>
            <sz val="9"/>
            <color indexed="81"/>
            <rFont val="Tahoma"/>
            <family val="2"/>
          </rPr>
          <t xml:space="preserve">
Includes expenses for packaged delivery and freight services provided by common or contract carriers or hired vehicles for the inbound movement of commodities.  Use this category whenever shipping costs are listed as a separate line item on vendor invoices for goods or materials.</t>
        </r>
      </text>
    </comment>
    <comment ref="A1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07" authorId="1" shapeId="0">
      <text>
        <r>
          <rPr>
            <b/>
            <sz val="9"/>
            <color indexed="81"/>
            <rFont val="Tahoma"/>
            <family val="2"/>
          </rPr>
          <t>Org memberships:</t>
        </r>
        <r>
          <rPr>
            <sz val="9"/>
            <color indexed="81"/>
            <rFont val="Tahoma"/>
            <family val="2"/>
          </rPr>
          <t xml:space="preserve">
Includes expenses for memberships to professional organizations. (Also, notary commissions).</t>
        </r>
      </text>
    </comment>
    <comment ref="A108" authorId="0" shapeId="0">
      <text>
        <r>
          <rPr>
            <b/>
            <sz val="9"/>
            <color indexed="81"/>
            <rFont val="Tahoma"/>
            <family val="2"/>
          </rPr>
          <t>Publication Subscriptions:</t>
        </r>
        <r>
          <rPr>
            <sz val="9"/>
            <color indexed="81"/>
            <rFont val="Tahoma"/>
            <family val="2"/>
          </rPr>
          <t xml:space="preserve">
Includes expenses for subscriptions to professional or technical publications used for professional development, not purchased for general library use.  For related expenses, see 222100 and 222400.</t>
        </r>
      </text>
    </comment>
    <comment ref="A109" authorId="1" shapeId="0">
      <text>
        <r>
          <rPr>
            <b/>
            <u/>
            <sz val="9"/>
            <color indexed="81"/>
            <rFont val="Tahoma"/>
            <family val="2"/>
          </rPr>
          <t>Training: Workshops, Conferences</t>
        </r>
        <r>
          <rPr>
            <sz val="9"/>
            <color indexed="81"/>
            <rFont val="Tahoma"/>
            <family val="2"/>
          </rPr>
          <t xml:space="preserve">
Includes costs, such as registration fees and materials for attending training courses, workshops, and conferences.  Does not include expenses for information technology training; see account code 122800. (For other related costs see 122700).</t>
        </r>
      </text>
    </comment>
    <comment ref="A111" authorId="0" shapeId="0">
      <text>
        <r>
          <rPr>
            <b/>
            <sz val="9"/>
            <color indexed="81"/>
            <rFont val="Tahoma"/>
            <family val="2"/>
          </rPr>
          <t>Employee Tuition Reimbursement:</t>
        </r>
        <r>
          <rPr>
            <sz val="9"/>
            <color indexed="81"/>
            <rFont val="Tahoma"/>
            <family val="2"/>
          </rPr>
          <t xml:space="preserve">
Includes reimbursement to state employees for courses taken and satisfactorily completed.</t>
        </r>
      </text>
    </comment>
    <comment ref="A112" authorId="0" shapeId="0">
      <text>
        <r>
          <rPr>
            <b/>
            <sz val="9"/>
            <color indexed="81"/>
            <rFont val="Tahoma"/>
            <family val="2"/>
          </rPr>
          <t xml:space="preserve">Employee Training Consulting Services:  </t>
        </r>
        <r>
          <rPr>
            <sz val="9"/>
            <color indexed="81"/>
            <rFont val="Tahoma"/>
            <family val="2"/>
          </rPr>
          <t xml:space="preserve">
Includes all expenditures paid to bring professional training consultants to the agency for employee development, including expenses for course development, delivery, administration, or evaluation.</t>
        </r>
      </text>
    </comment>
    <comment ref="A113" authorId="1" shapeId="0">
      <text>
        <r>
          <rPr>
            <b/>
            <u/>
            <sz val="9"/>
            <color indexed="81"/>
            <rFont val="Tahoma"/>
            <family val="2"/>
          </rPr>
          <t>Training: Transportation, Lodging, Meals</t>
        </r>
        <r>
          <rPr>
            <sz val="9"/>
            <color indexed="81"/>
            <rFont val="Tahoma"/>
            <family val="2"/>
          </rPr>
          <t xml:space="preserve">
Includes costs for airfare, taxis, tolls, lodging, meals, and personal vehicle mileage reimbursement, associated with employee training and development coded as 122400, 122500 or 122600.</t>
        </r>
      </text>
    </comment>
    <comment ref="A115" authorId="0" shapeId="0">
      <text>
        <r>
          <rPr>
            <b/>
            <sz val="9"/>
            <color indexed="81"/>
            <rFont val="Tahoma"/>
            <family val="2"/>
          </rPr>
          <t xml:space="preserve">Employee (classified, wage, part-time, faculty, students and affiliates) Information Technology Training Courses, Workshops, and Conferences:  </t>
        </r>
        <r>
          <rPr>
            <sz val="9"/>
            <color indexed="81"/>
            <rFont val="Tahoma"/>
            <family val="2"/>
          </rPr>
          <t xml:space="preserve">Includes expenditures such as registration fees and materials for attending training courses, workshops, and conferences on information technology.  For related expenditures see 122700.
</t>
        </r>
      </text>
    </comment>
    <comment ref="A11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1" authorId="2" shapeId="0">
      <text>
        <r>
          <rPr>
            <b/>
            <sz val="9"/>
            <color indexed="81"/>
            <rFont val="Tahoma"/>
            <family val="2"/>
          </rPr>
          <t xml:space="preserve">Fiscal Services:  </t>
        </r>
        <r>
          <rPr>
            <sz val="9"/>
            <color indexed="81"/>
            <rFont val="Tahoma"/>
            <family val="2"/>
          </rPr>
          <t xml:space="preserve">Includes expenses for services provided by private sector banks, accountants, financial advisors, and similar experts.
</t>
        </r>
      </text>
    </comment>
    <comment ref="A122" authorId="0" shapeId="0">
      <text>
        <r>
          <rPr>
            <b/>
            <sz val="9"/>
            <color indexed="81"/>
            <rFont val="Tahoma"/>
            <family val="2"/>
          </rPr>
          <t xml:space="preserve">Management Services:  </t>
        </r>
        <r>
          <rPr>
            <sz val="9"/>
            <color indexed="81"/>
            <rFont val="Tahoma"/>
            <family val="2"/>
          </rPr>
          <t xml:space="preserve">Includes expenses for services provided by economists, industrial engineers, interpreters, market analysts, planners, public administrators, and similar experts.
</t>
        </r>
      </text>
    </comment>
    <comment ref="A123" authorId="1" shapeId="0">
      <text>
        <r>
          <rPr>
            <b/>
            <sz val="9"/>
            <color indexed="81"/>
            <rFont val="Tahoma"/>
            <family val="2"/>
          </rPr>
          <t>Public Information/Public Relations:</t>
        </r>
        <r>
          <rPr>
            <sz val="9"/>
            <color indexed="81"/>
            <rFont val="Tahoma"/>
            <family val="2"/>
          </rPr>
          <t xml:space="preserve">
Includes expenses for services provided by private sector advertising, promotional, public relations, and similar firms which prepare and disseminate information.  Excludes expenses chargeable to 121200.  (Also, royalties, game guarantees, music contracts, visiting artists).</t>
        </r>
      </text>
    </comment>
    <comment ref="A124" authorId="0" shapeId="0">
      <text>
        <r>
          <rPr>
            <b/>
            <sz val="9"/>
            <color indexed="81"/>
            <rFont val="Tahoma"/>
            <family val="2"/>
          </rPr>
          <t xml:space="preserve">Legal Services:  </t>
        </r>
        <r>
          <rPr>
            <sz val="9"/>
            <color indexed="81"/>
            <rFont val="Tahoma"/>
            <family val="2"/>
          </rPr>
          <t xml:space="preserve">Includes expenses for court reporters, hearing examiners, miscellaneous court costs, recording fees, notary fees and services and legal services other than attorney fees.
</t>
        </r>
      </text>
    </comment>
    <comment ref="A125" authorId="0" shapeId="0">
      <text>
        <r>
          <rPr>
            <b/>
            <sz val="9"/>
            <color indexed="81"/>
            <rFont val="Tahoma"/>
            <family val="2"/>
          </rPr>
          <t xml:space="preserve">Media Services:  </t>
        </r>
        <r>
          <rPr>
            <sz val="9"/>
            <color indexed="81"/>
            <rFont val="Tahoma"/>
            <family val="2"/>
          </rPr>
          <t xml:space="preserve">Includes expenses for services provided to advertise by magazine, newspaper, periodical, radio, television, or other media.  Excludes expenses chargeable to 124600.
</t>
        </r>
      </text>
    </comment>
    <comment ref="A126" authorId="0" shapeId="0">
      <text>
        <r>
          <rPr>
            <b/>
            <sz val="9"/>
            <color indexed="81"/>
            <rFont val="Tahoma"/>
            <family val="2"/>
          </rPr>
          <t>Recruitment Advertising:</t>
        </r>
        <r>
          <rPr>
            <sz val="9"/>
            <color indexed="81"/>
            <rFont val="Tahoma"/>
            <family val="2"/>
          </rPr>
          <t xml:space="preserve"> Includes payments for advertising in newspapers, magazines, radio, or other media as part of the employment recruitment process.
</t>
        </r>
      </text>
    </comment>
    <comment ref="A1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32" authorId="0" shapeId="0">
      <text>
        <r>
          <rPr>
            <b/>
            <sz val="9"/>
            <color indexed="81"/>
            <rFont val="Tahoma"/>
            <family val="2"/>
          </rPr>
          <t xml:space="preserve">Repair and Maintenance Services:  </t>
        </r>
        <r>
          <rPr>
            <sz val="9"/>
            <color indexed="81"/>
            <rFont val="Tahoma"/>
            <family val="2"/>
          </rPr>
          <t xml:space="preserve">Includes expenditures for custodial services; repair and maintenance of equipment, mechanical, vehicles, physical plant, and highways; extermination/vector control services; and reclamation services that are under contract.
</t>
        </r>
      </text>
    </comment>
    <comment ref="A133" authorId="0" shapeId="0">
      <text>
        <r>
          <rPr>
            <b/>
            <sz val="9"/>
            <color indexed="81"/>
            <rFont val="Tahoma"/>
            <family val="2"/>
          </rPr>
          <t xml:space="preserve">Custodial Services:  </t>
        </r>
        <r>
          <rPr>
            <sz val="9"/>
            <color indexed="81"/>
            <rFont val="Tahoma"/>
            <family val="2"/>
          </rPr>
          <t xml:space="preserve">Includes expenses for services provided to clean, maintain, and protect buildings, grounds, shelters, and towers.
</t>
        </r>
      </text>
    </comment>
    <comment ref="A134" authorId="0" shapeId="0">
      <text>
        <r>
          <rPr>
            <b/>
            <sz val="9"/>
            <color indexed="81"/>
            <rFont val="Tahoma"/>
            <family val="2"/>
          </rPr>
          <t xml:space="preserve">Custodial Services, Internal:  </t>
        </r>
        <r>
          <rPr>
            <sz val="9"/>
            <color indexed="81"/>
            <rFont val="Tahoma"/>
            <family val="2"/>
          </rPr>
          <t xml:space="preserve">Includes expenses for services provided by Facilities Management Operations staff to clean, maintain and protect buildings, grounds, shelters and towers.
</t>
        </r>
      </text>
    </comment>
    <comment ref="A135" authorId="0" shapeId="0">
      <text>
        <r>
          <rPr>
            <b/>
            <sz val="9"/>
            <color indexed="81"/>
            <rFont val="Tahoma"/>
            <family val="2"/>
          </rPr>
          <t xml:space="preserve">Electrical Repair &amp; Maintenance Services:  </t>
        </r>
        <r>
          <rPr>
            <sz val="9"/>
            <color indexed="81"/>
            <rFont val="Tahoma"/>
            <family val="2"/>
          </rPr>
          <t xml:space="preserve">Includes expenses for services provided to repair and maintain electrical systems (including network cabling) in buildings, shelters, towers, and on grounds.
</t>
        </r>
      </text>
    </comment>
    <comment ref="A136" authorId="1" shapeId="0">
      <text>
        <r>
          <rPr>
            <b/>
            <sz val="9"/>
            <color indexed="81"/>
            <rFont val="Tahoma"/>
            <family val="2"/>
          </rPr>
          <t>Equipment Repair &amp; Maintenance Services:</t>
        </r>
        <r>
          <rPr>
            <sz val="9"/>
            <color indexed="81"/>
            <rFont val="Tahoma"/>
            <family val="2"/>
          </rPr>
          <t xml:space="preserve">
Includes expenses for services provided to repair and maintain calculators, furniture, typewriters and other equipment.  Includes expenses for maintenance contracts.  For related expenses, see 125600 and 125900.</t>
        </r>
      </text>
    </comment>
    <comment ref="A137" authorId="2" shapeId="0">
      <text>
        <r>
          <rPr>
            <b/>
            <sz val="9"/>
            <color indexed="81"/>
            <rFont val="Tahoma"/>
            <family val="2"/>
          </rPr>
          <t xml:space="preserve">Extermination/Vector Control Services:  </t>
        </r>
        <r>
          <rPr>
            <sz val="9"/>
            <color indexed="81"/>
            <rFont val="Tahoma"/>
            <family val="2"/>
          </rPr>
          <t>Includes expenses for services provided to control or eradicate diseased or disease-carrying animals, insects, or pests.</t>
        </r>
        <r>
          <rPr>
            <sz val="9"/>
            <color indexed="81"/>
            <rFont val="Tahoma"/>
            <family val="2"/>
          </rPr>
          <t xml:space="preserve">
</t>
        </r>
      </text>
    </comment>
    <comment ref="A138" authorId="2" shapeId="0">
      <text>
        <r>
          <rPr>
            <b/>
            <sz val="9"/>
            <color indexed="81"/>
            <rFont val="Tahoma"/>
            <family val="2"/>
          </rPr>
          <t xml:space="preserve">Highway Repair and Maintenance Services:  </t>
        </r>
        <r>
          <rPr>
            <sz val="9"/>
            <color indexed="81"/>
            <rFont val="Tahoma"/>
            <family val="2"/>
          </rPr>
          <t xml:space="preserve">Includes expenses for services provided by the private sector to repair and maintain bridges, highways, and roads.  Includes expenses for supplies and materials if they are included in the cost of work done under contract.
</t>
        </r>
      </text>
    </comment>
    <comment ref="A139" authorId="0" shapeId="0">
      <text>
        <r>
          <rPr>
            <b/>
            <sz val="9"/>
            <color indexed="81"/>
            <rFont val="Tahoma"/>
            <family val="2"/>
          </rPr>
          <t xml:space="preserve">Mechanical Repair &amp; Maintenance Services:  </t>
        </r>
        <r>
          <rPr>
            <sz val="9"/>
            <color indexed="81"/>
            <rFont val="Tahoma"/>
            <family val="2"/>
          </rPr>
          <t xml:space="preserve">Includes expenses for services provided to repair and maintain air conditioners, elevators, furnaces, plumbing, and other mechanical equipment.
</t>
        </r>
      </text>
    </comment>
    <comment ref="A140" authorId="1" shapeId="0">
      <text>
        <r>
          <rPr>
            <b/>
            <sz val="9"/>
            <color indexed="81"/>
            <rFont val="Tahoma"/>
            <family val="2"/>
          </rPr>
          <t>Plant Repair and Maintenance Services:</t>
        </r>
        <r>
          <rPr>
            <sz val="9"/>
            <color indexed="81"/>
            <rFont val="Tahoma"/>
            <family val="2"/>
          </rPr>
          <t xml:space="preserve">
Includes expenses for carpentry, minor masonry, painting and other services provided to repair and maintain plant facilities.  For related expenses, see 125200 and 125600.</t>
        </r>
      </text>
    </comment>
    <comment ref="A141" authorId="0" shapeId="0">
      <text>
        <r>
          <rPr>
            <b/>
            <sz val="9"/>
            <color indexed="81"/>
            <rFont val="Tahoma"/>
            <family val="2"/>
          </rPr>
          <t xml:space="preserve">Plant Repair and Maintenance Services, Internal:
</t>
        </r>
        <r>
          <rPr>
            <sz val="9"/>
            <color indexed="81"/>
            <rFont val="Tahoma"/>
            <family val="2"/>
          </rPr>
          <t xml:space="preserve">Includes expenses for services provided by Facilities Management staff for carpentry, minor masonry, painting and other services provided to repair and maintain plant facilities.  
</t>
        </r>
      </text>
    </comment>
    <comment ref="A142" authorId="0" shapeId="0">
      <text>
        <r>
          <rPr>
            <b/>
            <sz val="9"/>
            <color indexed="81"/>
            <rFont val="Tahoma"/>
            <family val="2"/>
          </rPr>
          <t xml:space="preserve">Reclamation Services:  </t>
        </r>
        <r>
          <rPr>
            <sz val="9"/>
            <color indexed="81"/>
            <rFont val="Tahoma"/>
            <family val="2"/>
          </rPr>
          <t xml:space="preserve">Includes expenses for services provided by the private sector to reclaim, reforest, and restock spoiled or exhausted land and water resources.
</t>
        </r>
      </text>
    </comment>
    <comment ref="A143" authorId="0" shapeId="0">
      <text>
        <r>
          <rPr>
            <b/>
            <sz val="9"/>
            <color indexed="81"/>
            <rFont val="Tahoma"/>
            <family val="2"/>
          </rPr>
          <t xml:space="preserve">Vehicle Repair &amp; Maintenance Services:  </t>
        </r>
        <r>
          <rPr>
            <sz val="9"/>
            <color indexed="81"/>
            <rFont val="Tahoma"/>
            <family val="2"/>
          </rPr>
          <t xml:space="preserve">Includes expenses for services provided to repair and maintain agricultural vehicular equipment, aircraft equipment, construction equipment, motor vehicle equipment, watercraft equipment, and other vehicular equipment.  (Also, towing services.)
</t>
        </r>
      </text>
    </comment>
    <comment ref="A1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50" authorId="2" shapeId="0">
      <text>
        <r>
          <rPr>
            <b/>
            <sz val="9"/>
            <color indexed="81"/>
            <rFont val="Tahoma"/>
            <family val="2"/>
          </rPr>
          <t xml:space="preserve">Architectural and Engineering Services:  </t>
        </r>
        <r>
          <rPr>
            <sz val="9"/>
            <color indexed="81"/>
            <rFont val="Tahoma"/>
            <family val="2"/>
          </rPr>
          <t xml:space="preserve">Includes expenses for services provided by private sector appraisers, architects, draftsmen, engineers, landscape architects, and surveyors.
</t>
        </r>
      </text>
    </comment>
    <comment ref="A151" authorId="2" shapeId="0">
      <text>
        <r>
          <rPr>
            <b/>
            <sz val="9"/>
            <color indexed="81"/>
            <rFont val="Tahoma"/>
            <family val="2"/>
          </rPr>
          <t xml:space="preserve">Architectural and Engineering Services, Other:  </t>
        </r>
        <r>
          <rPr>
            <sz val="9"/>
            <color indexed="81"/>
            <rFont val="Tahoma"/>
            <family val="2"/>
          </rPr>
          <t xml:space="preserve">Includes expenses related to architectural and engineering services.  For example, blueprints, reports, etc.
</t>
        </r>
      </text>
    </comment>
    <comment ref="A152" authorId="2" shapeId="0">
      <text>
        <r>
          <rPr>
            <b/>
            <sz val="9"/>
            <color indexed="81"/>
            <rFont val="Tahoma"/>
            <family val="2"/>
          </rPr>
          <t xml:space="preserve">Arch. and Eng. Serv., Survey Borings and Tests:  </t>
        </r>
        <r>
          <rPr>
            <sz val="9"/>
            <color indexed="81"/>
            <rFont val="Tahoma"/>
            <family val="2"/>
          </rPr>
          <t xml:space="preserve">Includes expenses for surveys, borings, and tests provided by architectural and engineering firms.
</t>
        </r>
      </text>
    </comment>
    <comment ref="A153" authorId="2" shapeId="0">
      <text>
        <r>
          <rPr>
            <b/>
            <sz val="9"/>
            <color indexed="81"/>
            <rFont val="Tahoma"/>
            <family val="2"/>
          </rPr>
          <t xml:space="preserve">Aviation Services:  </t>
        </r>
        <r>
          <rPr>
            <sz val="9"/>
            <color indexed="81"/>
            <rFont val="Tahoma"/>
            <family val="2"/>
          </rPr>
          <t xml:space="preserve">Includes expenses for aviation services (rotary and fixed wing) provided by the private sector for enforcement, monitoring, survey activities.
</t>
        </r>
      </text>
    </comment>
    <comment ref="A154" authorId="2" shapeId="0">
      <text>
        <r>
          <rPr>
            <b/>
            <sz val="9"/>
            <color indexed="81"/>
            <rFont val="Tahoma"/>
            <family val="2"/>
          </rPr>
          <t xml:space="preserve">Clerical Services:  </t>
        </r>
        <r>
          <rPr>
            <sz val="9"/>
            <color indexed="81"/>
            <rFont val="Tahoma"/>
            <family val="2"/>
          </rPr>
          <t xml:space="preserve">Includes expenses for services provided by private sector typing, data entry, work processing, filing, secretarial, stenographic, and similar clerical firms.
</t>
        </r>
      </text>
    </comment>
    <comment ref="A155" authorId="1" shapeId="0">
      <text>
        <r>
          <rPr>
            <b/>
            <sz val="9"/>
            <color indexed="81"/>
            <rFont val="Tahoma"/>
            <family val="2"/>
          </rPr>
          <t>Food/Dietary Services:</t>
        </r>
        <r>
          <rPr>
            <sz val="9"/>
            <color indexed="81"/>
            <rFont val="Tahoma"/>
            <family val="2"/>
          </rPr>
          <t xml:space="preserve">
Includes expenses for services provided by state agencies or the private sector to provide meals and food on a one-time or a continuiing basis (Also, catering).</t>
        </r>
      </text>
    </comment>
    <comment ref="A156" authorId="2" shapeId="0">
      <text>
        <r>
          <rPr>
            <b/>
            <sz val="9"/>
            <color indexed="81"/>
            <rFont val="Tahoma"/>
            <family val="2"/>
          </rPr>
          <t xml:space="preserve">Laundry and Linen Services:  </t>
        </r>
        <r>
          <rPr>
            <sz val="9"/>
            <color indexed="81"/>
            <rFont val="Tahoma"/>
            <family val="2"/>
          </rPr>
          <t xml:space="preserve">Includes expenses for services provided by another state agency or commercial establishment for laundry and linen.  Includes payment of claims for damaged laundry and dry cleaning.
</t>
        </r>
      </text>
    </comment>
    <comment ref="A157" authorId="2" shapeId="0">
      <text>
        <r>
          <rPr>
            <b/>
            <sz val="9"/>
            <color indexed="81"/>
            <rFont val="Tahoma"/>
            <family val="2"/>
          </rPr>
          <t xml:space="preserve">Manual Labor Services:  </t>
        </r>
        <r>
          <rPr>
            <sz val="9"/>
            <color indexed="81"/>
            <rFont val="Tahoma"/>
            <family val="2"/>
          </rPr>
          <t xml:space="preserve">Includes expenses for services provided by state agencies or the private sector for manual and unskilled laborers.  (Also, commission paid to high schools, church groups, fraternities, sororities, etc. for game concession help.)
</t>
        </r>
      </text>
    </comment>
    <comment ref="A158" authorId="1" shapeId="0">
      <text>
        <r>
          <rPr>
            <b/>
            <sz val="9"/>
            <color indexed="81"/>
            <rFont val="Tahoma"/>
            <family val="2"/>
          </rPr>
          <t>Production Services:</t>
        </r>
        <r>
          <rPr>
            <sz val="9"/>
            <color indexed="81"/>
            <rFont val="Tahoma"/>
            <family val="2"/>
          </rPr>
          <t xml:space="preserve">
Includes expenses for services provided by state agencies or the private sector to develop, manufacture, or produce goods or materials. (For example, film processing).</t>
        </r>
      </text>
    </comment>
    <comment ref="A159" authorId="1" shapeId="0">
      <text>
        <r>
          <rPr>
            <b/>
            <sz val="9"/>
            <color indexed="81"/>
            <rFont val="Tahoma"/>
            <family val="2"/>
          </rPr>
          <t>Skilled Services:</t>
        </r>
        <r>
          <rPr>
            <sz val="9"/>
            <color indexed="81"/>
            <rFont val="Tahoma"/>
            <family val="2"/>
          </rPr>
          <t xml:space="preserve">
Includes expenses for services provided by artisans, chemists, interior designers, laboratory technicians, referees, and similar skilled and technical workers. (Also, models, tutors).</t>
        </r>
      </text>
    </comment>
    <comment ref="A160" authorId="0" shapeId="0">
      <text>
        <r>
          <rPr>
            <b/>
            <sz val="9"/>
            <color indexed="81"/>
            <rFont val="Tahoma"/>
            <family val="2"/>
          </rPr>
          <t xml:space="preserve">Computer Hardware Maintenance Services:  </t>
        </r>
        <r>
          <rPr>
            <sz val="9"/>
            <color indexed="81"/>
            <rFont val="Tahoma"/>
            <family val="2"/>
          </rPr>
          <t xml:space="preserve">Includes expenses for services to repair and maintain computer and computer peripheral hardware.
</t>
        </r>
      </text>
    </comment>
    <comment ref="A161" authorId="0" shapeId="0">
      <text>
        <r>
          <rPr>
            <b/>
            <sz val="9"/>
            <color indexed="81"/>
            <rFont val="Tahoma"/>
            <family val="2"/>
          </rPr>
          <t xml:space="preserve">Computer Software Maintenance Services: </t>
        </r>
        <r>
          <rPr>
            <sz val="9"/>
            <color indexed="81"/>
            <rFont val="Tahoma"/>
            <family val="2"/>
          </rPr>
          <t xml:space="preserve">Includes expenses for services provided to maintain computer software.
</t>
        </r>
      </text>
    </comment>
    <comment ref="A162" authorId="1" shapeId="0">
      <text>
        <r>
          <rPr>
            <b/>
            <sz val="9"/>
            <color indexed="81"/>
            <rFont val="Tahoma"/>
            <family val="2"/>
          </rPr>
          <t>Computer Software Development Services:</t>
        </r>
        <r>
          <rPr>
            <sz val="9"/>
            <color indexed="81"/>
            <rFont val="Tahoma"/>
            <family val="2"/>
          </rPr>
          <t xml:space="preserve">
Includes expenses for consulting services to custom develop software or modify or customize existing software for Commercial off the Shelf Software (COTS).  See also 221800 for software purchases (and a definition of software) and 221900 for development tool purchases.</t>
        </r>
      </text>
    </comment>
    <comment ref="A163" authorId="1" shapeId="0">
      <text>
        <r>
          <rPr>
            <b/>
            <sz val="9"/>
            <color indexed="81"/>
            <rFont val="Tahoma"/>
            <family val="2"/>
          </rPr>
          <t>Computer Software, Third Party:</t>
        </r>
        <r>
          <rPr>
            <sz val="9"/>
            <color indexed="81"/>
            <rFont val="Tahoma"/>
            <family val="2"/>
          </rPr>
          <t xml:space="preserve">
Includes expenses for the purchase of package or tailor-made application software, systems software and utility programs for departmental computers purchased from a third party.</t>
        </r>
      </text>
    </comment>
    <comment ref="A1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70" authorId="0" shapeId="0">
      <text>
        <r>
          <rPr>
            <b/>
            <sz val="9"/>
            <color indexed="81"/>
            <rFont val="Tahoma"/>
            <family val="2"/>
          </rPr>
          <t xml:space="preserve">Moving and Relocation Services:  </t>
        </r>
        <r>
          <rPr>
            <sz val="9"/>
            <color indexed="81"/>
            <rFont val="Tahoma"/>
            <family val="2"/>
          </rPr>
          <t xml:space="preserve">Includes expenses for services provided for relocating an employee's family and household, incidental to a new place of employment.  Use this code, also, for the expenses of a newly employed person when appropriately approved or in conjunction with the Uniform Relocation Act.  Includes expenses for travel mileage, fares, meals, lodging, transportation, and storage of household goods, temporary living allowance, search for a new residence, sale of former residence, and related authorized miscellaneous allowances. For related expenses, see 121100.
</t>
        </r>
      </text>
    </comment>
    <comment ref="A171" authorId="1" shapeId="0">
      <text>
        <r>
          <rPr>
            <b/>
            <u/>
            <sz val="9"/>
            <color indexed="81"/>
            <rFont val="Tahoma"/>
            <family val="2"/>
          </rPr>
          <t>Travel: Personal Vehicle</t>
        </r>
        <r>
          <rPr>
            <sz val="9"/>
            <color indexed="81"/>
            <rFont val="Tahoma"/>
            <family val="2"/>
          </rPr>
          <t xml:space="preserve">
Includes expenses for transportation by personal vehicle.  Excludes parking fees and tolls.  Travel costs associated with attending training courses should be charged to 122700.</t>
        </r>
      </text>
    </comment>
    <comment ref="A172" authorId="0" shapeId="0">
      <text>
        <r>
          <rPr>
            <b/>
            <sz val="9"/>
            <color indexed="81"/>
            <rFont val="Tahoma"/>
            <family val="2"/>
          </rPr>
          <t xml:space="preserve">Travel : Personal Vehicle - Recruiting (students and employees):  </t>
        </r>
        <r>
          <rPr>
            <sz val="9"/>
            <color indexed="81"/>
            <rFont val="Tahoma"/>
            <family val="2"/>
          </rPr>
          <t xml:space="preserve">Includes expenses for transportation by personal vehicle for recruiting.  Excludes parking fees and tolls.  Travel costs associated with attending training courses should be charged to 122700.
</t>
        </r>
      </text>
    </comment>
    <comment ref="A173" authorId="0" shapeId="0">
      <text>
        <r>
          <rPr>
            <b/>
            <sz val="9"/>
            <color indexed="81"/>
            <rFont val="Tahoma"/>
            <family val="2"/>
          </rPr>
          <t xml:space="preserve">Travel: Personal Vehicle - Team:  </t>
        </r>
        <r>
          <rPr>
            <sz val="9"/>
            <color indexed="81"/>
            <rFont val="Tahoma"/>
            <family val="2"/>
          </rPr>
          <t xml:space="preserve">Includes expenses for transportation by personal vehicle for team travel.  Excludes parking fees and tolls.  Travel associated with attending training courses should be charged to 122700.
</t>
        </r>
      </text>
    </comment>
    <comment ref="A174" authorId="0" shapeId="0">
      <text>
        <r>
          <rPr>
            <b/>
            <sz val="9"/>
            <color indexed="81"/>
            <rFont val="Tahoma"/>
            <family val="2"/>
          </rPr>
          <t>Travel: Personal Vehicle - International (Travel outside the 50 United States):</t>
        </r>
        <r>
          <rPr>
            <sz val="9"/>
            <color indexed="81"/>
            <rFont val="Tahoma"/>
            <family val="2"/>
          </rPr>
          <t xml:space="preserve">  Includes expenses for transportation by personal vehicle.  Exclude parking fees and tolls.  Travel costs associated with attending training courses should be charged to 122700.
</t>
        </r>
      </text>
    </comment>
    <comment ref="A175" authorId="1" shapeId="0">
      <text>
        <r>
          <rPr>
            <b/>
            <u/>
            <sz val="9"/>
            <color indexed="81"/>
            <rFont val="Tahoma"/>
            <family val="2"/>
          </rPr>
          <t>Travel: Public Carriers</t>
        </r>
        <r>
          <rPr>
            <sz val="9"/>
            <color indexed="81"/>
            <rFont val="Tahoma"/>
            <family val="2"/>
          </rPr>
          <t xml:space="preserve">
Includes expenses for individual travel by aircraft (state and private sector), airport limousine, bus, leased vehicle, taxi, train, and watercraft.  Includes parking fees and tolls.  Travel costs associated with attending training courses should be charged to 122700.  (Also gasoline reimbursement for rental cars).</t>
        </r>
      </text>
    </comment>
    <comment ref="A176" authorId="0" shapeId="0">
      <text>
        <r>
          <rPr>
            <b/>
            <sz val="9"/>
            <color indexed="81"/>
            <rFont val="Tahoma"/>
            <family val="2"/>
          </rPr>
          <t xml:space="preserve">Travel: Public Carriers - Recruiting (students, employ.):  </t>
        </r>
        <r>
          <rPr>
            <sz val="9"/>
            <color indexed="81"/>
            <rFont val="Tahoma"/>
            <family val="2"/>
          </rPr>
          <t xml:space="preserve">Includes expenses for individual travel by aircraft (state and private sector), airport liimousine, bus, leased vehicle, taxi, train, and watercraft for recruiting.  Includes parking fees and tolls.  Travel costs associated with attending training courses should be charged to 122700.  (Also gasoline reimbursement for rental cars).
</t>
        </r>
      </text>
    </comment>
    <comment ref="A177" authorId="0" shapeId="0">
      <text>
        <r>
          <rPr>
            <b/>
            <sz val="9"/>
            <color indexed="81"/>
            <rFont val="Tahoma"/>
            <family val="2"/>
          </rPr>
          <t xml:space="preserve">Travel: Public Carriers - Team:  </t>
        </r>
        <r>
          <rPr>
            <sz val="9"/>
            <color indexed="81"/>
            <rFont val="Tahoma"/>
            <family val="2"/>
          </rPr>
          <t>Includes expenses for individual travel by aircraft (state and private sector), airport liimousine, bus, leased vehicle, taxi, train, and watercraft for team travel.  Includes parking fees and tolls.  Travel costs associated with attending training courses should be charged to 122700.  (Also gasoline reimbursement for rental cars).</t>
        </r>
      </text>
    </comment>
    <comment ref="A178" authorId="0" shapeId="0">
      <text>
        <r>
          <rPr>
            <b/>
            <sz val="9"/>
            <color indexed="81"/>
            <rFont val="Tahoma"/>
            <family val="2"/>
          </rPr>
          <t xml:space="preserve">Travel: Public Carriers - International (Travel outside the 50 Unites States):  </t>
        </r>
        <r>
          <rPr>
            <sz val="9"/>
            <color indexed="81"/>
            <rFont val="Tahoma"/>
            <family val="2"/>
          </rPr>
          <t xml:space="preserve">Includes expenses for individual travel by aircraft (state and private sector), airport limosine, bus, leased vehicle, taxi, train, and watercraft.  Includes parking fees and tolls.  Travel costs associated with attending training courses should be charged to 122700.  (Also gasoline reimbursement for rental cars).
</t>
        </r>
      </text>
    </comment>
    <comment ref="A179" authorId="1" shapeId="0">
      <text>
        <r>
          <rPr>
            <b/>
            <u/>
            <sz val="9"/>
            <color indexed="81"/>
            <rFont val="Tahoma"/>
            <family val="2"/>
          </rPr>
          <t>Travel: State Owned or Leased Vehicles</t>
        </r>
        <r>
          <rPr>
            <sz val="9"/>
            <color indexed="81"/>
            <rFont val="Tahoma"/>
            <family val="2"/>
          </rPr>
          <t xml:space="preserve">
Includes expenditures for transportation by state vehicles such as the Commonwealth's centralized fleet of vehicles managed by the DGS, Office of Fleet Management Services.  Excludes parking fees and tolls.  Travel costs associated with attending training courses should be charged to 122700.</t>
        </r>
      </text>
    </comment>
    <comment ref="A180" authorId="0" shapeId="0">
      <text>
        <r>
          <rPr>
            <b/>
            <sz val="9"/>
            <color indexed="81"/>
            <rFont val="Tahoma"/>
            <family val="2"/>
          </rPr>
          <t xml:space="preserve">Travel: State Vehicles - Recruiting (students, employees):  </t>
        </r>
        <r>
          <rPr>
            <sz val="9"/>
            <color indexed="81"/>
            <rFont val="Tahoma"/>
            <family val="2"/>
          </rPr>
          <t xml:space="preserve">Includes expenses for transportation by state vehicles for recruiting.  Excludes parking fees and tolls.  Travel costs associated with attending training courses should be charged to 122700.
</t>
        </r>
      </text>
    </comment>
    <comment ref="A181" authorId="0" shapeId="0">
      <text>
        <r>
          <rPr>
            <b/>
            <sz val="9"/>
            <color indexed="81"/>
            <rFont val="Tahoma"/>
            <family val="2"/>
          </rPr>
          <t xml:space="preserve">Travel: State Vehicles - Team:  </t>
        </r>
        <r>
          <rPr>
            <sz val="9"/>
            <color indexed="81"/>
            <rFont val="Tahoma"/>
            <family val="2"/>
          </rPr>
          <t xml:space="preserve">Includes expenses for transportation by state vehicles for team travel.  Excludes parkings fees and tolls.  Travel costs associated with attending training courses should be charged to 122700.
</t>
        </r>
      </text>
    </comment>
    <comment ref="A182" authorId="0" shapeId="0">
      <text>
        <r>
          <rPr>
            <b/>
            <sz val="9"/>
            <color indexed="81"/>
            <rFont val="Tahoma"/>
            <family val="2"/>
          </rPr>
          <t xml:space="preserve">Travel: State Vehicle - International (Travel outside the 50 United States):  </t>
        </r>
        <r>
          <rPr>
            <sz val="9"/>
            <color indexed="81"/>
            <rFont val="Tahoma"/>
            <family val="2"/>
          </rPr>
          <t xml:space="preserve">Includes expenditures for transportation by state vehicles such as the Commonwealth's centralized fleet of vehicles managed by the DGS, Office of Fleet Management Services.  Excludes parking fees and tolls.  Travel cost associated with attending training courses should be charged to 122700.
</t>
        </r>
      </text>
    </comment>
    <comment ref="A183" authorId="1" shapeId="0">
      <text>
        <r>
          <rPr>
            <b/>
            <u/>
            <sz val="9"/>
            <color indexed="81"/>
            <rFont val="Tahoma"/>
            <family val="2"/>
          </rPr>
          <t>Travel: Subsistence and Lodging</t>
        </r>
        <r>
          <rPr>
            <sz val="9"/>
            <color indexed="81"/>
            <rFont val="Tahoma"/>
            <family val="2"/>
          </rPr>
          <t xml:space="preserve">
Includes expenses for gratuities, lodging and similar subsistence and for parking fees and tolls related to 128200 and 128400.  Travel costs associated with attending training courses should be charged to 122700.  (Also entry fees, game admissions, booth rentals, college fairs, exhibits).</t>
        </r>
      </text>
    </comment>
    <comment ref="A184" authorId="0" shapeId="0">
      <text>
        <r>
          <rPr>
            <b/>
            <sz val="9"/>
            <color indexed="81"/>
            <rFont val="Tahoma"/>
            <family val="2"/>
          </rPr>
          <t xml:space="preserve">Travel: Subsistence and Lodging - Recruiting:  </t>
        </r>
        <r>
          <rPr>
            <sz val="9"/>
            <color indexed="81"/>
            <rFont val="Tahoma"/>
            <family val="2"/>
          </rPr>
          <t xml:space="preserve">Includes expenses for gratuities, lodging, and similar subsistence for recruiting.  Also, for parking fees and tolls related to 128200 and 128400.  Travel costs associated with attending training courses should be charged to 122700.  (Also, entry fees, game admissions, booth rentals, college fairs, exhibits).
</t>
        </r>
      </text>
    </comment>
    <comment ref="A185" authorId="0" shapeId="0">
      <text>
        <r>
          <rPr>
            <b/>
            <sz val="9"/>
            <color indexed="81"/>
            <rFont val="Tahoma"/>
            <family val="2"/>
          </rPr>
          <t xml:space="preserve">Travel: Subsistence and Lodging - Team:  </t>
        </r>
        <r>
          <rPr>
            <sz val="9"/>
            <color indexed="81"/>
            <rFont val="Tahoma"/>
            <family val="2"/>
          </rPr>
          <t xml:space="preserve">Includes expenses for gratuities, lodging, and similar subsistence for team travel.  Also, for parking fees and tolls related to 128200 and 128400.  Travel costs associated with attending training courses should be charged to 122700.  (Also, entry fees, game admissions, booth rentals, college fairs, exhibits).
</t>
        </r>
      </text>
    </comment>
    <comment ref="A186" authorId="0" shapeId="0">
      <text>
        <r>
          <rPr>
            <b/>
            <sz val="9"/>
            <color indexed="81"/>
            <rFont val="Tahoma"/>
            <family val="2"/>
          </rPr>
          <t xml:space="preserve">Travel: Lodging - International (Travel outside the 50 United States):  </t>
        </r>
        <r>
          <rPr>
            <sz val="9"/>
            <color indexed="81"/>
            <rFont val="Tahoma"/>
            <family val="2"/>
          </rPr>
          <t xml:space="preserve">Includes expenses for gratuities, lodging, and similar subsistence and for parking fees and tolls related to 128200 and 128400.  Travel costs associated with attending training courses should be charged to 122700.  (Also, entry fees, game admissions, booth rentals, college fairs, exhibits).
</t>
        </r>
      </text>
    </comment>
    <comment ref="A187" authorId="0" shapeId="0">
      <text>
        <r>
          <rPr>
            <b/>
            <sz val="9"/>
            <color indexed="81"/>
            <rFont val="Tahoma"/>
            <family val="2"/>
          </rPr>
          <t xml:space="preserve">Travel: Supplements and Aid: </t>
        </r>
        <r>
          <rPr>
            <sz val="9"/>
            <color indexed="81"/>
            <rFont val="Tahoma"/>
            <family val="2"/>
          </rPr>
          <t xml:space="preserve">
Includes expenses for individual transportation by any means and subsistence for persons receiving medical or rehabilitative services.</t>
        </r>
      </text>
    </comment>
    <comment ref="A188" authorId="0" shapeId="0">
      <text>
        <r>
          <rPr>
            <b/>
            <sz val="9"/>
            <color indexed="81"/>
            <rFont val="Tahoma"/>
            <family val="2"/>
          </rPr>
          <t xml:space="preserve">Travel: Supplements and Aid - Recruiting (stud., employ.):  </t>
        </r>
        <r>
          <rPr>
            <sz val="9"/>
            <color indexed="81"/>
            <rFont val="Tahoma"/>
            <family val="2"/>
          </rPr>
          <t xml:space="preserve">Includes expenses for individual transportation by any means and subsistence for persons receiving medical or rehabilitative services related to recruiting.
</t>
        </r>
      </text>
    </comment>
    <comment ref="A189" authorId="0" shapeId="0">
      <text>
        <r>
          <rPr>
            <b/>
            <sz val="9"/>
            <color indexed="81"/>
            <rFont val="Tahoma"/>
            <family val="2"/>
          </rPr>
          <t xml:space="preserve">Travel: Supplements and Aid - Team (stud., employ.):  </t>
        </r>
        <r>
          <rPr>
            <sz val="9"/>
            <color indexed="81"/>
            <rFont val="Tahoma"/>
            <family val="2"/>
          </rPr>
          <t xml:space="preserve">Includes expenses for individual transportation by any means and subsistence for persons receiving medical or rehabilitative services related to team travel.
</t>
        </r>
      </text>
    </comment>
    <comment ref="A190" authorId="0" shapeId="0">
      <text>
        <r>
          <rPr>
            <b/>
            <sz val="9"/>
            <color indexed="81"/>
            <rFont val="Tahoma"/>
            <family val="2"/>
          </rPr>
          <t xml:space="preserve">Travel Supplements and Aid - International (Travel outside the 50 United States):  </t>
        </r>
        <r>
          <rPr>
            <sz val="9"/>
            <color indexed="81"/>
            <rFont val="Tahoma"/>
            <family val="2"/>
          </rPr>
          <t xml:space="preserve">Includes expenses for individual transportation by any means and subsistence for persons receiving medical or rehabilitative services.
</t>
        </r>
      </text>
    </comment>
    <comment ref="A191" authorId="0" shapeId="0">
      <text>
        <r>
          <rPr>
            <b/>
            <sz val="9"/>
            <color indexed="81"/>
            <rFont val="Tahoma"/>
            <family val="2"/>
          </rPr>
          <t xml:space="preserve">Travel: Meal Reimbursements - Reportable to the IRS: </t>
        </r>
        <r>
          <rPr>
            <sz val="9"/>
            <color indexed="81"/>
            <rFont val="Tahoma"/>
            <family val="2"/>
          </rPr>
          <t>Includes reimbursements for meal expenses incurred during trips or work assignments that did not require overnight lodging or rest. (Meals that are part of a training or education package and are not reportable to the IRS should be charged to account code 122700).</t>
        </r>
        <r>
          <rPr>
            <sz val="9"/>
            <color indexed="81"/>
            <rFont val="Tahoma"/>
            <family val="2"/>
          </rPr>
          <t xml:space="preserve">
</t>
        </r>
      </text>
    </comment>
    <comment ref="A192" authorId="0" shapeId="0">
      <text>
        <r>
          <rPr>
            <b/>
            <sz val="9"/>
            <color indexed="81"/>
            <rFont val="Tahoma"/>
            <family val="2"/>
          </rPr>
          <t xml:space="preserve">DayTrip, Meals - International (Travel outside the 50 United States):  </t>
        </r>
        <r>
          <rPr>
            <sz val="9"/>
            <color indexed="81"/>
            <rFont val="Tahoma"/>
            <family val="2"/>
          </rPr>
          <t xml:space="preserve">Includes reimbursements for meal expenses incurred during trips or work assignments that did not require overnight lodging or rest. (Meals that are part of a training or education package and are not reportable to the IRS should be charged to account code 122700).
</t>
        </r>
      </text>
    </comment>
    <comment ref="A193" authorId="1" shapeId="0">
      <text>
        <r>
          <rPr>
            <b/>
            <u/>
            <sz val="9"/>
            <color indexed="81"/>
            <rFont val="Tahoma"/>
            <family val="2"/>
          </rPr>
          <t>Travel: Meal Reimbursements</t>
        </r>
        <r>
          <rPr>
            <sz val="9"/>
            <color indexed="81"/>
            <rFont val="Tahoma"/>
            <family val="2"/>
          </rPr>
          <t xml:space="preserve">
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t>
        </r>
      </text>
    </comment>
    <comment ref="A194"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5" authorId="0" shapeId="0">
      <text>
        <r>
          <rPr>
            <b/>
            <sz val="9"/>
            <color indexed="81"/>
            <rFont val="Tahoma"/>
            <family val="2"/>
          </rPr>
          <t xml:space="preserve">Travel: Meal Reimbursements: 
</t>
        </r>
        <r>
          <rPr>
            <sz val="9"/>
            <color indexed="81"/>
            <rFont val="Tahoma"/>
            <family val="2"/>
          </rPr>
          <t xml:space="preserve">Includes reimbursement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Also includes team travel, including coaches meals, in this code.
</t>
        </r>
      </text>
    </comment>
    <comment ref="A196" authorId="0" shapeId="0">
      <text>
        <r>
          <rPr>
            <b/>
            <sz val="9"/>
            <color indexed="81"/>
            <rFont val="Tahoma"/>
            <family val="2"/>
          </rPr>
          <t xml:space="preserve">Travel: Overnight Trip, Meal - International (Travel outside the 50 United States):   </t>
        </r>
        <r>
          <rPr>
            <sz val="9"/>
            <color indexed="81"/>
            <rFont val="Tahoma"/>
            <family val="2"/>
          </rPr>
          <t xml:space="preserve">Includes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account code 122700). For meals that meet these criteria where overnight travel is not involved, the Business Meal Certification for Non-Overnight Travel form should be completed and submitted according to the instructions in Section 4215, "Travel" Subsection .930 of the Financial Procedures Manual).  Also include team travel, including coaches meals, in this code.
</t>
        </r>
      </text>
    </comment>
    <comment ref="A19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19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04" authorId="0" shapeId="0">
      <text>
        <r>
          <rPr>
            <b/>
            <sz val="9"/>
            <color indexed="81"/>
            <rFont val="Tahoma"/>
            <family val="2"/>
          </rPr>
          <t xml:space="preserve">Charge Card Supplies:  </t>
        </r>
        <r>
          <rPr>
            <sz val="9"/>
            <color indexed="81"/>
            <rFont val="Tahoma"/>
            <family val="2"/>
          </rPr>
          <t xml:space="preserve">Includes expenditures made by charge card for purchasing supplies and materials under the guidelines of the Small Purchase Charge Card Program.  USE FOR RECORDING EXPENDITURES ONLY, NOT VALID FOR BUDGETING PURPOSES.  DOA/DPB policy requires agencies to reclassify charge card convenience codes to the correct account codes (effective May 2009).
</t>
        </r>
      </text>
    </comment>
    <comment ref="A205" authorId="1" shapeId="0">
      <text>
        <r>
          <rPr>
            <b/>
            <u/>
            <sz val="9"/>
            <color indexed="81"/>
            <rFont val="Tahoma"/>
            <family val="2"/>
          </rPr>
          <t>Apparel Supplies:</t>
        </r>
        <r>
          <rPr>
            <sz val="9"/>
            <color indexed="81"/>
            <rFont val="Tahoma"/>
            <family val="2"/>
          </rPr>
          <t xml:space="preserve">
Includes expenses for uniforms, protective gear, and similar apparel items for state employees who are furnished apparel by the state.</t>
        </r>
      </text>
    </comment>
    <comment ref="A206" authorId="1" shapeId="0">
      <text>
        <r>
          <rPr>
            <b/>
            <u/>
            <sz val="9"/>
            <color indexed="81"/>
            <rFont val="Tahoma"/>
            <family val="2"/>
          </rPr>
          <t>Office Supplies:</t>
        </r>
        <r>
          <rPr>
            <sz val="9"/>
            <color indexed="81"/>
            <rFont val="Tahoma"/>
            <family val="2"/>
          </rPr>
          <t xml:space="preserve">
Includes expenses for binders, clips, file folders, ribbons (all types), small batteries, tape (all types), writing utensils, and similar office items.  (Also copy toner, dividers, and indexes.  See code 226300).</t>
        </r>
      </text>
    </comment>
    <comment ref="A207" authorId="0" shapeId="0">
      <text>
        <r>
          <rPr>
            <b/>
            <sz val="9"/>
            <color indexed="81"/>
            <rFont val="Tahoma"/>
            <family val="2"/>
          </rPr>
          <t xml:space="preserve">Office Supplies, Mailing: </t>
        </r>
        <r>
          <rPr>
            <sz val="9"/>
            <color indexed="81"/>
            <rFont val="Tahoma"/>
            <family val="2"/>
          </rPr>
          <t xml:space="preserve"> Includes expenses for padded envelopes, mailing tape, labels, and simiilar items used for mailing.
</t>
        </r>
      </text>
    </comment>
    <comment ref="A208" authorId="1" shapeId="0">
      <text>
        <r>
          <rPr>
            <b/>
            <u/>
            <sz val="9"/>
            <color indexed="81"/>
            <rFont val="Tahoma"/>
            <family val="2"/>
          </rPr>
          <t>Stationery/Forms:</t>
        </r>
        <r>
          <rPr>
            <sz val="9"/>
            <color indexed="81"/>
            <rFont val="Tahoma"/>
            <family val="2"/>
          </rPr>
          <t xml:space="preserve">
Includes expenses for carbon paper, employment application forms, ledger sheets, letter sheets, mailing envelopes, other informational and record forms, other paper, and similar stationery items.  (Also labels, copy machine paper).</t>
        </r>
      </text>
    </comment>
    <comment ref="A2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13" authorId="2" shapeId="0">
      <text>
        <r>
          <rPr>
            <b/>
            <sz val="9"/>
            <color indexed="81"/>
            <rFont val="Tahoma"/>
            <family val="2"/>
          </rPr>
          <t xml:space="preserve">Coal:  </t>
        </r>
        <r>
          <rPr>
            <sz val="9"/>
            <color indexed="81"/>
            <rFont val="Tahoma"/>
            <family val="2"/>
          </rPr>
          <t xml:space="preserve">Includes expenses for coal or coke consumed in transportation, heating, and/or power generating plants.  Includes the cost of transporting the coal.
</t>
        </r>
      </text>
    </comment>
    <comment ref="A214" authorId="2" shapeId="0">
      <text>
        <r>
          <rPr>
            <b/>
            <sz val="9"/>
            <color indexed="81"/>
            <rFont val="Tahoma"/>
            <family val="2"/>
          </rPr>
          <t xml:space="preserve">Gas:  </t>
        </r>
        <r>
          <rPr>
            <sz val="9"/>
            <color indexed="81"/>
            <rFont val="Tahoma"/>
            <family val="2"/>
          </rPr>
          <t xml:space="preserve">Includes expenses for natural and manufactured gas consumed for heating, power generating plants, and laboratories.
</t>
        </r>
      </text>
    </comment>
    <comment ref="A215" authorId="2" shapeId="0">
      <text>
        <r>
          <rPr>
            <b/>
            <sz val="9"/>
            <color indexed="81"/>
            <rFont val="Tahoma"/>
            <family val="2"/>
          </rPr>
          <t xml:space="preserve">Gasoline:  </t>
        </r>
        <r>
          <rPr>
            <sz val="9"/>
            <color indexed="81"/>
            <rFont val="Tahoma"/>
            <family val="2"/>
          </rPr>
          <t xml:space="preserve">Includes expenses for diesel fuel, gasoline, or similar fuel consumed in the engines and motors of aircraft, motor vehicles, power equipment, and watercraft.
</t>
        </r>
      </text>
    </comment>
    <comment ref="A216" authorId="2" shapeId="0">
      <text>
        <r>
          <rPr>
            <b/>
            <sz val="9"/>
            <color indexed="81"/>
            <rFont val="Tahoma"/>
            <family val="2"/>
          </rPr>
          <t xml:space="preserve">Oil:  </t>
        </r>
        <r>
          <rPr>
            <sz val="9"/>
            <color indexed="81"/>
            <rFont val="Tahoma"/>
            <family val="2"/>
          </rPr>
          <t xml:space="preserve">Includes expenses for fuel oil, oil, and oil derivatives consumed in heating, and/or power generating plants.  Includes the cost of transporting the oil.
</t>
        </r>
      </text>
    </comment>
    <comment ref="A217" authorId="2" shapeId="0">
      <text>
        <r>
          <rPr>
            <b/>
            <sz val="9"/>
            <color indexed="81"/>
            <rFont val="Tahoma"/>
            <family val="2"/>
          </rPr>
          <t xml:space="preserve">Steam:  </t>
        </r>
        <r>
          <rPr>
            <sz val="9"/>
            <color indexed="81"/>
            <rFont val="Tahoma"/>
            <family val="2"/>
          </rPr>
          <t xml:space="preserve">Includes expenses for steam consumed in heating and/or power generating plants purchased from a second party.
</t>
        </r>
      </text>
    </comment>
    <comment ref="A218" authorId="2" shapeId="0">
      <text>
        <r>
          <rPr>
            <b/>
            <sz val="9"/>
            <color indexed="81"/>
            <rFont val="Tahoma"/>
            <family val="2"/>
          </rPr>
          <t xml:space="preserve">Wood Fuels:  </t>
        </r>
        <r>
          <rPr>
            <sz val="9"/>
            <color indexed="81"/>
            <rFont val="Tahoma"/>
            <family val="2"/>
          </rPr>
          <t xml:space="preserve">Includes expenses for wood products used for fuel for heating and power generating plants, to include such items as round wood, chips, sawdust, and bark.  Includes transportation costs.
</t>
        </r>
      </text>
    </comment>
    <comment ref="A2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23" authorId="2" shapeId="0">
      <text>
        <r>
          <rPr>
            <b/>
            <sz val="9"/>
            <color indexed="81"/>
            <rFont val="Tahoma"/>
            <family val="2"/>
          </rPr>
          <t xml:space="preserve">License Tags:  </t>
        </r>
        <r>
          <rPr>
            <sz val="9"/>
            <color indexed="81"/>
            <rFont val="Tahoma"/>
            <family val="2"/>
          </rPr>
          <t xml:space="preserve">Includes expenses for decals and motor vehicle license tags. (Also, alcohol license.)
</t>
        </r>
      </text>
    </comment>
    <comment ref="A224" authorId="0" shapeId="0">
      <text>
        <r>
          <rPr>
            <b/>
            <sz val="9"/>
            <color indexed="81"/>
            <rFont val="Tahoma"/>
            <family val="2"/>
          </rPr>
          <t xml:space="preserve">Manufacturing Supplies:  </t>
        </r>
        <r>
          <rPr>
            <sz val="9"/>
            <color indexed="81"/>
            <rFont val="Tahoma"/>
            <family val="2"/>
          </rPr>
          <t xml:space="preserve">Includes expenses for fabrics and leather goods, metals, paints, plastic and synthetic/processed materials, and wood and wood products.
</t>
        </r>
      </text>
    </comment>
    <comment ref="A225" authorId="0" shapeId="0">
      <text>
        <r>
          <rPr>
            <b/>
            <sz val="9"/>
            <color indexed="81"/>
            <rFont val="Tahoma"/>
            <family val="2"/>
          </rPr>
          <t>Merchandise:</t>
        </r>
        <r>
          <rPr>
            <sz val="9"/>
            <color indexed="81"/>
            <rFont val="Tahoma"/>
            <family val="2"/>
          </rPr>
          <t xml:space="preserve">  Includes expenses for materials, supplies, and equipment purchased for resale in substantially the same form as purchased.</t>
        </r>
      </text>
    </comment>
    <comment ref="A226" authorId="0" shapeId="0">
      <text>
        <r>
          <rPr>
            <b/>
            <sz val="9"/>
            <color indexed="81"/>
            <rFont val="Tahoma"/>
            <family val="2"/>
          </rPr>
          <t xml:space="preserve">Packaging and Shipping Supplies:  </t>
        </r>
        <r>
          <rPr>
            <sz val="9"/>
            <color indexed="81"/>
            <rFont val="Tahoma"/>
            <family val="2"/>
          </rPr>
          <t xml:space="preserve">Includes expenses for boxes, cartons, containers, packing materials, and similar items.
</t>
        </r>
      </text>
    </comment>
    <comment ref="A2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1" authorId="1" shapeId="0">
      <text>
        <r>
          <rPr>
            <b/>
            <u/>
            <sz val="9"/>
            <color indexed="81"/>
            <rFont val="Tahoma"/>
            <family val="2"/>
          </rPr>
          <t>Laboratory Supplies:</t>
        </r>
        <r>
          <rPr>
            <sz val="9"/>
            <color indexed="81"/>
            <rFont val="Tahoma"/>
            <family val="2"/>
          </rPr>
          <t xml:space="preserve">
Includes expenses for animals used in research, blood or blood components used in analysis, chemicals, gases, reagents, specimen slides, test tubes, and similar laboratory supplies.</t>
        </r>
      </text>
    </comment>
    <comment ref="A232" authorId="2" shapeId="0">
      <text>
        <r>
          <rPr>
            <b/>
            <sz val="9"/>
            <color indexed="81"/>
            <rFont val="Tahoma"/>
            <family val="2"/>
          </rPr>
          <t xml:space="preserve">Medical and Dental Supplies:  </t>
        </r>
        <r>
          <rPr>
            <sz val="9"/>
            <color indexed="81"/>
            <rFont val="Tahoma"/>
            <family val="2"/>
          </rPr>
          <t xml:space="preserve">Includes expenses for bandages, biologics, braces, chemicals, contraceptive devices, crutches, drugs, eyeglasses, hearing aids, prostheses, surgical blades, and similar medical and dental supplies.
</t>
        </r>
      </text>
    </comment>
    <comment ref="A233" authorId="1" shapeId="0">
      <text>
        <r>
          <rPr>
            <b/>
            <u/>
            <sz val="9"/>
            <color indexed="81"/>
            <rFont val="Tahoma"/>
            <family val="2"/>
          </rPr>
          <t>Field Supplies:</t>
        </r>
        <r>
          <rPr>
            <sz val="9"/>
            <color indexed="81"/>
            <rFont val="Tahoma"/>
            <family val="2"/>
          </rPr>
          <t xml:space="preserve">
Includes expenses for items such as sample bottles, chart paper and ink, and similar supplies designed for use in or with field-testing and monitoring equipment.</t>
        </r>
      </text>
    </comment>
    <comment ref="A2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38" authorId="0" shapeId="0">
      <text>
        <r>
          <rPr>
            <b/>
            <sz val="9"/>
            <color indexed="81"/>
            <rFont val="Tahoma"/>
            <family val="2"/>
          </rPr>
          <t xml:space="preserve">Building Repair and Maintenance Materials:  </t>
        </r>
        <r>
          <rPr>
            <sz val="9"/>
            <color indexed="81"/>
            <rFont val="Tahoma"/>
            <family val="2"/>
          </rPr>
          <t xml:space="preserve">Includes expenses for bricks, cement, concrete, lumber, mortar, pitch, plasterboard, tar, and similar materials not included in the cost of work performed under contract in the repair and maintenance of structures.
</t>
        </r>
      </text>
    </comment>
    <comment ref="A239" authorId="0" shapeId="0">
      <text>
        <r>
          <rPr>
            <b/>
            <sz val="9"/>
            <color indexed="81"/>
            <rFont val="Tahoma"/>
            <family val="2"/>
          </rPr>
          <t xml:space="preserve">Custodial Repair and Maintenance Materials:  </t>
        </r>
        <r>
          <rPr>
            <sz val="9"/>
            <color indexed="81"/>
            <rFont val="Tahoma"/>
            <family val="2"/>
          </rPr>
          <t xml:space="preserve">Includes expenses for brushes, brooms, chemicals for air conditioning, cleaning preparations, disinfectants, electric bulbs, flourescent tubes, pesticides, toilet tissue, waxes, water purification and treatment and similar custodial repair and maintenance materials. (Also, soap, trash bags).
</t>
        </r>
      </text>
    </comment>
    <comment ref="A240" authorId="0" shapeId="0">
      <text>
        <r>
          <rPr>
            <b/>
            <sz val="9"/>
            <color indexed="81"/>
            <rFont val="Tahoma"/>
            <family val="2"/>
          </rPr>
          <t xml:space="preserve">Electrical Repair and Maintenance Materials:  </t>
        </r>
        <r>
          <rPr>
            <sz val="9"/>
            <color indexed="81"/>
            <rFont val="Tahoma"/>
            <family val="2"/>
          </rPr>
          <t xml:space="preserve">Includes expenses for circuit breakers, circuits, electrical tape, fuses, plugs, tubes, wiring, and similar electrical and maintenance materials not included in the costs of the work performed under contract.
</t>
        </r>
      </text>
    </comment>
    <comment ref="A241" authorId="1" shapeId="0">
      <text>
        <r>
          <rPr>
            <b/>
            <u/>
            <sz val="9"/>
            <color indexed="81"/>
            <rFont val="Tahoma"/>
            <family val="2"/>
          </rPr>
          <t>Mechanical Repair/Maintenance Materials:</t>
        </r>
        <r>
          <rPr>
            <sz val="9"/>
            <color indexed="81"/>
            <rFont val="Tahoma"/>
            <family val="2"/>
          </rPr>
          <t xml:space="preserve">
Includes expenses for bolts, cable, gears, nuts, pipe, screws, solder, and similar mechanical repair and maintenance materials not included in the cost of work performed under contract.</t>
        </r>
      </text>
    </comment>
    <comment ref="A242" authorId="2" shapeId="0">
      <text>
        <r>
          <rPr>
            <b/>
            <sz val="9"/>
            <color indexed="81"/>
            <rFont val="Tahoma"/>
            <family val="2"/>
          </rPr>
          <t xml:space="preserve">Vehicle Repair and Maintenance Materials:  </t>
        </r>
        <r>
          <rPr>
            <sz val="9"/>
            <color indexed="81"/>
            <rFont val="Tahoma"/>
            <family val="2"/>
          </rPr>
          <t xml:space="preserve">Includes expenses for automatic transmission fluid, batteries, brake fluid, engine oil, grease, hoses, hubcaps, points and plugs, tires, and similar vehicle repair and maintenance materials not included in the cost of work performed under contract.
</t>
        </r>
      </text>
    </comment>
    <comment ref="A243" authorId="2" shapeId="0">
      <text>
        <r>
          <rPr>
            <b/>
            <sz val="9"/>
            <color indexed="81"/>
            <rFont val="Tahoma"/>
            <family val="2"/>
          </rPr>
          <t xml:space="preserve">Highway Repair and Maintenance Materials:  </t>
        </r>
        <r>
          <rPr>
            <sz val="9"/>
            <color indexed="81"/>
            <rFont val="Tahoma"/>
            <family val="2"/>
          </rPr>
          <t xml:space="preserve">Includes expenses for calcium, stone, sand, straw, marking paint, steel brooms, and similar maintenance supplies used in the repair and maintenance of roadways.
</t>
        </r>
      </text>
    </comment>
    <comment ref="A2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49" authorId="0" shapeId="0">
      <text>
        <r>
          <rPr>
            <b/>
            <sz val="9"/>
            <color indexed="81"/>
            <rFont val="Tahoma"/>
            <family val="2"/>
          </rPr>
          <t xml:space="preserve">Food and Dietary Supplies:  </t>
        </r>
        <r>
          <rPr>
            <sz val="9"/>
            <color indexed="81"/>
            <rFont val="Tahoma"/>
            <family val="2"/>
          </rPr>
          <t xml:space="preserve">Includes expenses for items of food and drink.
</t>
        </r>
      </text>
    </comment>
    <comment ref="A250" authorId="0" shapeId="0">
      <text>
        <r>
          <rPr>
            <b/>
            <sz val="9"/>
            <color indexed="81"/>
            <rFont val="Tahoma"/>
            <family val="2"/>
          </rPr>
          <t xml:space="preserve">Food Service Supplies:  </t>
        </r>
        <r>
          <rPr>
            <sz val="9"/>
            <color indexed="81"/>
            <rFont val="Tahoma"/>
            <family val="2"/>
          </rPr>
          <t xml:space="preserve">Includes expenses for cutlery, dishes, glasses, paper cups, paper dishes, paper napkins, tablecloths, tableware, and similar food service supplies used in preparing, cooking, and serving food.
</t>
        </r>
      </text>
    </comment>
    <comment ref="A251" authorId="0" shapeId="0">
      <text>
        <r>
          <rPr>
            <b/>
            <sz val="9"/>
            <color indexed="81"/>
            <rFont val="Tahoma"/>
            <family val="2"/>
          </rPr>
          <t xml:space="preserve">Laundry and Linen Supplies:  </t>
        </r>
        <r>
          <rPr>
            <sz val="9"/>
            <color indexed="81"/>
            <rFont val="Tahoma"/>
            <family val="2"/>
          </rPr>
          <t xml:space="preserve">Includes expenses for bedspreads, blankets, pillows, pillowcases, pillow covers, towels, washcloths, and similar linen supplies.  Also, includes expenses for bluing, cleansing agents, deodorants, disinfectants, small brushes, starch, and similar laundry supply items.
</t>
        </r>
      </text>
    </comment>
    <comment ref="A252" authorId="0" shapeId="0">
      <text>
        <r>
          <rPr>
            <b/>
            <sz val="9"/>
            <color indexed="81"/>
            <rFont val="Tahoma"/>
            <family val="2"/>
          </rPr>
          <t xml:space="preserve">Personal Care Supplies:  </t>
        </r>
        <r>
          <rPr>
            <sz val="9"/>
            <color indexed="81"/>
            <rFont val="Tahoma"/>
            <family val="2"/>
          </rPr>
          <t xml:space="preserve">Includes expenses for combs, hairbrushes, shampoo, soap, toothbrushes, toothpaste, and similar supplies used for personal hygiene.
</t>
        </r>
      </text>
    </comment>
    <comment ref="A2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58" authorId="2" shapeId="0">
      <text>
        <r>
          <rPr>
            <b/>
            <sz val="9"/>
            <color indexed="81"/>
            <rFont val="Tahoma"/>
            <family val="2"/>
          </rPr>
          <t xml:space="preserve">Agricultural Supplies:  </t>
        </r>
        <r>
          <rPr>
            <sz val="9"/>
            <color indexed="81"/>
            <rFont val="Tahoma"/>
            <family val="2"/>
          </rPr>
          <t xml:space="preserve">Includes expenses for animal foods, bulbs, fertilizers, insecticides, seeds, and similar agricultural supply items.
</t>
        </r>
      </text>
    </comment>
    <comment ref="A259" authorId="2" shapeId="0">
      <text>
        <r>
          <rPr>
            <b/>
            <sz val="9"/>
            <color indexed="81"/>
            <rFont val="Tahoma"/>
            <family val="2"/>
          </rPr>
          <t xml:space="preserve">Architectural and Engineering Supplies:  </t>
        </r>
        <r>
          <rPr>
            <sz val="9"/>
            <color indexed="81"/>
            <rFont val="Tahoma"/>
            <family val="2"/>
          </rPr>
          <t xml:space="preserve">Includes expenses for blue print paper, drafting paper and vellum, inks, transfer letters, and similar supplies.  For related expenses, see 131200 and 131300.
</t>
        </r>
      </text>
    </comment>
    <comment ref="A260" authorId="0" shapeId="0">
      <text>
        <r>
          <rPr>
            <b/>
            <sz val="9"/>
            <color indexed="81"/>
            <rFont val="Tahoma"/>
            <family val="2"/>
          </rPr>
          <t xml:space="preserve">Computer Operating Services:  </t>
        </r>
        <r>
          <rPr>
            <sz val="9"/>
            <color indexed="81"/>
            <rFont val="Tahoma"/>
            <family val="2"/>
          </rPr>
          <t xml:space="preserve">Includes expenses for paper, bar cards, disposable media (e.g., tapes and disks), and other computer operating supplies.
</t>
        </r>
      </text>
    </comment>
    <comment ref="A261" authorId="1" shapeId="0">
      <text>
        <r>
          <rPr>
            <b/>
            <u/>
            <sz val="9"/>
            <color indexed="81"/>
            <rFont val="Tahoma"/>
            <family val="2"/>
          </rPr>
          <t>Educational Supplies:</t>
        </r>
        <r>
          <rPr>
            <sz val="9"/>
            <color indexed="81"/>
            <rFont val="Tahoma"/>
            <family val="2"/>
          </rPr>
          <t xml:space="preserve">
Includes expenses for blank audiotapes, blank phonograph records, blank videotapes, chalk, erasers, and similar educational supplies.  (Also, sheet music, records, costumes and props for educational departments).</t>
        </r>
      </text>
    </comment>
    <comment ref="A262" authorId="0" shapeId="0">
      <text>
        <r>
          <rPr>
            <b/>
            <sz val="9"/>
            <color indexed="81"/>
            <rFont val="Tahoma"/>
            <family val="2"/>
          </rPr>
          <t xml:space="preserve">Fish and Wildlife Supplies:  </t>
        </r>
        <r>
          <rPr>
            <sz val="9"/>
            <color indexed="81"/>
            <rFont val="Tahoma"/>
            <family val="2"/>
          </rPr>
          <t xml:space="preserve">Includes expenses for fish and other marine life, and fowl and game to expand, improve, or maintain fish and wildlife populations.  Include materials used in habitat reparation and development.
</t>
        </r>
      </text>
    </comment>
    <comment ref="A263" authorId="0" shapeId="0">
      <text>
        <r>
          <rPr>
            <b/>
            <sz val="9"/>
            <color indexed="81"/>
            <rFont val="Tahoma"/>
            <family val="2"/>
          </rPr>
          <t xml:space="preserve">Law Enforcement Supplies:  </t>
        </r>
        <r>
          <rPr>
            <sz val="9"/>
            <color indexed="81"/>
            <rFont val="Tahoma"/>
            <family val="2"/>
          </rPr>
          <t xml:space="preserve">Includes expenses for ammunition, flares, smoke bombs, tear gas, temporarily disabling liquids, and similar law enforcement supplies.
</t>
        </r>
      </text>
    </comment>
    <comment ref="A264" authorId="0" shapeId="0">
      <text>
        <r>
          <rPr>
            <b/>
            <sz val="9"/>
            <color indexed="81"/>
            <rFont val="Tahoma"/>
            <family val="2"/>
          </rPr>
          <t xml:space="preserve">Photographic Services:  </t>
        </r>
        <r>
          <rPr>
            <sz val="9"/>
            <color indexed="81"/>
            <rFont val="Tahoma"/>
            <family val="2"/>
          </rPr>
          <t xml:space="preserve">Includes expenses for chemicals, film, digital media, and similar photographic supplies. (Also, laminating material.  For film processing see 126700.
</t>
        </r>
      </text>
    </comment>
    <comment ref="A265" authorId="0" shapeId="0">
      <text>
        <r>
          <rPr>
            <b/>
            <sz val="9"/>
            <color indexed="81"/>
            <rFont val="Tahoma"/>
            <family val="2"/>
          </rPr>
          <t xml:space="preserve">Recreational Services:  </t>
        </r>
        <r>
          <rPr>
            <sz val="9"/>
            <color indexed="81"/>
            <rFont val="Tahoma"/>
            <family val="2"/>
          </rPr>
          <t xml:space="preserve">Includes expenses for balls, bases, bats, nets, racquets, and similar indoor and outdoor recreational supplies.  (Also, athletic apparel).
</t>
        </r>
      </text>
    </comment>
    <comment ref="A266" authorId="0" shapeId="0">
      <text>
        <r>
          <rPr>
            <b/>
            <sz val="9"/>
            <color indexed="81"/>
            <rFont val="Tahoma"/>
            <family val="2"/>
          </rPr>
          <t xml:space="preserve">Highway Emergency Operations Materials:  </t>
        </r>
        <r>
          <rPr>
            <sz val="9"/>
            <color indexed="81"/>
            <rFont val="Tahoma"/>
            <family val="2"/>
          </rPr>
          <t xml:space="preserve">Includes expenses for salt, abrasives, and similar materials used in the maintenance of highways during emergency operations.
</t>
        </r>
      </text>
    </comment>
    <comment ref="A2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72" authorId="2" shapeId="0">
      <text>
        <r>
          <rPr>
            <b/>
            <sz val="9"/>
            <color indexed="81"/>
            <rFont val="Tahoma"/>
            <family val="2"/>
          </rPr>
          <t xml:space="preserve">Individual Claims and Settlements:  </t>
        </r>
        <r>
          <rPr>
            <sz val="9"/>
            <color indexed="81"/>
            <rFont val="Tahoma"/>
            <family val="2"/>
          </rPr>
          <t xml:space="preserve">Includes expenses for compensation to individuals for information on criminal activities and for personal injuries, property damages, and similar claims and settlements.
</t>
        </r>
      </text>
    </comment>
    <comment ref="A273" authorId="1" shapeId="0">
      <text>
        <r>
          <rPr>
            <b/>
            <sz val="9"/>
            <color indexed="81"/>
            <rFont val="Tahoma"/>
            <family val="2"/>
          </rPr>
          <t xml:space="preserve">Premiums:  </t>
        </r>
        <r>
          <rPr>
            <sz val="9"/>
            <color indexed="81"/>
            <rFont val="Tahoma"/>
            <family val="2"/>
          </rPr>
          <t>Includes expenses for awards, honorariums, stipends, and prizes to individuals and organizations.</t>
        </r>
      </text>
    </comment>
    <comment ref="A274" authorId="2" shapeId="0">
      <text>
        <r>
          <rPr>
            <b/>
            <sz val="9"/>
            <color indexed="81"/>
            <rFont val="Tahoma"/>
            <family val="2"/>
          </rPr>
          <t xml:space="preserve">Human Subject Payments - IRB:  </t>
        </r>
        <r>
          <rPr>
            <sz val="9"/>
            <color indexed="81"/>
            <rFont val="Tahoma"/>
            <family val="2"/>
          </rPr>
          <t>Payments to Research Subjects under conditions set forth by procedures governed by JMU Internal Review Board (IRB).  This code must be used to avoid tax reporting of the payment made to the volunteer research participant and only applies to those participating as volunteer research subjects in IRB approved research.</t>
        </r>
        <r>
          <rPr>
            <b/>
            <sz val="9"/>
            <color indexed="81"/>
            <rFont val="Tahoma"/>
            <family val="2"/>
          </rPr>
          <t xml:space="preserve"> </t>
        </r>
        <r>
          <rPr>
            <sz val="9"/>
            <color indexed="81"/>
            <rFont val="Tahoma"/>
            <family val="2"/>
          </rPr>
          <t xml:space="preserve">
</t>
        </r>
      </text>
    </comment>
    <comment ref="A275" authorId="0" shapeId="0">
      <text>
        <r>
          <rPr>
            <b/>
            <sz val="9"/>
            <color indexed="81"/>
            <rFont val="Tahoma"/>
            <family val="2"/>
          </rPr>
          <t xml:space="preserve">Unemployment Compensation Reimbursements:  </t>
        </r>
        <r>
          <rPr>
            <sz val="9"/>
            <color indexed="81"/>
            <rFont val="Tahoma"/>
            <family val="2"/>
          </rPr>
          <t xml:space="preserve">Includes expenses for reimbursement made by state agencies to the Trust Fund for benefits provided to former state employees.
</t>
        </r>
      </text>
    </comment>
    <comment ref="A276" authorId="2" shapeId="0">
      <text>
        <r>
          <rPr>
            <b/>
            <sz val="9"/>
            <color indexed="81"/>
            <rFont val="Tahoma"/>
            <family val="2"/>
          </rPr>
          <t xml:space="preserve">Payments on Behalf of Individuals:  </t>
        </r>
        <r>
          <rPr>
            <sz val="9"/>
            <color indexed="81"/>
            <rFont val="Tahoma"/>
            <family val="2"/>
          </rPr>
          <t xml:space="preserve">Includes payments to third parties for goods and services that are performed for individuals such as payments for victims of crime.
</t>
        </r>
      </text>
    </comment>
    <comment ref="A277" authorId="2" shapeId="0">
      <text>
        <r>
          <rPr>
            <b/>
            <sz val="9"/>
            <color indexed="81"/>
            <rFont val="Tahoma"/>
            <family val="2"/>
          </rPr>
          <t xml:space="preserve">Income Assistance Payments:  </t>
        </r>
        <r>
          <rPr>
            <sz val="9"/>
            <color indexed="81"/>
            <rFont val="Tahoma"/>
            <family val="2"/>
          </rPr>
          <t xml:space="preserve">Includes expenses to individuals for continuing and temporary income supplement programs.
</t>
        </r>
      </text>
    </comment>
    <comment ref="A278" authorId="0" shapeId="0">
      <text>
        <r>
          <rPr>
            <b/>
            <sz val="9"/>
            <color indexed="81"/>
            <rFont val="Tahoma"/>
            <family val="2"/>
          </rPr>
          <t xml:space="preserve">Incentives:  </t>
        </r>
        <r>
          <rPr>
            <sz val="9"/>
            <color indexed="81"/>
            <rFont val="Tahoma"/>
            <family val="2"/>
          </rPr>
          <t xml:space="preserve">Includes payments to individuals and organizations for incentives to participate in State sponsored programs and activities (such as reforestation projects).
</t>
        </r>
      </text>
    </comment>
    <comment ref="A2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83" authorId="0" shapeId="0">
      <text>
        <r>
          <rPr>
            <b/>
            <sz val="9"/>
            <color indexed="81"/>
            <rFont val="Tahoma"/>
            <family val="2"/>
          </rPr>
          <t>Graduate Scholarships and Fellowships:</t>
        </r>
        <r>
          <rPr>
            <sz val="9"/>
            <color indexed="81"/>
            <rFont val="Tahoma"/>
            <family val="2"/>
          </rPr>
          <t xml:space="preserve">  Includes expenses for awards to graduate students.
</t>
        </r>
      </text>
    </comment>
    <comment ref="A284" authorId="2" shapeId="0">
      <text>
        <r>
          <rPr>
            <b/>
            <sz val="9"/>
            <color indexed="81"/>
            <rFont val="Tahoma"/>
            <family val="2"/>
          </rPr>
          <t xml:space="preserve">Student Loans:  </t>
        </r>
        <r>
          <rPr>
            <sz val="9"/>
            <color indexed="81"/>
            <rFont val="Tahoma"/>
            <family val="2"/>
          </rPr>
          <t xml:space="preserve">Includes expenses for payments into the principal of student loan funds in institutions of higher education.
</t>
        </r>
      </text>
    </comment>
    <comment ref="A285" authorId="0" shapeId="0">
      <text>
        <r>
          <rPr>
            <b/>
            <sz val="9"/>
            <color indexed="81"/>
            <rFont val="Tahoma"/>
            <family val="2"/>
          </rPr>
          <t xml:space="preserve">Tuition Waiver:  </t>
        </r>
        <r>
          <rPr>
            <sz val="9"/>
            <color indexed="81"/>
            <rFont val="Tahoma"/>
            <family val="2"/>
          </rPr>
          <t xml:space="preserve">Includes expenses for costs incurred by institutions of higher education for waiving tuition in part or in whole in conformance with state law and regulations.
</t>
        </r>
      </text>
    </comment>
    <comment ref="A286" authorId="0" shapeId="0">
      <text>
        <r>
          <rPr>
            <b/>
            <sz val="9"/>
            <color indexed="81"/>
            <rFont val="Tahoma"/>
            <family val="2"/>
          </rPr>
          <t>Undergraduate Students:</t>
        </r>
        <r>
          <rPr>
            <sz val="9"/>
            <color indexed="81"/>
            <rFont val="Tahoma"/>
            <family val="2"/>
          </rPr>
          <t xml:space="preserve">  Includes expenses for awards to undergraduate students.
</t>
        </r>
      </text>
    </comment>
    <comment ref="A28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291" authorId="0" shapeId="0">
      <text>
        <r>
          <rPr>
            <b/>
            <sz val="9"/>
            <color indexed="81"/>
            <rFont val="Tahoma"/>
            <family val="2"/>
          </rPr>
          <t xml:space="preserve">Computer Rentals (not mainframe):  </t>
        </r>
        <r>
          <rPr>
            <sz val="9"/>
            <color indexed="81"/>
            <rFont val="Tahoma"/>
            <family val="2"/>
          </rPr>
          <t xml:space="preserve">Includes expenses for the operating leases of computer equipment, excluding mainframe computers or large enterprise servers with high processing capacity.
</t>
        </r>
      </text>
    </comment>
    <comment ref="A292" authorId="0" shapeId="0">
      <text>
        <r>
          <rPr>
            <b/>
            <sz val="9"/>
            <color indexed="81"/>
            <rFont val="Tahoma"/>
            <family val="2"/>
          </rPr>
          <t xml:space="preserve">Computer Processor Rentals:  </t>
        </r>
        <r>
          <rPr>
            <sz val="9"/>
            <color indexed="81"/>
            <rFont val="Tahoma"/>
            <family val="2"/>
          </rPr>
          <t xml:space="preserve">Includes expenses for the operating leases of central processor equipment like mainframe or large enterprise servers with high processing capacity.
</t>
        </r>
      </text>
    </comment>
    <comment ref="A293" authorId="0" shapeId="0">
      <text>
        <r>
          <rPr>
            <b/>
            <sz val="9"/>
            <color indexed="81"/>
            <rFont val="Tahoma"/>
            <family val="2"/>
          </rPr>
          <t xml:space="preserve">Computer Software Rentals:  </t>
        </r>
        <r>
          <rPr>
            <sz val="9"/>
            <color indexed="81"/>
            <rFont val="Tahoma"/>
            <family val="2"/>
          </rPr>
          <t xml:space="preserve">Includes expenses for the operating leases of central processor equipment like mainframe or large enterprise servers computer application software, utility programs and operating system software.
</t>
        </r>
      </text>
    </comment>
    <comment ref="A294" authorId="1" shapeId="0">
      <text>
        <r>
          <rPr>
            <b/>
            <sz val="9"/>
            <color indexed="81"/>
            <rFont val="Tahoma"/>
            <family val="2"/>
          </rPr>
          <t>Equipment Rentals:</t>
        </r>
        <r>
          <rPr>
            <sz val="9"/>
            <color indexed="81"/>
            <rFont val="Tahoma"/>
            <family val="2"/>
          </rPr>
          <t xml:space="preserve">
Includes expenses of a lessee for the operating leases of equipment.  Excludes expenses chargeable to 153100 and 153200. (Also, film rental, ID machine).</t>
        </r>
      </text>
    </comment>
    <comment ref="A295" authorId="1" shapeId="0">
      <text>
        <r>
          <rPr>
            <b/>
            <sz val="9"/>
            <color indexed="81"/>
            <rFont val="Tahoma"/>
            <family val="2"/>
          </rPr>
          <t>Building Rentals:</t>
        </r>
        <r>
          <rPr>
            <sz val="9"/>
            <color indexed="81"/>
            <rFont val="Tahoma"/>
            <family val="2"/>
          </rPr>
          <t xml:space="preserve">
Includes rent payments made directly to a private sector landlord, rental agent, or state agency other than the Department of General Services, for use of a structure or part of a structure.</t>
        </r>
      </text>
    </comment>
    <comment ref="A296" authorId="0" shapeId="0">
      <text>
        <r>
          <rPr>
            <b/>
            <sz val="9"/>
            <color indexed="81"/>
            <rFont val="Tahoma"/>
            <family val="2"/>
          </rPr>
          <t xml:space="preserve">Building Rentals, Internal:  </t>
        </r>
        <r>
          <rPr>
            <sz val="9"/>
            <color indexed="81"/>
            <rFont val="Tahoma"/>
            <family val="2"/>
          </rPr>
          <t xml:space="preserve">Includes expenses of a tenant for the use of a University building or part of a building by another University department.
</t>
        </r>
      </text>
    </comment>
    <comment ref="A297" authorId="0" shapeId="0">
      <text>
        <r>
          <rPr>
            <b/>
            <sz val="9"/>
            <color indexed="81"/>
            <rFont val="Tahoma"/>
            <family val="2"/>
          </rPr>
          <t xml:space="preserve">Land Rentals:  </t>
        </r>
        <r>
          <rPr>
            <sz val="9"/>
            <color indexed="81"/>
            <rFont val="Tahoma"/>
            <family val="2"/>
          </rPr>
          <t xml:space="preserve">Includes expenses of a tenant for the use of land.
</t>
        </r>
      </text>
    </comment>
    <comment ref="A298" authorId="0" shapeId="0">
      <text>
        <r>
          <rPr>
            <b/>
            <sz val="9"/>
            <color indexed="81"/>
            <rFont val="Tahoma"/>
            <family val="2"/>
          </rPr>
          <t xml:space="preserve">Land and Building Rentals:  </t>
        </r>
        <r>
          <rPr>
            <sz val="9"/>
            <color indexed="81"/>
            <rFont val="Tahoma"/>
            <family val="2"/>
          </rPr>
          <t xml:space="preserve">Includes expenses for operating leases of both land and a building combined in one agreement.
</t>
        </r>
      </text>
    </comment>
    <comment ref="A299" authorId="0" shapeId="0">
      <text>
        <r>
          <rPr>
            <b/>
            <sz val="9"/>
            <color indexed="81"/>
            <rFont val="Tahoma"/>
            <family val="2"/>
          </rPr>
          <t xml:space="preserve">Building Rentals - State Owned Facilities:  </t>
        </r>
        <r>
          <rPr>
            <sz val="9"/>
            <color indexed="81"/>
            <rFont val="Tahoma"/>
            <family val="2"/>
          </rPr>
          <t xml:space="preserve">Includes rental fees charged by the Department of General Services for space in state-owned facilities.
</t>
        </r>
      </text>
    </comment>
    <comment ref="A300" authorId="0" shapeId="0">
      <text>
        <r>
          <rPr>
            <b/>
            <sz val="9"/>
            <color indexed="81"/>
            <rFont val="Tahoma"/>
            <family val="2"/>
          </rPr>
          <t xml:space="preserve">Building Rentals - Non-State Owned Facilities:  </t>
        </r>
        <r>
          <rPr>
            <sz val="9"/>
            <color indexed="81"/>
            <rFont val="Tahoma"/>
            <family val="2"/>
          </rPr>
          <t xml:space="preserve">Include rental payments to the Department of General Services.  Division of Real Estate Services for space in private sector owned facilities.
</t>
        </r>
      </text>
    </comment>
    <comment ref="A3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06" authorId="2" shapeId="0">
      <text>
        <r>
          <rPr>
            <b/>
            <sz val="9"/>
            <color indexed="81"/>
            <rFont val="Tahoma"/>
            <family val="2"/>
          </rPr>
          <t xml:space="preserve">Agency Service Charges:  </t>
        </r>
        <r>
          <rPr>
            <sz val="9"/>
            <color indexed="81"/>
            <rFont val="Tahoma"/>
            <family val="2"/>
          </rPr>
          <t xml:space="preserve">Includes expenses for specialized activities or services provided by state agencies to other state agencies.  Includes allocations of physical plant costs.
</t>
        </r>
      </text>
    </comment>
    <comment ref="A307" authorId="2" shapeId="0">
      <text>
        <r>
          <rPr>
            <b/>
            <sz val="9"/>
            <color indexed="81"/>
            <rFont val="Tahoma"/>
            <family val="2"/>
          </rPr>
          <t xml:space="preserve">Agency Service Charges, Auxilary Support Transfer:  </t>
        </r>
        <r>
          <rPr>
            <sz val="9"/>
            <color indexed="81"/>
            <rFont val="Tahoma"/>
            <family val="2"/>
          </rPr>
          <t xml:space="preserve">Includes expenses for specialized activities or services provided in addition to negotiated Agency Service Charge to Auxilary Enterprises.
</t>
        </r>
      </text>
    </comment>
    <comment ref="A308" authorId="2" shapeId="0">
      <text>
        <r>
          <rPr>
            <b/>
            <sz val="9"/>
            <color indexed="81"/>
            <rFont val="Tahoma"/>
            <family val="2"/>
          </rPr>
          <t xml:space="preserve">Electrical Service Charges:  </t>
        </r>
        <r>
          <rPr>
            <sz val="9"/>
            <color indexed="81"/>
            <rFont val="Tahoma"/>
            <family val="2"/>
          </rPr>
          <t xml:space="preserve">Includes expenses for electricity.
</t>
        </r>
      </text>
    </comment>
    <comment ref="A309" authorId="2" shapeId="0">
      <text>
        <r>
          <rPr>
            <b/>
            <sz val="9"/>
            <color indexed="81"/>
            <rFont val="Tahoma"/>
            <family val="2"/>
          </rPr>
          <t xml:space="preserve">Refuse Service Charges:  </t>
        </r>
        <r>
          <rPr>
            <sz val="9"/>
            <color indexed="81"/>
            <rFont val="Tahoma"/>
            <family val="2"/>
          </rPr>
          <t xml:space="preserve">Includes expenses for services to haul garbage, trash, and other refuse.
</t>
        </r>
      </text>
    </comment>
    <comment ref="A310" authorId="2" shapeId="0">
      <text>
        <r>
          <rPr>
            <b/>
            <sz val="9"/>
            <color indexed="81"/>
            <rFont val="Tahoma"/>
            <family val="2"/>
          </rPr>
          <t xml:space="preserve">Refuse Service Charges, Hazardous Waste:  </t>
        </r>
        <r>
          <rPr>
            <sz val="9"/>
            <color indexed="81"/>
            <rFont val="Tahoma"/>
            <family val="2"/>
          </rPr>
          <t xml:space="preserve">Includes expenses for services to remove hazardous waste refuse.
</t>
        </r>
      </text>
    </comment>
    <comment ref="A311" authorId="2" shapeId="0">
      <text>
        <r>
          <rPr>
            <b/>
            <sz val="9"/>
            <color indexed="81"/>
            <rFont val="Tahoma"/>
            <family val="2"/>
          </rPr>
          <t xml:space="preserve">Refuse Service Charges, Biohazardous Waste:  </t>
        </r>
        <r>
          <rPr>
            <sz val="9"/>
            <color indexed="81"/>
            <rFont val="Tahoma"/>
            <family val="2"/>
          </rPr>
          <t xml:space="preserve">Includes expenses for services to remove biohazardous waste ONLY.
</t>
        </r>
      </text>
    </comment>
    <comment ref="A312" authorId="2" shapeId="0">
      <text>
        <r>
          <rPr>
            <b/>
            <sz val="9"/>
            <color indexed="81"/>
            <rFont val="Tahoma"/>
            <family val="2"/>
          </rPr>
          <t xml:space="preserve">Water and Sewer Service Charges:  </t>
        </r>
        <r>
          <rPr>
            <sz val="9"/>
            <color indexed="81"/>
            <rFont val="Tahoma"/>
            <family val="2"/>
          </rPr>
          <t xml:space="preserve">Includes expenses for water and sewer services.
</t>
        </r>
      </text>
    </comment>
    <comment ref="A313" authorId="1" shapeId="0">
      <text>
        <r>
          <rPr>
            <b/>
            <sz val="9"/>
            <color indexed="81"/>
            <rFont val="Tahoma"/>
            <family val="2"/>
          </rPr>
          <t>eVA Two Percent Fee:</t>
        </r>
        <r>
          <rPr>
            <sz val="9"/>
            <color indexed="81"/>
            <rFont val="Tahoma"/>
            <family val="2"/>
          </rPr>
          <t xml:space="preserve">
Includes expenditures for the eVA 2% transaction fee.</t>
        </r>
      </text>
    </comment>
    <comment ref="A314" authorId="2" shapeId="0">
      <text>
        <r>
          <rPr>
            <b/>
            <sz val="9"/>
            <color indexed="81"/>
            <rFont val="Tahoma"/>
            <family val="2"/>
          </rPr>
          <t xml:space="preserve">Private Vendor Service Charge:  </t>
        </r>
        <r>
          <rPr>
            <sz val="9"/>
            <color indexed="81"/>
            <rFont val="Tahoma"/>
            <family val="2"/>
          </rPr>
          <t xml:space="preserve">Includes expenses to vendors for eVA service charges.
</t>
        </r>
      </text>
    </comment>
    <comment ref="A31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19" authorId="0" shapeId="0">
      <text>
        <r>
          <rPr>
            <b/>
            <sz val="9"/>
            <color indexed="81"/>
            <rFont val="Tahoma"/>
            <family val="2"/>
          </rPr>
          <t xml:space="preserve">Animals:  </t>
        </r>
        <r>
          <rPr>
            <sz val="9"/>
            <color indexed="81"/>
            <rFont val="Tahoma"/>
            <family val="2"/>
          </rPr>
          <t xml:space="preserve">Includes expenses for domestic animals, livestock, and zoological specimens.
</t>
        </r>
      </text>
    </comment>
    <comment ref="A320" authorId="0" shapeId="0">
      <text>
        <r>
          <rPr>
            <b/>
            <sz val="9"/>
            <color indexed="81"/>
            <rFont val="Tahoma"/>
            <family val="2"/>
          </rPr>
          <t xml:space="preserve">Minerals:  </t>
        </r>
        <r>
          <rPr>
            <sz val="9"/>
            <color indexed="81"/>
            <rFont val="Tahoma"/>
            <family val="2"/>
          </rPr>
          <t xml:space="preserve">Includes expenses for coal mines, minerals other than coal, and oil wells for experimental research, reclamation, or similar purposes.
</t>
        </r>
      </text>
    </comment>
    <comment ref="A321" authorId="0" shapeId="0">
      <text>
        <r>
          <rPr>
            <b/>
            <sz val="9"/>
            <color indexed="81"/>
            <rFont val="Tahoma"/>
            <family val="2"/>
          </rPr>
          <t xml:space="preserve">Plants:  </t>
        </r>
        <r>
          <rPr>
            <sz val="9"/>
            <color indexed="81"/>
            <rFont val="Tahoma"/>
            <family val="2"/>
          </rPr>
          <t xml:space="preserve">Includes expenses for plants, timber, and vegetation for botanical gardens, green houses, nurseries, and similar purposes.  (Also, trees).
</t>
        </r>
      </text>
    </comment>
    <comment ref="A3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26" authorId="0" shapeId="0">
      <text>
        <r>
          <rPr>
            <b/>
            <sz val="9"/>
            <color indexed="81"/>
            <rFont val="Tahoma"/>
            <family val="2"/>
          </rPr>
          <t xml:space="preserve">Site Improvements:  </t>
        </r>
        <r>
          <rPr>
            <sz val="9"/>
            <color indexed="81"/>
            <rFont val="Tahoma"/>
            <family val="2"/>
          </rPr>
          <t xml:space="preserve">Includes expenses for exterior lighting systems, fences, landscaping, parking areas, roadways, walks, and similar site improvements.
</t>
        </r>
      </text>
    </comment>
    <comment ref="A327" authorId="0" shapeId="0">
      <text>
        <r>
          <rPr>
            <b/>
            <sz val="9"/>
            <color indexed="81"/>
            <rFont val="Tahoma"/>
            <family val="2"/>
          </rPr>
          <t xml:space="preserve">Site Preparation:  </t>
        </r>
        <r>
          <rPr>
            <sz val="9"/>
            <color indexed="81"/>
            <rFont val="Tahoma"/>
            <family val="2"/>
          </rPr>
          <t xml:space="preserve">Includes expenses for clearing, filling, grading, grubbing, razing of structures, and similar site preparation.
</t>
        </r>
      </text>
    </comment>
    <comment ref="A328" authorId="0" shapeId="0">
      <text>
        <r>
          <rPr>
            <b/>
            <sz val="9"/>
            <color indexed="81"/>
            <rFont val="Tahoma"/>
            <family val="2"/>
          </rPr>
          <t xml:space="preserve">Utilities:  </t>
        </r>
        <r>
          <rPr>
            <sz val="9"/>
            <color indexed="81"/>
            <rFont val="Tahoma"/>
            <family val="2"/>
          </rPr>
          <t xml:space="preserve">Includes expenses for lines and facilities (e.g., energy) used in the transmission of electricity, gas, sewer, water, and similar utilities.
</t>
        </r>
      </text>
    </comment>
    <comment ref="A32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35" authorId="0" shapeId="0">
      <text>
        <r>
          <rPr>
            <b/>
            <sz val="9"/>
            <color indexed="81"/>
            <rFont val="Tahoma"/>
            <family val="2"/>
          </rPr>
          <t xml:space="preserve">Mobile Client Computers (microcomputers):  </t>
        </r>
        <r>
          <rPr>
            <sz val="9"/>
            <color indexed="81"/>
            <rFont val="Tahoma"/>
            <family val="2"/>
          </rPr>
          <t>Includes any stationary desktop workstation, including desktops that have been provided by the agency for telecommuters.  Includes technologies typically used by individuals to enhance productivity.  Examples include workstation setups (with all included components), and "thin clients."  Shared computer setups like classroom systems, lab systems, and library systems are also included.  Desktop Systems are stationary devices installed on a desk or workstation rather than mobile and highly transportable like a notebook or laptop.
"Thin client" is defined as a simple personal computer that is similar to a dumb terminal.  The machine performs very little processing.  Generally, most of the application processing is done on a network server.</t>
        </r>
      </text>
    </comment>
    <comment ref="A336" authorId="0" shapeId="0">
      <text>
        <r>
          <rPr>
            <b/>
            <sz val="9"/>
            <color indexed="81"/>
            <rFont val="Tahoma"/>
            <family val="2"/>
          </rPr>
          <t xml:space="preserve">Mobile Client Computers:  </t>
        </r>
        <r>
          <rPr>
            <sz val="9"/>
            <color indexed="81"/>
            <rFont val="Tahoma"/>
            <family val="2"/>
          </rPr>
          <t xml:space="preserve">Includes any mobile computer, usually referred to as a laptop or notebook, which includes laptops with docking stations and other peripheral devices.  Also included in this category are handheld computer devices to include wireless.
</t>
        </r>
      </text>
    </comment>
    <comment ref="A337" authorId="0" shapeId="0">
      <text>
        <r>
          <rPr>
            <b/>
            <sz val="9"/>
            <color indexed="81"/>
            <rFont val="Tahoma"/>
            <family val="2"/>
          </rPr>
          <t xml:space="preserve">Mainframe Computers and Components:  </t>
        </r>
        <r>
          <rPr>
            <sz val="9"/>
            <color indexed="81"/>
            <rFont val="Tahoma"/>
            <family val="2"/>
          </rPr>
          <t xml:space="preserve">Includes all components and peripherals up to a network connection.  Mainframe is an industry term for a large computer, typically manufactured by a large company such as IBM for the commercial applications of Fortune 1000 businesses and other large-scale computing purposes.  Historically, a mainframe is associated with centralized rather than distributed computing.
</t>
        </r>
      </text>
    </comment>
    <comment ref="A338" authorId="0" shapeId="0">
      <text>
        <r>
          <rPr>
            <b/>
            <sz val="9"/>
            <color indexed="81"/>
            <rFont val="Tahoma"/>
            <family val="2"/>
          </rPr>
          <t xml:space="preserve">Network Servers:  </t>
        </r>
        <r>
          <rPr>
            <sz val="9"/>
            <color indexed="81"/>
            <rFont val="Tahoma"/>
            <family val="2"/>
          </rPr>
          <t xml:space="preserve">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t>
        </r>
      </text>
    </comment>
    <comment ref="A339" authorId="0" shapeId="0">
      <text>
        <r>
          <rPr>
            <b/>
            <sz val="9"/>
            <color indexed="81"/>
            <rFont val="Tahoma"/>
            <family val="2"/>
          </rPr>
          <t xml:space="preserve">Network Components:  </t>
        </r>
        <r>
          <rPr>
            <sz val="9"/>
            <color indexed="81"/>
            <rFont val="Tahoma"/>
            <family val="2"/>
          </rPr>
          <t xml:space="preserve">Includes assets used in the local area network not reported in 221500 such as routers, switches, hubs, bridges, etc.  This also includes cabling system components when not part of a state-owned building renovation or construction project.
</t>
        </r>
      </text>
    </comment>
    <comment ref="A340" authorId="1" shapeId="0">
      <text>
        <r>
          <rPr>
            <b/>
            <sz val="9"/>
            <color indexed="81"/>
            <rFont val="Tahoma"/>
            <family val="2"/>
          </rPr>
          <t>Other Computer Equipment:</t>
        </r>
        <r>
          <rPr>
            <sz val="9"/>
            <color indexed="81"/>
            <rFont val="Tahoma"/>
            <family val="2"/>
          </rPr>
          <t xml:space="preserve">
Includes all other equipment that cannot be reported in 221100 through 221600.  Examples include printers, kiosks, print copiers, scanners, add-on peripherals for desktops or laptops, network interface cards, devices for reading bar codes, and devices for providing local and wide area connectivity (e.g., modems, codecs).
NOTE: Code handheld wireless devices to 221200.</t>
        </r>
      </text>
    </comment>
    <comment ref="A341" authorId="1" shapeId="0">
      <text>
        <r>
          <rPr>
            <b/>
            <sz val="9"/>
            <color indexed="81"/>
            <rFont val="Tahoma"/>
            <family val="2"/>
          </rPr>
          <t>Computer Software Purchases:</t>
        </r>
        <r>
          <rPr>
            <sz val="9"/>
            <color indexed="81"/>
            <rFont val="Tahoma"/>
            <family val="2"/>
          </rPr>
          <t xml:space="preserve">
Includes expenditures for the purchase of Commercial off the Shelf Software (COTS), to include applications utility programs, and operation system software.  The term software is a general term that refers to all programs or instructions that are used to operate computer hardware.  Software causes computer hardware to perform activities by telling a computer how to execute functions and tasks.  Code contracts for software development to 127900.</t>
        </r>
      </text>
    </comment>
    <comment ref="A342" authorId="0" shapeId="0">
      <text>
        <r>
          <rPr>
            <b/>
            <sz val="9"/>
            <color indexed="81"/>
            <rFont val="Tahoma"/>
            <family val="2"/>
          </rPr>
          <t xml:space="preserve">Development Tool Purchases:  </t>
        </r>
        <r>
          <rPr>
            <sz val="9"/>
            <color indexed="81"/>
            <rFont val="Tahoma"/>
            <family val="2"/>
          </rPr>
          <t>Includes expenditures for the purchases of software development tools.  A development tool is software specifically used in the development applications by technical staff.  Examples of this software are text editors, compliers, build-automation tools, debuggers, ETL tools, and data modeling software.</t>
        </r>
      </text>
    </comment>
    <comment ref="A3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48" authorId="0" shapeId="0">
      <text>
        <r>
          <rPr>
            <b/>
            <sz val="9"/>
            <color indexed="81"/>
            <rFont val="Tahoma"/>
            <family val="2"/>
          </rPr>
          <t xml:space="preserve">College Library Books:  </t>
        </r>
        <r>
          <rPr>
            <sz val="9"/>
            <color indexed="81"/>
            <rFont val="Tahoma"/>
            <family val="2"/>
          </rPr>
          <t xml:space="preserve">Includes expenses for books, microfiche, periodicals, and similar equipment used in libraries of institutions of higher education.
</t>
        </r>
      </text>
    </comment>
    <comment ref="A349" authorId="0" shapeId="0">
      <text>
        <r>
          <rPr>
            <b/>
            <sz val="9"/>
            <color indexed="81"/>
            <rFont val="Tahoma"/>
            <family val="2"/>
          </rPr>
          <t xml:space="preserve">Educational Equipment:  </t>
        </r>
        <r>
          <rPr>
            <sz val="9"/>
            <color indexed="81"/>
            <rFont val="Tahoma"/>
            <family val="2"/>
          </rPr>
          <t xml:space="preserve">Includes expenses for auditorium seating, chalkboards, classroom furniture, and similar equipment. (Also, musical instruments).
</t>
        </r>
      </text>
    </comment>
    <comment ref="A350" authorId="0" shapeId="0">
      <text>
        <r>
          <rPr>
            <b/>
            <sz val="9"/>
            <color indexed="81"/>
            <rFont val="Tahoma"/>
            <family val="2"/>
          </rPr>
          <t xml:space="preserve">Exhibit Equipment: </t>
        </r>
        <r>
          <rPr>
            <sz val="9"/>
            <color indexed="81"/>
            <rFont val="Tahoma"/>
            <family val="2"/>
          </rPr>
          <t xml:space="preserve"> Includes expenses for artifacts, artworks, scientific paraphernalia, and similar museum materials and equipment.
</t>
        </r>
      </text>
    </comment>
    <comment ref="A351" authorId="1" shapeId="0">
      <text>
        <r>
          <rPr>
            <b/>
            <sz val="9"/>
            <color indexed="81"/>
            <rFont val="Tahoma"/>
            <family val="2"/>
          </rPr>
          <t>Reference Equipment:</t>
        </r>
        <r>
          <rPr>
            <sz val="9"/>
            <color indexed="81"/>
            <rFont val="Tahoma"/>
            <family val="2"/>
          </rPr>
          <t xml:space="preserve">
Includes expenses for books not used in libraries of institutions of higher education, card catalogs, carrels, library desks, microfilm readers, and similar reference equipment. (Also, films, records).</t>
        </r>
      </text>
    </comment>
    <comment ref="A352" authorId="0" shapeId="0">
      <text>
        <r>
          <rPr>
            <b/>
            <sz val="9"/>
            <color indexed="81"/>
            <rFont val="Tahoma"/>
            <family val="2"/>
          </rPr>
          <t xml:space="preserve">Educational and Cultural Equipment Improvements:  </t>
        </r>
        <r>
          <rPr>
            <sz val="9"/>
            <color indexed="81"/>
            <rFont val="Tahoma"/>
            <family val="2"/>
          </rPr>
          <t xml:space="preserve">Includes expenses for restorations of and additions or modifications to existing educational and cultural equipment that expands capabilitiy or capacity, or improves performance.
</t>
        </r>
      </text>
    </comment>
    <comment ref="A35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57" authorId="0" shapeId="0">
      <text>
        <r>
          <rPr>
            <b/>
            <sz val="9"/>
            <color indexed="81"/>
            <rFont val="Tahoma"/>
            <family val="2"/>
          </rPr>
          <t xml:space="preserve">Electronic Equipment:  </t>
        </r>
        <r>
          <rPr>
            <sz val="9"/>
            <color indexed="81"/>
            <rFont val="Tahoma"/>
            <family val="2"/>
          </rPr>
          <t xml:space="preserve">Includes expenses for intercommunication systems, radar, radios, televisions, and similar electronic equipment.
</t>
        </r>
      </text>
    </comment>
    <comment ref="A358" authorId="1" shapeId="0">
      <text>
        <r>
          <rPr>
            <b/>
            <sz val="9"/>
            <color indexed="81"/>
            <rFont val="Tahoma"/>
            <family val="2"/>
          </rPr>
          <t>Photo Equipment:</t>
        </r>
        <r>
          <rPr>
            <sz val="9"/>
            <color indexed="81"/>
            <rFont val="Tahoma"/>
            <family val="2"/>
          </rPr>
          <t xml:space="preserve">
Includes expenses for blueprint equipment, cameras, enlargers, lenses, ovehead viewers, projectors, screens, splicers, tripods, and similar photographic equipment.</t>
        </r>
      </text>
    </comment>
    <comment ref="A359" authorId="0" shapeId="0">
      <text>
        <r>
          <rPr>
            <b/>
            <sz val="9"/>
            <color indexed="81"/>
            <rFont val="Tahoma"/>
            <family val="2"/>
          </rPr>
          <t xml:space="preserve">Voice and Data Transmission Equipment:  </t>
        </r>
        <r>
          <rPr>
            <sz val="9"/>
            <color indexed="81"/>
            <rFont val="Tahoma"/>
            <family val="2"/>
          </rPr>
          <t xml:space="preserve">Includes expenses for facsimile-transmitters, switchboards, telephones, teletypewriters, and similar equipment.
</t>
        </r>
      </text>
    </comment>
    <comment ref="A360" authorId="0" shapeId="0">
      <text>
        <r>
          <rPr>
            <b/>
            <sz val="9"/>
            <color indexed="81"/>
            <rFont val="Tahoma"/>
            <family val="2"/>
          </rPr>
          <t xml:space="preserve">Electronic and Photographic Equip. Improvements:  </t>
        </r>
        <r>
          <rPr>
            <sz val="9"/>
            <color indexed="81"/>
            <rFont val="Tahoma"/>
            <family val="2"/>
          </rPr>
          <t xml:space="preserve">Includes expenses for restorations of and additions or modifications to existing communications and photographic equipment that expands capability or capacity, or improves performance.
</t>
        </r>
      </text>
    </comment>
    <comment ref="A3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65" authorId="0" shapeId="0">
      <text>
        <r>
          <rPr>
            <b/>
            <sz val="9"/>
            <color indexed="81"/>
            <rFont val="Tahoma"/>
            <family val="2"/>
          </rPr>
          <t xml:space="preserve">Laboratory Equipment: 
</t>
        </r>
        <r>
          <rPr>
            <sz val="9"/>
            <color indexed="81"/>
            <rFont val="Tahoma"/>
            <family val="2"/>
          </rPr>
          <t>Includes expenses for blood gas analyzers, Bunsen burners, centrifuges, freezing point depression instruments, gas chromatographic, incubators, microscopes, spectrophotometers, and simiilar equipment.</t>
        </r>
        <r>
          <rPr>
            <sz val="9"/>
            <color indexed="81"/>
            <rFont val="Tahoma"/>
            <family val="2"/>
          </rPr>
          <t xml:space="preserve">
</t>
        </r>
      </text>
    </comment>
    <comment ref="A366" authorId="0" shapeId="0">
      <text>
        <r>
          <rPr>
            <b/>
            <sz val="9"/>
            <color indexed="81"/>
            <rFont val="Tahoma"/>
            <family val="2"/>
          </rPr>
          <t xml:space="preserve">Medical and Dental Equipment:  </t>
        </r>
        <r>
          <rPr>
            <sz val="9"/>
            <color indexed="81"/>
            <rFont val="Tahoma"/>
            <family val="2"/>
          </rPr>
          <t xml:space="preserve">Includes expenses for anesthesia and respiratory therapy equipment, dental equipment, diagnostic apparatus, electrotherapeutic equipment, examining room furniture, fracture and orthopedic equipment, hospital and medical lighting, operating room equipment, x-ray equipment, and similar medical and dental equipment.
</t>
        </r>
      </text>
    </comment>
    <comment ref="A367" authorId="1" shapeId="0">
      <text>
        <r>
          <rPr>
            <b/>
            <sz val="9"/>
            <color indexed="81"/>
            <rFont val="Tahoma"/>
            <family val="2"/>
          </rPr>
          <t>Field Equipment:</t>
        </r>
        <r>
          <rPr>
            <sz val="9"/>
            <color indexed="81"/>
            <rFont val="Tahoma"/>
            <family val="2"/>
          </rPr>
          <t xml:space="preserve">
Includes expenses for portable and/or permanent non-disposable equipment, such as automatic samplers and ambient air/water meters or analyzers, designed and purchased primarily for use in non-laboratory settings.</t>
        </r>
      </text>
    </comment>
    <comment ref="A368" authorId="0" shapeId="0">
      <text>
        <r>
          <rPr>
            <b/>
            <sz val="9"/>
            <color indexed="81"/>
            <rFont val="Tahoma"/>
            <family val="2"/>
          </rPr>
          <t xml:space="preserve">Medical and Laboratory Equipment Improvements:  </t>
        </r>
        <r>
          <rPr>
            <sz val="9"/>
            <color indexed="81"/>
            <rFont val="Tahoma"/>
            <family val="2"/>
          </rPr>
          <t xml:space="preserve">Includes expense for restorations of and additions or modifications to existing medical and laboratory and field equipment that expands capability or capacity, or improves performance.
</t>
        </r>
      </text>
    </comment>
    <comment ref="A3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73" authorId="2" shapeId="0">
      <text>
        <r>
          <rPr>
            <b/>
            <sz val="9"/>
            <color indexed="81"/>
            <rFont val="Tahoma"/>
            <family val="2"/>
          </rPr>
          <t xml:space="preserve">Agricultural  Vehicular Equipment:  </t>
        </r>
        <r>
          <rPr>
            <sz val="9"/>
            <color indexed="81"/>
            <rFont val="Tahoma"/>
            <family val="2"/>
          </rPr>
          <t xml:space="preserve">Includes expenses for planting, seeding, and harvesting devices; silage cutters; threshing machines; tractors; wagons; and similar agricultural equipment.
</t>
        </r>
      </text>
    </comment>
    <comment ref="A374" authorId="1" shapeId="0">
      <text>
        <r>
          <rPr>
            <b/>
            <sz val="9"/>
            <color indexed="81"/>
            <rFont val="Tahoma"/>
            <family val="2"/>
          </rPr>
          <t>Construction Equipment:</t>
        </r>
        <r>
          <rPr>
            <sz val="9"/>
            <color indexed="81"/>
            <rFont val="Tahoma"/>
            <family val="2"/>
          </rPr>
          <t xml:space="preserve">
Includes expenses for air hammers, backhoes, bulldozers, cranes, graders, portable generators, pumps, and similar equipment.</t>
        </r>
      </text>
    </comment>
    <comment ref="A375" authorId="0" shapeId="0">
      <text>
        <r>
          <rPr>
            <b/>
            <sz val="9"/>
            <color indexed="81"/>
            <rFont val="Tahoma"/>
            <family val="2"/>
          </rPr>
          <t xml:space="preserve">Motor Vehicle Equipment:  </t>
        </r>
        <r>
          <rPr>
            <sz val="9"/>
            <color indexed="81"/>
            <rFont val="Tahoma"/>
            <family val="2"/>
          </rPr>
          <t xml:space="preserve">Includes expenses for automobiles, buses, forklifts, mopeds, motorcycles, trucks, and similar equipment.
</t>
        </r>
      </text>
    </comment>
    <comment ref="A376" authorId="0" shapeId="0">
      <text>
        <r>
          <rPr>
            <b/>
            <sz val="9"/>
            <color indexed="81"/>
            <rFont val="Tahoma"/>
            <family val="2"/>
          </rPr>
          <t xml:space="preserve">Power Repair and Maintenance Equipment:  </t>
        </r>
        <r>
          <rPr>
            <sz val="9"/>
            <color indexed="81"/>
            <rFont val="Tahoma"/>
            <family val="2"/>
          </rPr>
          <t xml:space="preserve">Includes expenses for power hedge clippers, power mowers, small power sanders, small power saws, routers, and similar power repair and maintenance equipment.
</t>
        </r>
      </text>
    </comment>
    <comment ref="A377" authorId="2" shapeId="0">
      <text>
        <r>
          <rPr>
            <b/>
            <sz val="9"/>
            <color indexed="81"/>
            <rFont val="Tahoma"/>
            <family val="2"/>
          </rPr>
          <t xml:space="preserve">Watercraft Equipment:  </t>
        </r>
        <r>
          <rPr>
            <sz val="9"/>
            <color indexed="81"/>
            <rFont val="Tahoma"/>
            <family val="2"/>
          </rPr>
          <t xml:space="preserve">Includes expenses for amphibious craft, boats, diving bells, rafts, ships, and similar watercraft equipment.
</t>
        </r>
      </text>
    </comment>
    <comment ref="A378" authorId="0" shapeId="0">
      <text>
        <r>
          <rPr>
            <b/>
            <sz val="9"/>
            <color indexed="81"/>
            <rFont val="Tahoma"/>
            <family val="2"/>
          </rPr>
          <t xml:space="preserve">Motorized Equipment Improvements:  </t>
        </r>
        <r>
          <rPr>
            <sz val="9"/>
            <color indexed="81"/>
            <rFont val="Tahoma"/>
            <family val="2"/>
          </rPr>
          <t xml:space="preserve">Includes expenses for restorations of and additions or modifications to existing vehicular equipment that expands the capability or capacity, or improves performance.
</t>
        </r>
      </text>
    </comment>
    <comment ref="A37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83" authorId="0" shapeId="0">
      <text>
        <r>
          <rPr>
            <b/>
            <sz val="9"/>
            <color indexed="81"/>
            <rFont val="Tahoma"/>
            <family val="2"/>
          </rPr>
          <t xml:space="preserve">Office Appurtenances:  </t>
        </r>
        <r>
          <rPr>
            <sz val="9"/>
            <color indexed="81"/>
            <rFont val="Tahoma"/>
            <family val="2"/>
          </rPr>
          <t xml:space="preserve">Includes expenses for blinds, carpets, draperies, plants, rugs, shades, wall decorations, and similar office appurtenances.
</t>
        </r>
      </text>
    </comment>
    <comment ref="A384" authorId="0" shapeId="0">
      <text>
        <r>
          <rPr>
            <b/>
            <sz val="9"/>
            <color indexed="81"/>
            <rFont val="Tahoma"/>
            <family val="2"/>
          </rPr>
          <t xml:space="preserve">Office Furniture:  </t>
        </r>
        <r>
          <rPr>
            <sz val="9"/>
            <color indexed="81"/>
            <rFont val="Tahoma"/>
            <family val="2"/>
          </rPr>
          <t xml:space="preserve">Includes expenses for bookcases, desks, chairs, file cabinets, lamps, racks, storage cabinets, tables, and similar office furniture.
</t>
        </r>
      </text>
    </comment>
    <comment ref="A385" authorId="0" shapeId="0">
      <text>
        <r>
          <rPr>
            <b/>
            <sz val="9"/>
            <color indexed="81"/>
            <rFont val="Tahoma"/>
            <family val="2"/>
          </rPr>
          <t xml:space="preserve">Office Incidentals:  </t>
        </r>
        <r>
          <rPr>
            <sz val="9"/>
            <color indexed="81"/>
            <rFont val="Tahoma"/>
            <family val="2"/>
          </rPr>
          <t xml:space="preserve">Includes expenses for ashtrays, compasses, date stamps, desk organizers, file boxes, letter openers, rulers, scissors, staplers, T-squares, and similar "desktop" office equipment.
</t>
        </r>
      </text>
    </comment>
    <comment ref="A386" authorId="0" shapeId="0">
      <text>
        <r>
          <rPr>
            <b/>
            <sz val="9"/>
            <color indexed="81"/>
            <rFont val="Tahoma"/>
            <family val="2"/>
          </rPr>
          <t xml:space="preserve">Office Machines:  </t>
        </r>
        <r>
          <rPr>
            <sz val="9"/>
            <color indexed="81"/>
            <rFont val="Tahoma"/>
            <family val="2"/>
          </rPr>
          <t xml:space="preserve">Includes expenses for adding machines, bookkeeping machines, calculators, drafting machines, duplicating and photocopying machines, posting machines, transcribing and dictating machines, typewriters, weight scales, and similar equipment.
</t>
        </r>
      </text>
    </comment>
    <comment ref="A387" authorId="0" shapeId="0">
      <text>
        <r>
          <rPr>
            <b/>
            <sz val="9"/>
            <color indexed="81"/>
            <rFont val="Tahoma"/>
            <family val="2"/>
          </rPr>
          <t xml:space="preserve">Office Furniture Improvement:  </t>
        </r>
        <r>
          <rPr>
            <sz val="9"/>
            <color indexed="81"/>
            <rFont val="Tahoma"/>
            <family val="2"/>
          </rPr>
          <t xml:space="preserve">Includes expenses for restorations of and additions or modifications to existing office equipment that expands the capability or capacity, or improves performance. (Also, typing elements).
</t>
        </r>
      </text>
    </comment>
    <comment ref="A38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392" authorId="0" shapeId="0">
      <text>
        <r>
          <rPr>
            <b/>
            <sz val="9"/>
            <color indexed="81"/>
            <rFont val="Tahoma"/>
            <family val="2"/>
          </rPr>
          <t xml:space="preserve">Household Equipment:  </t>
        </r>
        <r>
          <rPr>
            <sz val="9"/>
            <color indexed="81"/>
            <rFont val="Tahoma"/>
            <family val="2"/>
          </rPr>
          <t xml:space="preserve">Includes expenses for beds, bureaus, chairs, dressers, heaters, mattresses, refrigerators, stoves, tables, portable fire extinguishers, and similar equipment.  (Also, drapes and carpet for dorms). (Vending machines, food service hand trucks, shelves).
</t>
        </r>
      </text>
    </comment>
    <comment ref="A393" authorId="0" shapeId="0">
      <text>
        <r>
          <rPr>
            <b/>
            <sz val="9"/>
            <color indexed="81"/>
            <rFont val="Tahoma"/>
            <family val="2"/>
          </rPr>
          <t xml:space="preserve">Law Enforcement Equipment:  </t>
        </r>
        <r>
          <rPr>
            <sz val="9"/>
            <color indexed="81"/>
            <rFont val="Tahoma"/>
            <family val="2"/>
          </rPr>
          <t xml:space="preserve">Includes expenses for clubs, firearms, helmets, shields, surveillance apparatus, and similar law enforcement equipment.
</t>
        </r>
      </text>
    </comment>
    <comment ref="A394" authorId="0" shapeId="0">
      <text>
        <r>
          <rPr>
            <b/>
            <sz val="9"/>
            <color indexed="81"/>
            <rFont val="Tahoma"/>
            <family val="2"/>
          </rPr>
          <t xml:space="preserve">Manufacturing Equipment:  </t>
        </r>
        <r>
          <rPr>
            <sz val="9"/>
            <color indexed="81"/>
            <rFont val="Tahoma"/>
            <family val="2"/>
          </rPr>
          <t xml:space="preserve">Includes expenses for drills, lathes, looms, presses, saws, stampers, and similar manufacturing use equipment.
</t>
        </r>
      </text>
    </comment>
    <comment ref="A395" authorId="0" shapeId="0">
      <text>
        <r>
          <rPr>
            <b/>
            <sz val="9"/>
            <color indexed="81"/>
            <rFont val="Tahoma"/>
            <family val="2"/>
          </rPr>
          <t xml:space="preserve">Non-Power Repair &amp; Maintenance Equipment:  </t>
        </r>
        <r>
          <rPr>
            <sz val="9"/>
            <color indexed="81"/>
            <rFont val="Tahoma"/>
            <family val="2"/>
          </rPr>
          <t xml:space="preserve">Includes expenses for files, hammers, manual drills, manual hedge clippers, manual lawn mowers, saws, screwdrivers, wrenches, and similar non-power repair and maintenance equipment.
</t>
        </r>
      </text>
    </comment>
    <comment ref="A396" authorId="0" shapeId="0">
      <text>
        <r>
          <rPr>
            <b/>
            <sz val="9"/>
            <color indexed="81"/>
            <rFont val="Tahoma"/>
            <family val="2"/>
          </rPr>
          <t xml:space="preserve">Recreational Equipment:  </t>
        </r>
        <r>
          <rPr>
            <sz val="9"/>
            <color indexed="81"/>
            <rFont val="Tahoma"/>
            <family val="2"/>
          </rPr>
          <t xml:space="preserve">Includes expenses for gymnasium, park, playground, recreational center, and similar apparatus and equipment.
</t>
        </r>
      </text>
    </comment>
    <comment ref="A397" authorId="0" shapeId="0">
      <text>
        <r>
          <rPr>
            <b/>
            <sz val="9"/>
            <color indexed="81"/>
            <rFont val="Tahoma"/>
            <family val="2"/>
          </rPr>
          <t xml:space="preserve">Traffic Control Equipment:  </t>
        </r>
        <r>
          <rPr>
            <sz val="9"/>
            <color indexed="81"/>
            <rFont val="Tahoma"/>
            <family val="2"/>
          </rPr>
          <t xml:space="preserve">Includes expenses for traffic cones, barrels, sign stands, signs, and simiilar items used during maintenance operations on roadways.
</t>
        </r>
      </text>
    </comment>
    <comment ref="A398" authorId="0" shapeId="0">
      <text>
        <r>
          <rPr>
            <b/>
            <sz val="9"/>
            <color indexed="81"/>
            <rFont val="Tahoma"/>
            <family val="2"/>
          </rPr>
          <t xml:space="preserve">Firearms Equipment:  </t>
        </r>
        <r>
          <rPr>
            <sz val="9"/>
            <color indexed="81"/>
            <rFont val="Tahoma"/>
            <family val="2"/>
          </rPr>
          <t xml:space="preserve">Includes expenses for firearms such as handguns, rifles, and shotguns.  Use 227200 for expenses such as ammunition or for ancillary equipment such as holsters, belts, and cases purchased separately from the firearm.
</t>
        </r>
      </text>
    </comment>
    <comment ref="A399" authorId="0" shapeId="0">
      <text>
        <r>
          <rPr>
            <b/>
            <sz val="9"/>
            <color indexed="81"/>
            <rFont val="Tahoma"/>
            <family val="2"/>
          </rPr>
          <t xml:space="preserve">Specific Use Equipment Improvements:  </t>
        </r>
        <r>
          <rPr>
            <sz val="9"/>
            <color indexed="81"/>
            <rFont val="Tahoma"/>
            <family val="2"/>
          </rPr>
          <t xml:space="preserve">Includes expenses for restorations of and additions or modifications to existing specific use equipment that expands capability or capacity, or improves performance. (Also, for upholstering furniture).
</t>
        </r>
      </text>
    </comment>
    <comment ref="A40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05" authorId="0" shapeId="0">
      <text>
        <r>
          <rPr>
            <b/>
            <sz val="9"/>
            <color indexed="81"/>
            <rFont val="Tahoma"/>
            <family val="2"/>
          </rPr>
          <t xml:space="preserve">Built-in Equipment:  </t>
        </r>
        <r>
          <rPr>
            <sz val="9"/>
            <color indexed="81"/>
            <rFont val="Tahoma"/>
            <family val="2"/>
          </rPr>
          <t xml:space="preserve">Includes expenses for benches, laboratory tables, platforms, shelving, stages, wall cabinets, and similar built-in equipment normally included during construction as special stationary features.
</t>
        </r>
      </text>
    </comment>
    <comment ref="A406" authorId="0" shapeId="0">
      <text>
        <r>
          <rPr>
            <b/>
            <sz val="9"/>
            <color indexed="81"/>
            <rFont val="Tahoma"/>
            <family val="2"/>
          </rPr>
          <t xml:space="preserve">Fixtures:  </t>
        </r>
        <r>
          <rPr>
            <sz val="9"/>
            <color indexed="81"/>
            <rFont val="Tahoma"/>
            <family val="2"/>
          </rPr>
          <t xml:space="preserve">Includes expenses for electrical, heating, lighting, plumbing, and similar fixtures normally affixed to walls, floors, and ceilings.
</t>
        </r>
      </text>
    </comment>
    <comment ref="A407" authorId="0" shapeId="0">
      <text>
        <r>
          <rPr>
            <b/>
            <sz val="9"/>
            <color indexed="81"/>
            <rFont val="Tahoma"/>
            <family val="2"/>
          </rPr>
          <t xml:space="preserve">Mechanical Equipment:  </t>
        </r>
        <r>
          <rPr>
            <sz val="9"/>
            <color indexed="81"/>
            <rFont val="Tahoma"/>
            <family val="2"/>
          </rPr>
          <t xml:space="preserve">Includes expenses for air conditioners, boilers, elevators, switching, and similar mechanical equipment normally included in a structure at time of construction.
</t>
        </r>
      </text>
    </comment>
    <comment ref="A408" authorId="0" shapeId="0">
      <text>
        <r>
          <rPr>
            <b/>
            <sz val="9"/>
            <color indexed="81"/>
            <rFont val="Tahoma"/>
            <family val="2"/>
          </rPr>
          <t xml:space="preserve">Stationary Equipment Improvements:  </t>
        </r>
        <r>
          <rPr>
            <sz val="9"/>
            <color indexed="81"/>
            <rFont val="Tahoma"/>
            <family val="2"/>
          </rPr>
          <t xml:space="preserve">Includes expenditures for restorations of and additions or modifications to existing stationary equipment that expands the capability or capacity, or improves performance.
</t>
        </r>
      </text>
    </comment>
    <comment ref="A40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3" authorId="2" shapeId="0">
      <text>
        <r>
          <rPr>
            <b/>
            <sz val="9"/>
            <color indexed="81"/>
            <rFont val="Tahoma"/>
            <family val="2"/>
          </rPr>
          <t xml:space="preserve">Construction catch-all - </t>
        </r>
        <r>
          <rPr>
            <sz val="9"/>
            <color indexed="81"/>
            <rFont val="Tahoma"/>
            <family val="2"/>
          </rPr>
          <t>This code is to be used as a catch-all for the construction of all buildings, bridges, and highways.</t>
        </r>
      </text>
    </comment>
    <comment ref="A41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1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2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1" authorId="0" shapeId="0">
      <text>
        <r>
          <rPr>
            <b/>
            <sz val="9"/>
            <color indexed="81"/>
            <rFont val="Tahoma"/>
            <family val="2"/>
          </rPr>
          <t xml:space="preserve">User Added NPS Categories:  </t>
        </r>
        <r>
          <rPr>
            <sz val="9"/>
            <color indexed="81"/>
            <rFont val="Tahoma"/>
            <family val="2"/>
          </rPr>
          <t xml:space="preserve">These are NPS categories that aren't included above.  Enter Category Title in column A, Account code in column B, and Category definition in comment for each entry iin column A.  Definitions can be found at the following location:
http://www.jmu.edu/financeoffice/code-listings/expensecode_listing.pdf
</t>
        </r>
      </text>
    </comment>
    <comment ref="A43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3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4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57" authorId="0" shapeId="0">
      <text>
        <r>
          <rPr>
            <b/>
            <sz val="9"/>
            <color indexed="81"/>
            <rFont val="Tahoma"/>
            <family val="2"/>
          </rPr>
          <t xml:space="preserve">Intra-Agency Recoveries for Contractural Services:  </t>
        </r>
        <r>
          <rPr>
            <sz val="9"/>
            <color indexed="81"/>
            <rFont val="Tahoma"/>
            <family val="2"/>
          </rPr>
          <t xml:space="preserve">Recovery of the cost of contractural services incurred by programs or subprograms within the agency or agencies under the auspices of a single board or commission.  Do not include recoveries from Auxiliary Enterprise subprograms and the JMU Foundation.
</t>
        </r>
      </text>
    </comment>
    <comment ref="A458" authorId="0" shapeId="0">
      <text>
        <r>
          <rPr>
            <b/>
            <sz val="9"/>
            <color indexed="81"/>
            <rFont val="Tahoma"/>
            <family val="2"/>
          </rPr>
          <t xml:space="preserve">Intra-Agency Recoveries for Supplies &amp; Materials:  </t>
        </r>
        <r>
          <rPr>
            <sz val="9"/>
            <color indexed="81"/>
            <rFont val="Tahoma"/>
            <family val="2"/>
          </rPr>
          <t xml:space="preserve">Recovery of the cost of supplies and materials incurred by programs or subprograms within the same agency or agencies under the auspices of a single board or commission.  Do not include recoveries from Auxiliary Enterprise subprograms and the JMU Foundation.
</t>
        </r>
      </text>
    </comment>
    <comment ref="A459" authorId="0" shapeId="0">
      <text>
        <r>
          <rPr>
            <b/>
            <sz val="9"/>
            <color indexed="81"/>
            <rFont val="Tahoma"/>
            <family val="2"/>
          </rPr>
          <t xml:space="preserve">Intra-Agency Recoveries for Transfer Payments:  </t>
        </r>
        <r>
          <rPr>
            <sz val="9"/>
            <color indexed="81"/>
            <rFont val="Tahoma"/>
            <family val="2"/>
          </rPr>
          <t xml:space="preserve">Recovery of the cost of transfer payments incurred by programs or subprograms within the same agency or agencies under the auspices of a single board or commission.  Do not include recoveries from Auxiliary Enterprise subprograms and the JMU Foundation.
</t>
        </r>
      </text>
    </comment>
    <comment ref="A460" authorId="0" shapeId="0">
      <text>
        <r>
          <rPr>
            <b/>
            <sz val="9"/>
            <color indexed="81"/>
            <rFont val="Tahoma"/>
            <family val="2"/>
          </rPr>
          <t xml:space="preserve">Intra-Agency Recoveries for Equipment:  </t>
        </r>
        <r>
          <rPr>
            <sz val="9"/>
            <color indexed="81"/>
            <rFont val="Tahoma"/>
            <family val="2"/>
          </rPr>
          <t xml:space="preserve">Recovery of the cost of equipment incurred by programs or subprograms within the same agency or agencies under the auspices of a single board or commission.  Do not include recoveries from Auxiliary Enterprise subprograms and the JMU Foundation.
</t>
        </r>
      </text>
    </comment>
    <comment ref="A461"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2"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3"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4"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5"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6"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7"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8"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69"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 ref="A470" authorId="0" shapeId="0">
      <text>
        <r>
          <rPr>
            <b/>
            <sz val="9"/>
            <color indexed="81"/>
            <rFont val="Tahoma"/>
            <family val="2"/>
          </rPr>
          <t xml:space="preserve">Category Title:  </t>
        </r>
        <r>
          <rPr>
            <sz val="9"/>
            <color indexed="81"/>
            <rFont val="Tahoma"/>
            <family val="2"/>
          </rPr>
          <t>Enter</t>
        </r>
        <r>
          <rPr>
            <b/>
            <sz val="9"/>
            <color indexed="81"/>
            <rFont val="Tahoma"/>
            <family val="2"/>
          </rPr>
          <t xml:space="preserve"> </t>
        </r>
        <r>
          <rPr>
            <sz val="9"/>
            <color indexed="81"/>
            <rFont val="Tahoma"/>
            <family val="2"/>
          </rPr>
          <t xml:space="preserve">category definition here.  Definitions can be found at the following location:
http://www.jmu.edu/financeoffice/code-listings/expensecode_listing.pdf
</t>
        </r>
      </text>
    </comment>
  </commentList>
</comments>
</file>

<file path=xl/comments7.xml><?xml version="1.0" encoding="utf-8"?>
<comments xmlns="http://schemas.openxmlformats.org/spreadsheetml/2006/main">
  <authors>
    <author>Desktop Services</author>
  </authors>
  <commentList>
    <comment ref="C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3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3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3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3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3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3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5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5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5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5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5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5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7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7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7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7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7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7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9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9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9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9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9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9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11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11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11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11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11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118"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14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14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14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14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14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140"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16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16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16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16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16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162"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18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18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18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18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18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184"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C20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J20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Q20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X20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E20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 ref="AL206" authorId="0" shapeId="0">
      <text>
        <r>
          <rPr>
            <b/>
            <sz val="9"/>
            <color indexed="81"/>
            <rFont val="Tahoma"/>
            <family val="2"/>
          </rPr>
          <t>Travel:</t>
        </r>
        <r>
          <rPr>
            <sz val="9"/>
            <color indexed="81"/>
            <rFont val="Tahoma"/>
            <family val="2"/>
          </rPr>
          <t xml:space="preserve">
122400  Training: Workshops, Conferences                        
122430  International Training, Workshops, Conferences   
122700  Training: Transportation, Lodging, Meals             
122730  International Training: Transportation, Lodging, Meals      
128200  Travel: Personal Vehicle                            
128230  International Travel: Personal Vehicle
128300  Travel: Public Carriers                               
128330  International Travel: Public Carriers
128400  Travel: State Owned or Leased Vehicles      
128430  International Travel: State Owned or Leased Vehicles 
128500  Travel: Subsistence and Lodging                 
128530  International Travel: Subsistence and Lodging   
128600  Travel: Supplements and Aid
128630  International Travel: Supplements and Aid
128700  Travel: Day Trip Meal Reimbursements
128730  International Day Trip, Meals
128800  Travel: Meal Reimbursements                    
128830  International Travel: Meal Reimbursements   </t>
        </r>
      </text>
    </comment>
  </commentList>
</comments>
</file>

<file path=xl/sharedStrings.xml><?xml version="1.0" encoding="utf-8"?>
<sst xmlns="http://schemas.openxmlformats.org/spreadsheetml/2006/main" count="5197" uniqueCount="454">
  <si>
    <t>Acct. code</t>
  </si>
  <si>
    <t>Salaries, Administrative  Higher Education</t>
  </si>
  <si>
    <t>Salaries, Classified</t>
  </si>
  <si>
    <t>Wages, General</t>
  </si>
  <si>
    <t>Wages, Student</t>
  </si>
  <si>
    <t>Employer Retirement Contributions</t>
  </si>
  <si>
    <t>FICA for Salaried State Employees</t>
  </si>
  <si>
    <t>FICA for Wage-earning State Employees</t>
  </si>
  <si>
    <t>Group Life Insurance</t>
  </si>
  <si>
    <t>Medical/Hospitalization Insurance</t>
  </si>
  <si>
    <t>Retiree Health Medical/Hosp. Insur. Credit</t>
  </si>
  <si>
    <t>VSDB Long Term Disability Insurance</t>
  </si>
  <si>
    <t>Teachers Insurance and Annuity</t>
  </si>
  <si>
    <t>Deferred Compensation Match Payments</t>
  </si>
  <si>
    <t>Non-Personal Services</t>
  </si>
  <si>
    <t>Training: Trans., Lodging, Meals</t>
  </si>
  <si>
    <t>Travel: Personal Vehicle</t>
  </si>
  <si>
    <t>Travel: Public Carriers</t>
  </si>
  <si>
    <t>Travel: State Owned or Leased Vehicles</t>
  </si>
  <si>
    <t>Travel: Subsistence and Lodging</t>
  </si>
  <si>
    <t>Travel: Meal Reimbursements</t>
  </si>
  <si>
    <t>Apparel Supplies</t>
  </si>
  <si>
    <t>Office Supplies</t>
  </si>
  <si>
    <t>Stationery/Forms</t>
  </si>
  <si>
    <t>Laboratory Supplies</t>
  </si>
  <si>
    <t>Field Supplies</t>
  </si>
  <si>
    <t>Mechanical Repair/Maintenance Materials</t>
  </si>
  <si>
    <t>Educational Supplies</t>
  </si>
  <si>
    <t>Computer Software Purchases</t>
  </si>
  <si>
    <t>Photo Equipment</t>
  </si>
  <si>
    <t>Field Equipment</t>
  </si>
  <si>
    <t>Construction Equipment</t>
  </si>
  <si>
    <t>Org Memberships</t>
  </si>
  <si>
    <t>Food/Dietary Services</t>
  </si>
  <si>
    <t>Production Services</t>
  </si>
  <si>
    <t>Computer Softare, Third Party</t>
  </si>
  <si>
    <t>Premiums</t>
  </si>
  <si>
    <t>Graduate Scholarships and Fellowships</t>
  </si>
  <si>
    <t>Undergraduate Scholarships</t>
  </si>
  <si>
    <t>Building Rentals</t>
  </si>
  <si>
    <t>eVA Two Percent Fee</t>
  </si>
  <si>
    <t xml:space="preserve">Org #: </t>
  </si>
  <si>
    <t>Balance
as of:</t>
  </si>
  <si>
    <t>Budgeted amount</t>
  </si>
  <si>
    <t>Description of travel taken</t>
  </si>
  <si>
    <t>Expense</t>
  </si>
  <si>
    <t>Title</t>
  </si>
  <si>
    <t>Payperiod</t>
  </si>
  <si>
    <t>Remaining</t>
  </si>
  <si>
    <t>Upcoming Encumbered Expenses</t>
  </si>
  <si>
    <t>Description</t>
  </si>
  <si>
    <t>Account codes</t>
  </si>
  <si>
    <t>XXXXXX</t>
  </si>
  <si>
    <t>Account code</t>
  </si>
  <si>
    <t>Posted Expenses as of: MM/DD/YY</t>
  </si>
  <si>
    <t>Category Name and Description</t>
  </si>
  <si>
    <t>International Travel: Personal Vehicle</t>
  </si>
  <si>
    <t>International Travel: Public Carriers</t>
  </si>
  <si>
    <t>Travel: Supplements and Aid</t>
  </si>
  <si>
    <t>Training Courses, Workshops, Conferences</t>
  </si>
  <si>
    <t>Employee Tuition Reimbursement</t>
  </si>
  <si>
    <t>Employee Training Consulting Services</t>
  </si>
  <si>
    <t>Travel: Day Trip Meals (Reportable)</t>
  </si>
  <si>
    <t>Bonuses and Incentives</t>
  </si>
  <si>
    <t>Salaries, Overtime</t>
  </si>
  <si>
    <t>Salaries, Teaching and Research</t>
  </si>
  <si>
    <t>Wages, Teaching and Research Part-time</t>
  </si>
  <si>
    <t>Temp NT-SAL</t>
  </si>
  <si>
    <t>Salaries, Professional Faculty</t>
  </si>
  <si>
    <t>Staff Member/Vendor</t>
  </si>
  <si>
    <t>Method of Payment</t>
  </si>
  <si>
    <t>Notes</t>
  </si>
  <si>
    <t>SPCC</t>
  </si>
  <si>
    <r>
      <rPr>
        <b/>
        <u/>
        <sz val="11"/>
        <color rgb="FFFF0000"/>
        <rFont val="Cambria"/>
        <family val="1"/>
        <scheme val="major"/>
      </rPr>
      <t>*****NOTE:</t>
    </r>
    <r>
      <rPr>
        <b/>
        <sz val="11"/>
        <color rgb="FFFF0000"/>
        <rFont val="Cambria"/>
        <family val="1"/>
        <scheme val="major"/>
      </rPr>
      <t xml:space="preserve"> </t>
    </r>
    <r>
      <rPr>
        <b/>
        <sz val="11"/>
        <color theme="1"/>
        <rFont val="Cambria"/>
        <family val="1"/>
        <scheme val="major"/>
      </rPr>
      <t xml:space="preserve"> </t>
    </r>
    <r>
      <rPr>
        <b/>
        <sz val="11"/>
        <color rgb="FFFF0000"/>
        <rFont val="Cambria"/>
        <family val="1"/>
        <scheme val="major"/>
      </rPr>
      <t>PLEASE MAKE ALL ENTRIES BELOW THE LAST ITEM ON THE LIST.</t>
    </r>
  </si>
  <si>
    <t>EXAMPLE ITEM</t>
  </si>
  <si>
    <t>Staples</t>
  </si>
  <si>
    <t>EXAMPLE!</t>
  </si>
  <si>
    <t>PURCHASED ITEM</t>
  </si>
  <si>
    <t>RETURNED ITEM</t>
  </si>
  <si>
    <t>Total Expended $</t>
  </si>
  <si>
    <t>Total Remaining $</t>
  </si>
  <si>
    <t>TO DATE</t>
  </si>
  <si>
    <t>Printing Services</t>
  </si>
  <si>
    <t>ATV</t>
  </si>
  <si>
    <t>Charged to org</t>
  </si>
  <si>
    <t>Other</t>
  </si>
  <si>
    <t>Other Contractural Services</t>
  </si>
  <si>
    <t>Repair &amp; Maintenance Services</t>
  </si>
  <si>
    <t>Merit Funding Class</t>
  </si>
  <si>
    <t>Merit Funding Admin</t>
  </si>
  <si>
    <t>Travel Services</t>
  </si>
  <si>
    <t>Express Services</t>
  </si>
  <si>
    <t>Public Information/Public Relations</t>
  </si>
  <si>
    <t>Computer Software Maintenance Services</t>
  </si>
  <si>
    <t>Posting date</t>
  </si>
  <si>
    <t>Laboratory Equipment</t>
  </si>
  <si>
    <t>Column totals</t>
  </si>
  <si>
    <t>Remaining Travel Balance</t>
  </si>
  <si>
    <t>: Reconciliation date</t>
  </si>
  <si>
    <t>Recruitment Advertising</t>
  </si>
  <si>
    <t>Reclamation Services</t>
  </si>
  <si>
    <t>Building Repair/Maintenance Materials</t>
  </si>
  <si>
    <t>Network Servers</t>
  </si>
  <si>
    <t>Office Machines</t>
  </si>
  <si>
    <t>Enter category here</t>
  </si>
  <si>
    <t>Enter Category Title here</t>
  </si>
  <si>
    <t>User Added NPS Categories</t>
  </si>
  <si>
    <t>######</t>
  </si>
  <si>
    <t>International Training Courses, Worksh., Conf.</t>
  </si>
  <si>
    <t>Employ. Retire. Contrib. - Defined Contrib. Pro.</t>
  </si>
  <si>
    <t>Fed. Old-Age Insur. (FICA) - Salary Medicare</t>
  </si>
  <si>
    <t>Internat'l Travel: Day Trip Meals (Reportable)</t>
  </si>
  <si>
    <t>Internat'l Travel: State Owned or Leased Veh.</t>
  </si>
  <si>
    <t>Internat'l Travel: Subsistence and Lodging</t>
  </si>
  <si>
    <t>Internat'l Training: Trans., Lodging, Meals</t>
  </si>
  <si>
    <t>Office Appurtenances</t>
  </si>
  <si>
    <t>Student - Staff Member</t>
  </si>
  <si>
    <t>Wage $ spent:</t>
  </si>
  <si>
    <t>Fringe $ spent</t>
  </si>
  <si>
    <t>Total hours worked:</t>
  </si>
  <si>
    <t>Hours worked</t>
  </si>
  <si>
    <t>Total hours remaining:</t>
  </si>
  <si>
    <t>Payperiod posting date</t>
  </si>
  <si>
    <t>Anniversary date:</t>
  </si>
  <si>
    <t>Student wage $ spent:</t>
  </si>
  <si>
    <t>Wage Payroll</t>
  </si>
  <si>
    <t>Student Payroll</t>
  </si>
  <si>
    <t>Staff Member's Name</t>
  </si>
  <si>
    <t>W1</t>
  </si>
  <si>
    <t>S1</t>
  </si>
  <si>
    <t>W2</t>
  </si>
  <si>
    <t>S2</t>
  </si>
  <si>
    <t>S3</t>
  </si>
  <si>
    <t>W3</t>
  </si>
  <si>
    <t>W4</t>
  </si>
  <si>
    <t>S4</t>
  </si>
  <si>
    <t>S5</t>
  </si>
  <si>
    <t>W5</t>
  </si>
  <si>
    <t>W6</t>
  </si>
  <si>
    <t>S6</t>
  </si>
  <si>
    <t>S7</t>
  </si>
  <si>
    <t>W7</t>
  </si>
  <si>
    <t>W8</t>
  </si>
  <si>
    <t>S8</t>
  </si>
  <si>
    <t>S9</t>
  </si>
  <si>
    <t>W9</t>
  </si>
  <si>
    <t>W10</t>
  </si>
  <si>
    <t>S10</t>
  </si>
  <si>
    <t>W11</t>
  </si>
  <si>
    <t>S11</t>
  </si>
  <si>
    <t>W12</t>
  </si>
  <si>
    <t>S12</t>
  </si>
  <si>
    <t>Travel dates:</t>
  </si>
  <si>
    <t>Staff member's name</t>
  </si>
  <si>
    <t>BUDGET DETAIL</t>
  </si>
  <si>
    <t>Personnel Services</t>
  </si>
  <si>
    <t>University Stipends</t>
  </si>
  <si>
    <t>Wages, Grad Assistant</t>
  </si>
  <si>
    <t>Wage Federal Work Study Student</t>
  </si>
  <si>
    <t>Ft Bonus - Award/Recognition</t>
  </si>
  <si>
    <t>Salaries, Annual Leave Balances</t>
  </si>
  <si>
    <t>Employee Hybrid Contribution Match</t>
  </si>
  <si>
    <t>Salaries, Information Technology Employees</t>
  </si>
  <si>
    <t>Merit Funding, Faculty</t>
  </si>
  <si>
    <t>Salaries, Teach/Research F/T, IT Employees</t>
  </si>
  <si>
    <t>Salaries, F/T Administration, IT Employees</t>
  </si>
  <si>
    <t>Salaries, Overtime IT Employees</t>
  </si>
  <si>
    <t>Wages, Overtime</t>
  </si>
  <si>
    <t>Wages, Teac. &amp; Research P/T Coop. Teachers</t>
  </si>
  <si>
    <t>Wages, IT Employees</t>
  </si>
  <si>
    <t>Wages, Teach. &amp; Research P/T IT Employees</t>
  </si>
  <si>
    <t>Salaries, Sick Leave Balances</t>
  </si>
  <si>
    <t>Salaries, Compensatory Leave Balances</t>
  </si>
  <si>
    <t>Employee Retirement Contributions - VRS</t>
  </si>
  <si>
    <t>Recurring NT-SAL 1-19 HRS/WK</t>
  </si>
  <si>
    <t>Internat'l Travel: Supplements and Aid</t>
  </si>
  <si>
    <t>Internat'l Travel: Meal Reimbursements</t>
  </si>
  <si>
    <t>Media Services</t>
  </si>
  <si>
    <t>Supplemental Workers' Compensation Award</t>
  </si>
  <si>
    <t>Workers' Compensation Award</t>
  </si>
  <si>
    <t>Short-term Disability Benefits</t>
  </si>
  <si>
    <t>Supplemental Disability Benefits</t>
  </si>
  <si>
    <t>Rec. Workers' Compensation Award</t>
  </si>
  <si>
    <t>Indirect Cost Recoveries Auxiliary Programs PS</t>
  </si>
  <si>
    <t>Indirect Cost Recoveries Spons. Programs PS</t>
  </si>
  <si>
    <t>Intra-Agency Recoveries For Personal Services</t>
  </si>
  <si>
    <t>Outbound Freight Services</t>
  </si>
  <si>
    <t>Inbound Freight Services</t>
  </si>
  <si>
    <t>Publication Subscriptions</t>
  </si>
  <si>
    <t>Employee IT Training Courses, Wrkshps, Conf.</t>
  </si>
  <si>
    <t>Legal Services</t>
  </si>
  <si>
    <t>Custodial Services</t>
  </si>
  <si>
    <t>Custodial Services, Internal</t>
  </si>
  <si>
    <t>Electrical Repair &amp; Maintenance Services</t>
  </si>
  <si>
    <t>Equipment Repair &amp; Maintenance Services</t>
  </si>
  <si>
    <t>Mechanical Repair &amp; Maintenance Services</t>
  </si>
  <si>
    <t>Plant Repair &amp; Maintenance Services</t>
  </si>
  <si>
    <t>Plant Repair &amp; Maintenance Services, Internal</t>
  </si>
  <si>
    <t>Vehicle Repair &amp; Maintenance Services</t>
  </si>
  <si>
    <t>Skilled Services</t>
  </si>
  <si>
    <t>Computer  Software Development Services</t>
  </si>
  <si>
    <t>Moving and Relocation Services</t>
  </si>
  <si>
    <t>Management and Information Services</t>
  </si>
  <si>
    <t>Postal Services</t>
  </si>
  <si>
    <t>Communication Services</t>
  </si>
  <si>
    <t>Telecommunications Services (Non-State vend.)</t>
  </si>
  <si>
    <t>Telecommunications Services (State agency)</t>
  </si>
  <si>
    <t>Employee Development Services</t>
  </si>
  <si>
    <t>Repair and Maintenance Services</t>
  </si>
  <si>
    <t>Support Services</t>
  </si>
  <si>
    <t>Transportation Services</t>
  </si>
  <si>
    <t>Sub-Total Personal Services</t>
  </si>
  <si>
    <t>Personal Services Recoveries Total</t>
  </si>
  <si>
    <t>Administrative Supplies</t>
  </si>
  <si>
    <t>Office Supplies, Mailing</t>
  </si>
  <si>
    <t>Medical and Laboratory  Supplies</t>
  </si>
  <si>
    <t>Custodial Repair and Maintenance Materials</t>
  </si>
  <si>
    <t>Electrical Repair and Maintenance Materials</t>
  </si>
  <si>
    <t>Vehicle Repair and Maintenance Materials</t>
  </si>
  <si>
    <t>Residential Supplies</t>
  </si>
  <si>
    <t>Repair and Maintenance Supplies</t>
  </si>
  <si>
    <t>Food and Dietary Supplies</t>
  </si>
  <si>
    <t>Medical and Laboratory Supplies</t>
  </si>
  <si>
    <t>Food Service Supplies</t>
  </si>
  <si>
    <t>Laundry and Linen Supplies</t>
  </si>
  <si>
    <t>Personal Care Supplies</t>
  </si>
  <si>
    <t>Computer Operating Supplies</t>
  </si>
  <si>
    <t>Fish and Wildlife Supplies</t>
  </si>
  <si>
    <t>Law Enforcement Supplies</t>
  </si>
  <si>
    <t>Photographic Supplies</t>
  </si>
  <si>
    <t>Recreational Supplies</t>
  </si>
  <si>
    <t>Highway Emergency Operations Materials</t>
  </si>
  <si>
    <t>Awards, Contributions, and Claims</t>
  </si>
  <si>
    <t>Unemployment Compensation Reimbursements</t>
  </si>
  <si>
    <t>Incentives</t>
  </si>
  <si>
    <t>Educational and Training Assistance</t>
  </si>
  <si>
    <t>Tuition Waiver</t>
  </si>
  <si>
    <t>Operating Lease Payments</t>
  </si>
  <si>
    <t>Computer Rentals (not mainframe)</t>
  </si>
  <si>
    <t>Computer Processor Rentals</t>
  </si>
  <si>
    <t>Computer Software Rentals</t>
  </si>
  <si>
    <t>Equipment Rentals</t>
  </si>
  <si>
    <t>Building Rentals, Internal</t>
  </si>
  <si>
    <t>Land Rentals</t>
  </si>
  <si>
    <t>Land and Building Rentals</t>
  </si>
  <si>
    <t>Building Rentals - State Owned Facilities</t>
  </si>
  <si>
    <t>Building Rentals - Non-State Owned Facilities</t>
  </si>
  <si>
    <t>Service Charges</t>
  </si>
  <si>
    <t>Natural Resources</t>
  </si>
  <si>
    <t>Animals</t>
  </si>
  <si>
    <t>Minerals</t>
  </si>
  <si>
    <t>Plants</t>
  </si>
  <si>
    <t>Equipment</t>
  </si>
  <si>
    <t>Site Development</t>
  </si>
  <si>
    <t>Site Improvements</t>
  </si>
  <si>
    <t>Site Preparation</t>
  </si>
  <si>
    <t>Utilities</t>
  </si>
  <si>
    <t>Mobile Client Computers (microcomputers)</t>
  </si>
  <si>
    <t>Mainframe Computers and Components</t>
  </si>
  <si>
    <t>Network Components</t>
  </si>
  <si>
    <t>Other Computer Equipment</t>
  </si>
  <si>
    <t>Development Tool Purchases</t>
  </si>
  <si>
    <t>College Library Books</t>
  </si>
  <si>
    <t>Educational Equipment</t>
  </si>
  <si>
    <t>Exhibit Equipment</t>
  </si>
  <si>
    <t>Reference Equipment</t>
  </si>
  <si>
    <t>Educational and Cultural Equip. Improvements</t>
  </si>
  <si>
    <t>Educational and Cultural Equipment</t>
  </si>
  <si>
    <t>Electronic Equipment</t>
  </si>
  <si>
    <t>Voice and Data Transmission Equipment</t>
  </si>
  <si>
    <t>Medical and Laboratory Equipment</t>
  </si>
  <si>
    <t>Medical and Dental Equipment</t>
  </si>
  <si>
    <t>Medical and Laboratory Equip. Improvements</t>
  </si>
  <si>
    <t>Motorized Equipment</t>
  </si>
  <si>
    <t>Motor Vehicle Equipment</t>
  </si>
  <si>
    <t>Power Repair and Maintenance Equipment</t>
  </si>
  <si>
    <t>Motorized Equipment Improvements</t>
  </si>
  <si>
    <t>Office Equipment</t>
  </si>
  <si>
    <t>Office  Incidentals</t>
  </si>
  <si>
    <t>Office  Furniture</t>
  </si>
  <si>
    <t>Office Equipment Improvement</t>
  </si>
  <si>
    <t>Specific Use Equipment</t>
  </si>
  <si>
    <t>Household Equipment</t>
  </si>
  <si>
    <t>Law Enforcement Equipment</t>
  </si>
  <si>
    <t>Manufacturing Equipment</t>
  </si>
  <si>
    <t>Non-Power Repair &amp; Maintenance Equipment</t>
  </si>
  <si>
    <t>Recreational Equipment</t>
  </si>
  <si>
    <t>Traffic Control Equipment</t>
  </si>
  <si>
    <t>Firearms Equipment</t>
  </si>
  <si>
    <t>Specific Use Equipment Improvements</t>
  </si>
  <si>
    <t>Stationary Equipment</t>
  </si>
  <si>
    <t>Fixtures</t>
  </si>
  <si>
    <t>Built-in Equipment</t>
  </si>
  <si>
    <t>Mechanical Equipment</t>
  </si>
  <si>
    <t>Personal Services Recoveries</t>
  </si>
  <si>
    <t>Non-Personal Services Recoveries</t>
  </si>
  <si>
    <t>Non-Personal Services Recoveries Total</t>
  </si>
  <si>
    <t>GRAND TOTAL = PS, NPS, and Recoveries</t>
  </si>
  <si>
    <t>Enter category  here</t>
  </si>
  <si>
    <t>Enter date here</t>
  </si>
  <si>
    <t>Total Budgeted $</t>
  </si>
  <si>
    <t>Outbound Freight Services (De-activated)</t>
  </si>
  <si>
    <t xml:space="preserve">Department or Program Title: </t>
  </si>
  <si>
    <t>PERSONNEL SERVICES</t>
  </si>
  <si>
    <t>PS RECOVERIES</t>
  </si>
  <si>
    <t>NPS RECOVERIES</t>
  </si>
  <si>
    <t>NON-PERSONNEL SERVICES</t>
  </si>
  <si>
    <t>Total Non-Personal Services</t>
  </si>
  <si>
    <t>Electronic &amp; Photographic Equip. Improvements</t>
  </si>
  <si>
    <t>Travel Auth. #</t>
  </si>
  <si>
    <t>Premuim Coverage Savings</t>
  </si>
  <si>
    <t>Budget Summary Page</t>
  </si>
  <si>
    <t>Original Budget &amp; Budget Revisions</t>
  </si>
  <si>
    <t>Total Personal Services &amp; PS Recoveries</t>
  </si>
  <si>
    <t>Total Non-Personal Services &amp; NPS Recoveries</t>
  </si>
  <si>
    <t xml:space="preserve">Budget &amp; Revisions: </t>
  </si>
  <si>
    <t>Date of expense, original budget, or bud. revision</t>
  </si>
  <si>
    <t>Budget Forecasting</t>
  </si>
  <si>
    <t>budgeted &amp; revision amounts</t>
  </si>
  <si>
    <t>spent amounts</t>
  </si>
  <si>
    <t># of months</t>
  </si>
  <si>
    <t>average $ spent per month</t>
  </si>
  <si>
    <t>Personal Services</t>
  </si>
  <si>
    <t>Minimum budget amount needed</t>
  </si>
  <si>
    <t>amount of growth</t>
  </si>
  <si>
    <t>Grand Total needed</t>
  </si>
  <si>
    <t>Other Equipment</t>
  </si>
  <si>
    <t>Charge Card Supplies</t>
  </si>
  <si>
    <t>Management Services</t>
  </si>
  <si>
    <t>Dept name</t>
  </si>
  <si>
    <t>Org #</t>
  </si>
  <si>
    <t>All orgs combined</t>
  </si>
  <si>
    <t>Computer Hardware Maintenance Services</t>
  </si>
  <si>
    <t>Computer Software, Third Party</t>
  </si>
  <si>
    <t>Travel: Personal Vehicle - Team</t>
  </si>
  <si>
    <t>Travel: Public Carriers - Recruiting (students, employ.)</t>
  </si>
  <si>
    <t>Travel: Personal Vehicle - Recruiting (students, employ.)</t>
  </si>
  <si>
    <t>Travel: Public Carriers - Team</t>
  </si>
  <si>
    <t>Travel: State Vehicles - Recruiting (students, employees)</t>
  </si>
  <si>
    <t>Travel: State Vehicles - Team</t>
  </si>
  <si>
    <t>Travel: Subsistence and Lodging - Recruiting</t>
  </si>
  <si>
    <t>Travel: Subsistence and Lodging - Team</t>
  </si>
  <si>
    <t>Travel: Supplements and Aid - Recruiting (stud., employ.)</t>
  </si>
  <si>
    <t>Travel: Supplements and Aid - Team (stud., employ.)</t>
  </si>
  <si>
    <t>Travel: Meal Reimbursements - Not Reportable - Recruiting</t>
  </si>
  <si>
    <t>Travel: Meal Reimbursements - Not Reportable - Team</t>
  </si>
  <si>
    <t xml:space="preserve"> </t>
  </si>
  <si>
    <t>Packaging and Shipping Supplies</t>
  </si>
  <si>
    <t>Manufacturing Supplies</t>
  </si>
  <si>
    <t>Merchandise</t>
  </si>
  <si>
    <t>Manufacturing and Merchandising  Supplies</t>
  </si>
  <si>
    <t>AAAAAA</t>
  </si>
  <si>
    <t>Org #:</t>
  </si>
  <si>
    <t>Title/Project:</t>
  </si>
  <si>
    <t>Travel: Supplements and Aid - Recruit. (stud., employ.)</t>
  </si>
  <si>
    <t>Travel: Meal Reimbursements - Not Report. - Recruiting</t>
  </si>
  <si>
    <t>BBBBBB</t>
  </si>
  <si>
    <t>CCCCCC</t>
  </si>
  <si>
    <t>DDDDDD</t>
  </si>
  <si>
    <t>EEEEEE</t>
  </si>
  <si>
    <r>
      <rPr>
        <b/>
        <sz val="22"/>
        <color theme="1"/>
        <rFont val="Cambria"/>
        <family val="1"/>
        <scheme val="major"/>
      </rPr>
      <t>EXPENDITURES</t>
    </r>
    <r>
      <rPr>
        <sz val="18"/>
        <color theme="1"/>
        <rFont val="Cambria"/>
        <family val="1"/>
        <scheme val="major"/>
      </rPr>
      <t xml:space="preserve">                                   </t>
    </r>
    <r>
      <rPr>
        <u/>
        <sz val="12"/>
        <color theme="1"/>
        <rFont val="Cambria"/>
        <family val="1"/>
        <scheme val="major"/>
      </rPr>
      <t>Enter original budgets, budget revisions, and expenditures for all orgs on this page.</t>
    </r>
  </si>
  <si>
    <t>Beginning Date:</t>
  </si>
  <si>
    <t>Total</t>
  </si>
  <si>
    <t>Other Supplies and Materials</t>
  </si>
  <si>
    <t>Participant Support Costs</t>
  </si>
  <si>
    <t>P######</t>
  </si>
  <si>
    <t>Reconciliation Total</t>
  </si>
  <si>
    <t xml:space="preserve">TOTAL DIRECT COSTS </t>
  </si>
  <si>
    <t>FFFFFF</t>
  </si>
  <si>
    <t>V01</t>
  </si>
  <si>
    <t>V02</t>
  </si>
  <si>
    <t>V03</t>
  </si>
  <si>
    <t>V04</t>
  </si>
  <si>
    <t>V05</t>
  </si>
  <si>
    <t>V06</t>
  </si>
  <si>
    <t>V07</t>
  </si>
  <si>
    <t>V08</t>
  </si>
  <si>
    <t>V09</t>
  </si>
  <si>
    <t>V10</t>
  </si>
  <si>
    <t>V11</t>
  </si>
  <si>
    <t>V12</t>
  </si>
  <si>
    <t>V13</t>
  </si>
  <si>
    <t>V14</t>
  </si>
  <si>
    <t>V15</t>
  </si>
  <si>
    <t>V16</t>
  </si>
  <si>
    <t>V17</t>
  </si>
  <si>
    <t>V18</t>
  </si>
  <si>
    <t>V19</t>
  </si>
  <si>
    <t>V20</t>
  </si>
  <si>
    <t>V21</t>
  </si>
  <si>
    <t>V22</t>
  </si>
  <si>
    <t>V23</t>
  </si>
  <si>
    <t>V24</t>
  </si>
  <si>
    <t>Travel - AAAAAA</t>
  </si>
  <si>
    <t>Travel - BBBBBB</t>
  </si>
  <si>
    <t>Travel - CCCCCC</t>
  </si>
  <si>
    <t>Travel - DDDDDD</t>
  </si>
  <si>
    <t>Travel - EEEEEE</t>
  </si>
  <si>
    <t>Travel - FFFFFF</t>
  </si>
  <si>
    <t>End Date:</t>
  </si>
  <si>
    <t>Posted Expenses</t>
  </si>
  <si>
    <t>Agency Service Charges</t>
  </si>
  <si>
    <t>Refuse Service Charges, Hazardous Waste</t>
  </si>
  <si>
    <t>Refuse Service Charges</t>
  </si>
  <si>
    <t>Refuse Service Charges, Biohazardous Waste</t>
  </si>
  <si>
    <t>Water and Sewer Service Charges</t>
  </si>
  <si>
    <t>Private Vendor Service Charge</t>
  </si>
  <si>
    <t>Agricultural Supplies</t>
  </si>
  <si>
    <t>Architectural and Engineering Supplies</t>
  </si>
  <si>
    <t>Highway Repair and Maintenance Materials</t>
  </si>
  <si>
    <t>Medical and Dental Supplies</t>
  </si>
  <si>
    <t>Energy Supplies</t>
  </si>
  <si>
    <t>Coal</t>
  </si>
  <si>
    <t>Gas</t>
  </si>
  <si>
    <t>Gasoline</t>
  </si>
  <si>
    <t>Oil</t>
  </si>
  <si>
    <t>Steam</t>
  </si>
  <si>
    <t>Wood Fuels</t>
  </si>
  <si>
    <t>Messenger Services</t>
  </si>
  <si>
    <t>Postal Services, Permit</t>
  </si>
  <si>
    <t>Postal Services, Contract</t>
  </si>
  <si>
    <t>Fiscal Services</t>
  </si>
  <si>
    <t>Highway Repair and Maintenance Services</t>
  </si>
  <si>
    <t>Extermination/Vector Control Services</t>
  </si>
  <si>
    <t>Architectural and Engineering Services</t>
  </si>
  <si>
    <t>Architectural and Engineering Services, Other</t>
  </si>
  <si>
    <t>Arch. and Eng. Serv., Survey Borings and Tests</t>
  </si>
  <si>
    <t>Aviation Services</t>
  </si>
  <si>
    <t>Clerical Services</t>
  </si>
  <si>
    <t>Laundry and Linen Services</t>
  </si>
  <si>
    <t>Manual Labor Services</t>
  </si>
  <si>
    <t>License Tags</t>
  </si>
  <si>
    <t>Individual Claims and Settlements</t>
  </si>
  <si>
    <t>Payments on Behalf of Individuals</t>
  </si>
  <si>
    <t>Income Assistance Payments</t>
  </si>
  <si>
    <t>Student Loans</t>
  </si>
  <si>
    <t>Watercraft Equipment</t>
  </si>
  <si>
    <t>Construction of Plant and Improvements</t>
  </si>
  <si>
    <t>Construction catch-all</t>
  </si>
  <si>
    <t>Human Subject Payments - IRB</t>
  </si>
  <si>
    <t>Electrical Service Charges</t>
  </si>
  <si>
    <t>Agency Serv. Charges, Auxilary Support Transfer</t>
  </si>
  <si>
    <t>Pooled QNR/PTS Benefits</t>
  </si>
  <si>
    <t>Stationary Equipment Improvements</t>
  </si>
  <si>
    <t>Intra-Agency Recoveries for Contractural Svcs.</t>
  </si>
  <si>
    <t>Intra-Agency Recoveries for Supplies &amp; Materials</t>
  </si>
  <si>
    <t>Intra-Agency Recoveries for Transfer Payments</t>
  </si>
  <si>
    <t>Intra-Agency Recoveries for Equipment</t>
  </si>
  <si>
    <t>Agricultural Vehicular Equipment</t>
  </si>
  <si>
    <t xml:space="preserve">   </t>
  </si>
  <si>
    <t>Office Furniture</t>
  </si>
  <si>
    <t>Office Incidentals</t>
  </si>
  <si>
    <t>GRAND TOTAL = PS, NPS, &amp; Recoveries</t>
  </si>
  <si>
    <t>#/months in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</si>
</sst>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mm/dd/yy;@"/>
  </numFmts>
  <fonts count="65" x14ac:knownFonts="1">
    <font>
      <sz val="11"/>
      <color theme="1"/>
      <name val="Calibri"/>
      <family val="2"/>
      <scheme val="minor"/>
    </font>
    <font>
      <sz val="11"/>
      <color theme="1"/>
      <name val="Calibri"/>
      <family val="2"/>
      <scheme val="minor"/>
    </font>
    <font>
      <sz val="10"/>
      <name val="Arial"/>
      <family val="2"/>
    </font>
    <font>
      <b/>
      <sz val="10"/>
      <name val="MS Sans Serif"/>
      <family val="2"/>
    </font>
    <font>
      <sz val="10"/>
      <name val="MS Sans Serif"/>
      <family val="2"/>
    </font>
    <font>
      <b/>
      <sz val="11"/>
      <color theme="1"/>
      <name val="Cambria"/>
      <family val="1"/>
      <scheme val="major"/>
    </font>
    <font>
      <sz val="11"/>
      <color theme="1"/>
      <name val="Cambria"/>
      <family val="1"/>
      <scheme val="major"/>
    </font>
    <font>
      <sz val="11"/>
      <name val="Cambria"/>
      <family val="1"/>
      <scheme val="major"/>
    </font>
    <font>
      <b/>
      <sz val="14"/>
      <color theme="1"/>
      <name val="Cambria"/>
      <family val="1"/>
      <scheme val="major"/>
    </font>
    <font>
      <b/>
      <sz val="11"/>
      <name val="Cambria"/>
      <family val="1"/>
      <scheme val="major"/>
    </font>
    <font>
      <b/>
      <sz val="14"/>
      <name val="Cambria"/>
      <family val="1"/>
      <scheme val="major"/>
    </font>
    <font>
      <sz val="8"/>
      <color theme="1"/>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b/>
      <sz val="11"/>
      <color theme="0"/>
      <name val="Cambria"/>
      <family val="1"/>
      <scheme val="major"/>
    </font>
    <font>
      <sz val="11"/>
      <color theme="0"/>
      <name val="Cambria"/>
      <family val="1"/>
      <scheme val="major"/>
    </font>
    <font>
      <b/>
      <sz val="18"/>
      <color theme="1"/>
      <name val="Cambria"/>
      <family val="1"/>
      <scheme val="major"/>
    </font>
    <font>
      <b/>
      <sz val="11"/>
      <color rgb="FFFFFF00"/>
      <name val="Cambria"/>
      <family val="1"/>
      <scheme val="major"/>
    </font>
    <font>
      <sz val="10"/>
      <name val="Cambria"/>
      <family val="1"/>
      <scheme val="major"/>
    </font>
    <font>
      <sz val="16"/>
      <color theme="1"/>
      <name val="Cambria"/>
      <family val="1"/>
      <scheme val="major"/>
    </font>
    <font>
      <sz val="16"/>
      <name val="Cambria"/>
      <family val="1"/>
      <scheme val="major"/>
    </font>
    <font>
      <sz val="16"/>
      <color theme="0"/>
      <name val="Cambria"/>
      <family val="1"/>
      <scheme val="major"/>
    </font>
    <font>
      <sz val="24"/>
      <color theme="1"/>
      <name val="Cambria"/>
      <family val="1"/>
      <scheme val="major"/>
    </font>
    <font>
      <sz val="9"/>
      <color indexed="81"/>
      <name val="Tahoma"/>
      <family val="2"/>
    </font>
    <font>
      <b/>
      <sz val="9"/>
      <color indexed="81"/>
      <name val="Tahoma"/>
      <family val="2"/>
    </font>
    <font>
      <b/>
      <u/>
      <sz val="9"/>
      <color indexed="81"/>
      <name val="Tahoma"/>
      <family val="2"/>
    </font>
    <font>
      <sz val="10"/>
      <name val="Arial Unicode MS"/>
      <family val="2"/>
    </font>
    <font>
      <b/>
      <sz val="11"/>
      <color rgb="FFFF0000"/>
      <name val="Cambria"/>
      <family val="1"/>
      <scheme val="major"/>
    </font>
    <font>
      <b/>
      <u/>
      <sz val="11"/>
      <color rgb="FFFF0000"/>
      <name val="Cambria"/>
      <family val="1"/>
      <scheme val="major"/>
    </font>
    <font>
      <b/>
      <sz val="20"/>
      <color theme="1"/>
      <name val="Cambria"/>
      <family val="1"/>
      <scheme val="major"/>
    </font>
    <font>
      <sz val="8"/>
      <name val="Arial"/>
      <family val="2"/>
    </font>
    <font>
      <sz val="10"/>
      <name val="Arial"/>
      <family val="2"/>
    </font>
    <font>
      <i/>
      <sz val="11"/>
      <name val="Cambria"/>
      <family val="1"/>
      <scheme val="major"/>
    </font>
    <font>
      <sz val="10"/>
      <name val="Arial"/>
      <family val="2"/>
    </font>
    <font>
      <u/>
      <sz val="8"/>
      <color indexed="12"/>
      <name val="Arial"/>
      <family val="2"/>
    </font>
    <font>
      <sz val="10"/>
      <name val="Arial"/>
      <family val="2"/>
    </font>
    <font>
      <u/>
      <sz val="10"/>
      <color theme="10"/>
      <name val="Arial"/>
      <family val="2"/>
    </font>
    <font>
      <sz val="14"/>
      <name val="Cambria"/>
      <family val="1"/>
      <scheme val="major"/>
    </font>
    <font>
      <sz val="20"/>
      <color theme="1"/>
      <name val="Cambria"/>
      <family val="1"/>
      <scheme val="major"/>
    </font>
    <font>
      <b/>
      <sz val="16"/>
      <color theme="1"/>
      <name val="Cambria"/>
      <family val="1"/>
      <scheme val="major"/>
    </font>
    <font>
      <sz val="14"/>
      <color theme="1"/>
      <name val="Cambria"/>
      <family val="1"/>
      <scheme val="major"/>
    </font>
    <font>
      <b/>
      <sz val="12"/>
      <name val="Cambria"/>
      <family val="1"/>
      <scheme val="major"/>
    </font>
    <font>
      <sz val="12"/>
      <color theme="1"/>
      <name val="Cambria"/>
      <family val="1"/>
      <scheme val="major"/>
    </font>
    <font>
      <b/>
      <sz val="16"/>
      <name val="Cambria"/>
      <family val="1"/>
      <scheme val="major"/>
    </font>
    <font>
      <sz val="24"/>
      <color theme="0"/>
      <name val="Cambria"/>
      <family val="1"/>
      <scheme val="major"/>
    </font>
    <font>
      <b/>
      <sz val="14"/>
      <color theme="0"/>
      <name val="Cambria"/>
      <family val="1"/>
      <scheme val="major"/>
    </font>
    <font>
      <sz val="14"/>
      <color theme="0"/>
      <name val="Cambria"/>
      <family val="1"/>
      <scheme val="major"/>
    </font>
    <font>
      <u/>
      <sz val="11"/>
      <name val="Cambria"/>
      <family val="1"/>
      <scheme val="major"/>
    </font>
    <font>
      <sz val="18"/>
      <color theme="1"/>
      <name val="Cambria"/>
      <family val="1"/>
      <scheme val="major"/>
    </font>
    <font>
      <u/>
      <sz val="12"/>
      <color theme="1"/>
      <name val="Cambria"/>
      <family val="1"/>
      <scheme val="major"/>
    </font>
    <font>
      <b/>
      <sz val="22"/>
      <color theme="1"/>
      <name val="Cambria"/>
      <family val="1"/>
      <scheme val="major"/>
    </font>
    <font>
      <b/>
      <sz val="20"/>
      <color theme="0"/>
      <name val="Cambria"/>
      <family val="1"/>
      <scheme val="major"/>
    </font>
    <font>
      <sz val="12"/>
      <name val="Cambria"/>
      <family val="1"/>
      <scheme val="major"/>
    </font>
    <font>
      <sz val="24"/>
      <name val="Cambria"/>
      <family val="1"/>
      <scheme val="major"/>
    </font>
  </fonts>
  <fills count="2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66FF"/>
        <bgColor indexed="64"/>
      </patternFill>
    </fill>
    <fill>
      <patternFill patternType="solid">
        <fgColor rgb="FFFF6600"/>
        <bgColor indexed="64"/>
      </patternFill>
    </fill>
    <fill>
      <patternFill patternType="solid">
        <fgColor rgb="FF92D050"/>
        <bgColor indexed="64"/>
      </patternFill>
    </fill>
    <fill>
      <patternFill patternType="solid">
        <fgColor rgb="FFABDB77"/>
        <bgColor indexed="64"/>
      </patternFill>
    </fill>
    <fill>
      <patternFill patternType="solid">
        <fgColor rgb="FFA9A9A9"/>
        <bgColor indexed="64"/>
      </patternFill>
    </fill>
    <fill>
      <patternFill patternType="solid">
        <fgColor rgb="FF0066FF"/>
        <bgColor indexed="64"/>
      </patternFill>
    </fill>
    <fill>
      <patternFill patternType="solid">
        <fgColor rgb="FFFFCC00"/>
        <bgColor indexed="64"/>
      </patternFill>
    </fill>
    <fill>
      <patternFill patternType="solid">
        <fgColor rgb="FF6600CC"/>
        <bgColor indexed="64"/>
      </patternFill>
    </fill>
    <fill>
      <patternFill patternType="solid">
        <fgColor rgb="FFCC00FF"/>
        <bgColor indexed="64"/>
      </patternFill>
    </fill>
    <fill>
      <patternFill patternType="solid">
        <fgColor theme="3" tint="0.79998168889431442"/>
        <bgColor indexed="64"/>
      </patternFill>
    </fill>
    <fill>
      <patternFill patternType="solid">
        <fgColor rgb="FFFFC9FF"/>
        <bgColor indexed="64"/>
      </patternFill>
    </fill>
    <fill>
      <patternFill patternType="solid">
        <fgColor rgb="FFB4DE86"/>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FF7DFF"/>
        <bgColor indexed="64"/>
      </patternFill>
    </fill>
    <fill>
      <patternFill patternType="solid">
        <fgColor theme="0"/>
        <bgColor indexed="64"/>
      </patternFill>
    </fill>
    <fill>
      <patternFill patternType="solid">
        <fgColor rgb="FFE8E8E8"/>
        <bgColor indexed="64"/>
      </patternFill>
    </fill>
    <fill>
      <patternFill patternType="solid">
        <fgColor theme="6" tint="0.39997558519241921"/>
        <bgColor indexed="64"/>
      </patternFill>
    </fill>
    <fill>
      <patternFill patternType="solid">
        <fgColor rgb="FFA8C36B"/>
        <bgColor indexed="64"/>
      </patternFill>
    </fill>
    <fill>
      <patternFill patternType="solid">
        <fgColor rgb="FF83C937"/>
        <bgColor indexed="64"/>
      </patternFill>
    </fill>
    <fill>
      <patternFill patternType="solid">
        <fgColor rgb="FF235591"/>
        <bgColor indexed="64"/>
      </patternFill>
    </fill>
    <fill>
      <patternFill patternType="solid">
        <fgColor rgb="FF85B6FF"/>
        <bgColor indexed="64"/>
      </patternFill>
    </fill>
    <fill>
      <patternFill patternType="solid">
        <fgColor theme="7" tint="-0.249977111117893"/>
        <bgColor indexed="64"/>
      </patternFill>
    </fill>
    <fill>
      <patternFill patternType="solid">
        <fgColor rgb="FFA490BE"/>
        <bgColor indexed="64"/>
      </patternFill>
    </fill>
    <fill>
      <patternFill patternType="solid">
        <fgColor rgb="FF0054D0"/>
        <bgColor indexed="64"/>
      </patternFill>
    </fill>
    <fill>
      <patternFill patternType="solid">
        <fgColor rgb="FF6197D9"/>
        <bgColor indexed="64"/>
      </patternFill>
    </fill>
    <fill>
      <patternFill patternType="solid">
        <fgColor rgb="FF2F72C3"/>
        <bgColor indexed="64"/>
      </patternFill>
    </fill>
    <fill>
      <patternFill patternType="solid">
        <fgColor rgb="FF2A65AC"/>
        <bgColor indexed="64"/>
      </patternFill>
    </fill>
    <fill>
      <patternFill patternType="solid">
        <fgColor rgb="FF21518B"/>
        <bgColor indexed="64"/>
      </patternFill>
    </fill>
    <fill>
      <patternFill patternType="solid">
        <fgColor rgb="FF90B6E4"/>
        <bgColor indexed="64"/>
      </patternFill>
    </fill>
    <fill>
      <patternFill patternType="solid">
        <fgColor rgb="FFFF85FF"/>
        <bgColor indexed="64"/>
      </patternFill>
    </fill>
    <fill>
      <patternFill patternType="solid">
        <fgColor rgb="FFFFABFF"/>
        <bgColor indexed="64"/>
      </patternFill>
    </fill>
    <fill>
      <patternFill patternType="solid">
        <fgColor rgb="FF7ABC32"/>
        <bgColor indexed="64"/>
      </patternFill>
    </fill>
    <fill>
      <patternFill patternType="solid">
        <fgColor rgb="FFC2E59B"/>
        <bgColor indexed="64"/>
      </patternFill>
    </fill>
    <fill>
      <patternFill patternType="solid">
        <fgColor rgb="FFD6EDBD"/>
        <bgColor indexed="64"/>
      </patternFill>
    </fill>
    <fill>
      <patternFill patternType="solid">
        <fgColor theme="8" tint="-0.249977111117893"/>
        <bgColor indexed="64"/>
      </patternFill>
    </fill>
    <fill>
      <patternFill patternType="solid">
        <fgColor rgb="FF389BB2"/>
        <bgColor indexed="64"/>
      </patternFill>
    </fill>
    <fill>
      <patternFill patternType="solid">
        <fgColor rgb="FF59B5CB"/>
        <bgColor indexed="64"/>
      </patternFill>
    </fill>
    <fill>
      <patternFill patternType="solid">
        <fgColor rgb="FF76C2D4"/>
        <bgColor indexed="64"/>
      </patternFill>
    </fill>
    <fill>
      <patternFill patternType="solid">
        <fgColor rgb="FFAAD8E4"/>
        <bgColor indexed="64"/>
      </patternFill>
    </fill>
    <fill>
      <patternFill patternType="solid">
        <fgColor rgb="FF257DFF"/>
        <bgColor indexed="64"/>
      </patternFill>
    </fill>
    <fill>
      <patternFill patternType="solid">
        <fgColor rgb="FF5399FF"/>
        <bgColor indexed="64"/>
      </patternFill>
    </fill>
    <fill>
      <patternFill patternType="solid">
        <fgColor rgb="FF663300"/>
        <bgColor indexed="64"/>
      </patternFill>
    </fill>
    <fill>
      <patternFill patternType="solid">
        <fgColor rgb="FF8A4500"/>
        <bgColor indexed="64"/>
      </patternFill>
    </fill>
    <fill>
      <patternFill patternType="solid">
        <fgColor rgb="FFAC5600"/>
        <bgColor indexed="64"/>
      </patternFill>
    </fill>
    <fill>
      <patternFill patternType="solid">
        <fgColor rgb="FFDA6D00"/>
        <bgColor indexed="64"/>
      </patternFill>
    </fill>
    <fill>
      <patternFill patternType="solid">
        <fgColor rgb="FFFF860D"/>
        <bgColor indexed="64"/>
      </patternFill>
    </fill>
    <fill>
      <patternFill patternType="solid">
        <fgColor rgb="FF8A15FF"/>
        <bgColor indexed="64"/>
      </patternFill>
    </fill>
    <fill>
      <patternFill patternType="solid">
        <fgColor rgb="FFA347FF"/>
        <bgColor indexed="64"/>
      </patternFill>
    </fill>
    <fill>
      <patternFill patternType="solid">
        <fgColor rgb="FFB265FF"/>
        <bgColor indexed="64"/>
      </patternFill>
    </fill>
    <fill>
      <patternFill patternType="solid">
        <fgColor rgb="FFC993FF"/>
        <bgColor indexed="64"/>
      </patternFill>
    </fill>
    <fill>
      <patternFill patternType="solid">
        <fgColor rgb="FFFF57FF"/>
        <bgColor indexed="64"/>
      </patternFill>
    </fill>
    <fill>
      <patternFill patternType="solid">
        <fgColor theme="3" tint="-0.249977111117893"/>
        <bgColor indexed="64"/>
      </patternFill>
    </fill>
    <fill>
      <patternFill patternType="solid">
        <fgColor rgb="FF245898"/>
        <bgColor indexed="64"/>
      </patternFill>
    </fill>
    <fill>
      <patternFill patternType="solid">
        <fgColor rgb="FF4F8CD5"/>
        <bgColor indexed="64"/>
      </patternFill>
    </fill>
    <fill>
      <patternFill patternType="solid">
        <fgColor rgb="FF8CB4E4"/>
        <bgColor indexed="64"/>
      </patternFill>
    </fill>
    <fill>
      <patternFill patternType="solid">
        <fgColor rgb="FF1C706E"/>
        <bgColor indexed="64"/>
      </patternFill>
    </fill>
    <fill>
      <patternFill patternType="solid">
        <fgColor rgb="FF238D8A"/>
        <bgColor indexed="64"/>
      </patternFill>
    </fill>
    <fill>
      <patternFill patternType="solid">
        <fgColor rgb="FF2DB5B2"/>
        <bgColor indexed="64"/>
      </patternFill>
    </fill>
    <fill>
      <patternFill patternType="solid">
        <fgColor rgb="FF51D3D0"/>
        <bgColor indexed="64"/>
      </patternFill>
    </fill>
    <fill>
      <patternFill patternType="solid">
        <fgColor rgb="FF94E4E2"/>
        <bgColor indexed="64"/>
      </patternFill>
    </fill>
    <fill>
      <patternFill patternType="solid">
        <fgColor theme="1" tint="0.34998626667073579"/>
        <bgColor indexed="64"/>
      </patternFill>
    </fill>
    <fill>
      <patternFill patternType="solid">
        <fgColor rgb="FF38EA00"/>
        <bgColor indexed="64"/>
      </patternFill>
    </fill>
    <fill>
      <patternFill patternType="solid">
        <fgColor rgb="FF3DFF01"/>
        <bgColor indexed="64"/>
      </patternFill>
    </fill>
    <fill>
      <patternFill patternType="solid">
        <fgColor rgb="FF76FF4B"/>
        <bgColor indexed="64"/>
      </patternFill>
    </fill>
    <fill>
      <patternFill patternType="solid">
        <fgColor rgb="FF9FFF81"/>
        <bgColor indexed="64"/>
      </patternFill>
    </fill>
    <fill>
      <patternFill patternType="solid">
        <fgColor rgb="FFC8FFB7"/>
        <bgColor indexed="64"/>
      </patternFill>
    </fill>
    <fill>
      <patternFill patternType="solid">
        <fgColor rgb="FFFFEBFF"/>
        <bgColor indexed="64"/>
      </patternFill>
    </fill>
    <fill>
      <patternFill patternType="solid">
        <fgColor rgb="FFF0EA00"/>
        <bgColor indexed="64"/>
      </patternFill>
    </fill>
    <fill>
      <patternFill patternType="solid">
        <fgColor rgb="FFFFFF69"/>
        <bgColor indexed="64"/>
      </patternFill>
    </fill>
    <fill>
      <patternFill patternType="solid">
        <fgColor rgb="FFFFFF93"/>
        <bgColor indexed="64"/>
      </patternFill>
    </fill>
    <fill>
      <patternFill patternType="solid">
        <fgColor rgb="FFFFFFD1"/>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B7423F"/>
        <bgColor indexed="64"/>
      </patternFill>
    </fill>
    <fill>
      <patternFill patternType="solid">
        <fgColor rgb="FFC35451"/>
        <bgColor indexed="64"/>
      </patternFill>
    </fill>
    <fill>
      <patternFill patternType="solid">
        <fgColor rgb="FFCF7573"/>
        <bgColor indexed="64"/>
      </patternFill>
    </fill>
    <fill>
      <patternFill patternType="solid">
        <fgColor rgb="FFD88E8C"/>
        <bgColor indexed="64"/>
      </patternFill>
    </fill>
    <fill>
      <patternFill patternType="solid">
        <fgColor rgb="FF00B0F0"/>
        <bgColor indexed="64"/>
      </patternFill>
    </fill>
    <fill>
      <patternFill patternType="solid">
        <fgColor theme="6" tint="-0.249977111117893"/>
        <bgColor indexed="64"/>
      </patternFill>
    </fill>
    <fill>
      <patternFill patternType="solid">
        <fgColor rgb="FF85A644"/>
        <bgColor indexed="64"/>
      </patternFill>
    </fill>
    <fill>
      <patternFill patternType="solid">
        <fgColor rgb="FF95B850"/>
        <bgColor indexed="64"/>
      </patternFill>
    </fill>
    <fill>
      <patternFill patternType="solid">
        <fgColor rgb="FFADC876"/>
        <bgColor indexed="64"/>
      </patternFill>
    </fill>
    <fill>
      <patternFill patternType="solid">
        <fgColor rgb="FFC4D79D"/>
        <bgColor indexed="64"/>
      </patternFill>
    </fill>
    <fill>
      <patternFill patternType="solid">
        <fgColor theme="9" tint="0.79998168889431442"/>
        <bgColor indexed="64"/>
      </patternFill>
    </fill>
    <fill>
      <patternFill patternType="solid">
        <fgColor rgb="FFF8A968"/>
        <bgColor indexed="64"/>
      </patternFill>
    </fill>
    <fill>
      <patternFill patternType="solid">
        <fgColor rgb="FFF6903C"/>
        <bgColor indexed="64"/>
      </patternFill>
    </fill>
    <fill>
      <patternFill patternType="solid">
        <fgColor rgb="FFFF2DFF"/>
        <bgColor indexed="64"/>
      </patternFill>
    </fill>
    <fill>
      <patternFill patternType="solid">
        <fgColor rgb="FF745892"/>
        <bgColor indexed="64"/>
      </patternFill>
    </fill>
    <fill>
      <patternFill patternType="solid">
        <fgColor rgb="FF876BA5"/>
        <bgColor indexed="64"/>
      </patternFill>
    </fill>
    <fill>
      <patternFill patternType="solid">
        <fgColor rgb="FF9A83B3"/>
        <bgColor indexed="64"/>
      </patternFill>
    </fill>
    <fill>
      <patternFill patternType="solid">
        <fgColor rgb="FFB5A5C7"/>
        <bgColor indexed="64"/>
      </patternFill>
    </fill>
    <fill>
      <patternFill patternType="solid">
        <fgColor theme="2" tint="-0.749992370372631"/>
        <bgColor indexed="64"/>
      </patternFill>
    </fill>
    <fill>
      <patternFill patternType="solid">
        <fgColor rgb="FFFF81FF"/>
        <bgColor indexed="64"/>
      </patternFill>
    </fill>
    <fill>
      <patternFill patternType="solid">
        <fgColor rgb="FFFF9BFF"/>
        <bgColor indexed="64"/>
      </patternFill>
    </fill>
    <fill>
      <patternFill patternType="solid">
        <fgColor rgb="FFFFB7FF"/>
        <bgColor indexed="64"/>
      </patternFill>
    </fill>
    <fill>
      <patternFill patternType="solid">
        <fgColor rgb="FFFFD5FF"/>
        <bgColor indexed="64"/>
      </patternFill>
    </fill>
    <fill>
      <patternFill patternType="solid">
        <fgColor rgb="FF3E6EA8"/>
        <bgColor indexed="64"/>
      </patternFill>
    </fill>
    <fill>
      <patternFill patternType="solid">
        <fgColor rgb="FF5485C0"/>
        <bgColor indexed="64"/>
      </patternFill>
    </fill>
    <fill>
      <patternFill patternType="solid">
        <fgColor rgb="FF7BA1CF"/>
        <bgColor indexed="64"/>
      </patternFill>
    </fill>
    <fill>
      <patternFill patternType="solid">
        <fgColor rgb="FFA0BBDC"/>
        <bgColor indexed="64"/>
      </patternFill>
    </fill>
    <fill>
      <patternFill patternType="solid">
        <fgColor rgb="FFCCFF33"/>
        <bgColor indexed="64"/>
      </patternFill>
    </fill>
    <fill>
      <patternFill patternType="solid">
        <fgColor rgb="FFDDFF7D"/>
        <bgColor indexed="64"/>
      </patternFill>
    </fill>
    <fill>
      <patternFill patternType="solid">
        <fgColor rgb="FFE5FF9B"/>
        <bgColor indexed="64"/>
      </patternFill>
    </fill>
    <fill>
      <patternFill patternType="solid">
        <fgColor rgb="FFF1FFC9"/>
        <bgColor indexed="64"/>
      </patternFill>
    </fill>
    <fill>
      <patternFill patternType="solid">
        <fgColor rgb="FFFBFFEF"/>
        <bgColor indexed="64"/>
      </patternFill>
    </fill>
    <fill>
      <patternFill patternType="solid">
        <fgColor rgb="FFFF5050"/>
        <bgColor indexed="64"/>
      </patternFill>
    </fill>
    <fill>
      <patternFill patternType="solid">
        <fgColor rgb="FFFF6969"/>
        <bgColor indexed="64"/>
      </patternFill>
    </fill>
    <fill>
      <patternFill patternType="solid">
        <fgColor rgb="FFFF8585"/>
        <bgColor indexed="64"/>
      </patternFill>
    </fill>
    <fill>
      <patternFill patternType="solid">
        <fgColor rgb="FFFF9B9B"/>
        <bgColor indexed="64"/>
      </patternFill>
    </fill>
    <fill>
      <patternFill patternType="solid">
        <fgColor rgb="FFFFB3B3"/>
        <bgColor indexed="64"/>
      </patternFill>
    </fill>
    <fill>
      <patternFill patternType="solid">
        <fgColor rgb="FF0DC0FF"/>
        <bgColor indexed="64"/>
      </patternFill>
    </fill>
    <fill>
      <patternFill patternType="solid">
        <fgColor rgb="FF47CFFF"/>
        <bgColor indexed="64"/>
      </patternFill>
    </fill>
    <fill>
      <patternFill patternType="solid">
        <fgColor rgb="FF71DAFF"/>
        <bgColor indexed="64"/>
      </patternFill>
    </fill>
    <fill>
      <patternFill patternType="solid">
        <fgColor rgb="FF9BE5FF"/>
        <bgColor indexed="64"/>
      </patternFill>
    </fill>
    <fill>
      <patternFill patternType="solid">
        <fgColor rgb="FFFF7D25"/>
        <bgColor indexed="64"/>
      </patternFill>
    </fill>
    <fill>
      <patternFill patternType="solid">
        <fgColor rgb="FFFF8F43"/>
        <bgColor indexed="64"/>
      </patternFill>
    </fill>
    <fill>
      <patternFill patternType="solid">
        <fgColor rgb="FFFFA669"/>
        <bgColor indexed="64"/>
      </patternFill>
    </fill>
    <fill>
      <patternFill patternType="solid">
        <fgColor rgb="FFFFC69F"/>
        <bgColor indexed="64"/>
      </patternFill>
    </fill>
    <fill>
      <patternFill patternType="solid">
        <fgColor rgb="FF008000"/>
        <bgColor indexed="64"/>
      </patternFill>
    </fill>
    <fill>
      <patternFill patternType="solid">
        <fgColor rgb="FF009600"/>
        <bgColor indexed="64"/>
      </patternFill>
    </fill>
    <fill>
      <patternFill patternType="solid">
        <fgColor rgb="FF00AC00"/>
        <bgColor indexed="64"/>
      </patternFill>
    </fill>
    <fill>
      <patternFill patternType="solid">
        <fgColor rgb="FF00C000"/>
        <bgColor indexed="64"/>
      </patternFill>
    </fill>
    <fill>
      <patternFill patternType="solid">
        <fgColor rgb="FF00D600"/>
        <bgColor indexed="64"/>
      </patternFill>
    </fill>
    <fill>
      <patternFill patternType="solid">
        <fgColor rgb="FFFFD72D"/>
        <bgColor indexed="64"/>
      </patternFill>
    </fill>
    <fill>
      <patternFill patternType="solid">
        <fgColor rgb="FFFFDF57"/>
        <bgColor indexed="64"/>
      </patternFill>
    </fill>
    <fill>
      <patternFill patternType="solid">
        <fgColor rgb="FFFFE579"/>
        <bgColor indexed="64"/>
      </patternFill>
    </fill>
    <fill>
      <patternFill patternType="solid">
        <fgColor rgb="FFFFEFAB"/>
        <bgColor indexed="64"/>
      </patternFill>
    </fill>
    <fill>
      <patternFill patternType="solid">
        <fgColor rgb="FF3366CC"/>
        <bgColor indexed="64"/>
      </patternFill>
    </fill>
    <fill>
      <patternFill patternType="solid">
        <fgColor rgb="FF547FD4"/>
        <bgColor indexed="64"/>
      </patternFill>
    </fill>
    <fill>
      <patternFill patternType="solid">
        <fgColor rgb="FF7598DD"/>
        <bgColor indexed="64"/>
      </patternFill>
    </fill>
    <fill>
      <patternFill patternType="solid">
        <fgColor rgb="FF90ACE4"/>
        <bgColor indexed="64"/>
      </patternFill>
    </fill>
    <fill>
      <patternFill patternType="solid">
        <fgColor rgb="FFB5C8ED"/>
        <bgColor indexed="64"/>
      </patternFill>
    </fill>
    <fill>
      <patternFill patternType="solid">
        <fgColor rgb="FF6600FF"/>
        <bgColor indexed="64"/>
      </patternFill>
    </fill>
    <fill>
      <patternFill patternType="solid">
        <fgColor rgb="FF832FFF"/>
        <bgColor indexed="64"/>
      </patternFill>
    </fill>
    <fill>
      <patternFill patternType="solid">
        <fgColor rgb="FF964FFF"/>
        <bgColor indexed="64"/>
      </patternFill>
    </fill>
    <fill>
      <patternFill patternType="solid">
        <fgColor rgb="FFA86DFF"/>
        <bgColor indexed="64"/>
      </patternFill>
    </fill>
    <fill>
      <patternFill patternType="solid">
        <fgColor rgb="FFC197FF"/>
        <bgColor indexed="64"/>
      </patternFill>
    </fill>
    <fill>
      <patternFill patternType="solid">
        <fgColor rgb="FF635E37"/>
        <bgColor indexed="64"/>
      </patternFill>
    </fill>
    <fill>
      <patternFill patternType="solid">
        <fgColor rgb="FF7B7545"/>
        <bgColor indexed="64"/>
      </patternFill>
    </fill>
    <fill>
      <patternFill patternType="solid">
        <fgColor rgb="FF9E9658"/>
        <bgColor indexed="64"/>
      </patternFill>
    </fill>
    <fill>
      <patternFill patternType="solid">
        <fgColor rgb="FFB9B281"/>
        <bgColor indexed="64"/>
      </patternFill>
    </fill>
    <fill>
      <patternFill patternType="solid">
        <fgColor rgb="FFFF0000"/>
        <bgColor indexed="64"/>
      </patternFill>
    </fill>
    <fill>
      <patternFill patternType="solid">
        <fgColor rgb="FFC00000"/>
        <bgColor indexed="64"/>
      </patternFill>
    </fill>
    <fill>
      <patternFill patternType="solid">
        <fgColor rgb="FFDA0000"/>
        <bgColor indexed="64"/>
      </patternFill>
    </fill>
    <fill>
      <patternFill patternType="solid">
        <fgColor rgb="FFFE0000"/>
        <bgColor indexed="64"/>
      </patternFill>
    </fill>
    <fill>
      <patternFill patternType="solid">
        <fgColor rgb="FFFF3333"/>
        <bgColor indexed="64"/>
      </patternFill>
    </fill>
    <fill>
      <patternFill patternType="solid">
        <fgColor rgb="FFFF6161"/>
        <bgColor indexed="64"/>
      </patternFill>
    </fill>
    <fill>
      <patternFill patternType="solid">
        <fgColor theme="6" tint="0.59999389629810485"/>
        <bgColor indexed="64"/>
      </patternFill>
    </fill>
    <fill>
      <patternFill patternType="solid">
        <fgColor rgb="FF96B74D"/>
        <bgColor indexed="64"/>
      </patternFill>
    </fill>
    <fill>
      <patternFill patternType="solid">
        <fgColor theme="1" tint="4.9989318521683403E-2"/>
        <bgColor indexed="64"/>
      </patternFill>
    </fill>
    <fill>
      <patternFill patternType="solid">
        <fgColor rgb="FF89B2E3"/>
        <bgColor indexed="64"/>
      </patternFill>
    </fill>
    <fill>
      <patternFill patternType="solid">
        <fgColor rgb="FFD9FFCD"/>
        <bgColor indexed="64"/>
      </patternFill>
    </fill>
    <fill>
      <patternFill patternType="solid">
        <fgColor rgb="FFFFE1FF"/>
        <bgColor indexed="64"/>
      </patternFill>
    </fill>
    <fill>
      <patternFill patternType="solid">
        <fgColor rgb="FF89B9FF"/>
        <bgColor indexed="64"/>
      </patternFill>
    </fill>
    <fill>
      <patternFill patternType="solid">
        <fgColor rgb="FFFF9021"/>
        <bgColor indexed="64"/>
      </patternFill>
    </fill>
    <fill>
      <patternFill patternType="solid">
        <fgColor rgb="FFCB97FF"/>
        <bgColor indexed="64"/>
      </patternFill>
    </fill>
    <fill>
      <patternFill patternType="solid">
        <fgColor rgb="FFDDF1C7"/>
        <bgColor indexed="64"/>
      </patternFill>
    </fill>
    <fill>
      <patternFill patternType="solid">
        <fgColor rgb="FFA2D6E2"/>
        <bgColor indexed="64"/>
      </patternFill>
    </fill>
    <fill>
      <patternFill patternType="solid">
        <fgColor rgb="FFFFFFD9"/>
        <bgColor indexed="64"/>
      </patternFill>
    </fill>
    <fill>
      <patternFill patternType="solid">
        <fgColor rgb="FFDC9A98"/>
        <bgColor indexed="64"/>
      </patternFill>
    </fill>
    <fill>
      <patternFill patternType="solid">
        <fgColor rgb="FFC7DAA2"/>
        <bgColor indexed="64"/>
      </patternFill>
    </fill>
    <fill>
      <patternFill patternType="solid">
        <fgColor rgb="FFFFB9FF"/>
        <bgColor indexed="64"/>
      </patternFill>
    </fill>
    <fill>
      <patternFill patternType="solid">
        <fgColor rgb="FF7FABE1"/>
        <bgColor indexed="64"/>
      </patternFill>
    </fill>
    <fill>
      <patternFill patternType="solid">
        <fgColor rgb="FFC3B6D2"/>
        <bgColor indexed="64"/>
      </patternFill>
    </fill>
    <fill>
      <patternFill patternType="solid">
        <fgColor rgb="FF8AE2E0"/>
        <bgColor indexed="64"/>
      </patternFill>
    </fill>
    <fill>
      <patternFill patternType="solid">
        <fgColor rgb="FFB0C7E2"/>
        <bgColor indexed="64"/>
      </patternFill>
    </fill>
    <fill>
      <patternFill patternType="solid">
        <fgColor rgb="FFFDFFF7"/>
        <bgColor indexed="64"/>
      </patternFill>
    </fill>
    <fill>
      <patternFill patternType="solid">
        <fgColor rgb="FFFFD5D5"/>
        <bgColor indexed="64"/>
      </patternFill>
    </fill>
    <fill>
      <patternFill patternType="solid">
        <fgColor rgb="FFB3EBFF"/>
        <bgColor indexed="64"/>
      </patternFill>
    </fill>
    <fill>
      <patternFill patternType="solid">
        <fgColor rgb="FFFFCFAF"/>
        <bgColor indexed="64"/>
      </patternFill>
    </fill>
    <fill>
      <patternFill patternType="solid">
        <fgColor rgb="FF15FF15"/>
        <bgColor indexed="64"/>
      </patternFill>
    </fill>
    <fill>
      <patternFill patternType="solid">
        <fgColor rgb="FFFFF1B3"/>
        <bgColor indexed="64"/>
      </patternFill>
    </fill>
    <fill>
      <patternFill patternType="solid">
        <fgColor rgb="FFC2D1F0"/>
        <bgColor indexed="64"/>
      </patternFill>
    </fill>
    <fill>
      <patternFill patternType="solid">
        <fgColor rgb="FFCDABFF"/>
        <bgColor indexed="64"/>
      </patternFill>
    </fill>
    <fill>
      <patternFill patternType="solid">
        <fgColor rgb="FFC8C39C"/>
        <bgColor indexed="64"/>
      </patternFill>
    </fill>
    <fill>
      <patternFill patternType="solid">
        <fgColor theme="5" tint="0.39997558519241921"/>
        <bgColor indexed="64"/>
      </patternFill>
    </fill>
    <fill>
      <patternFill patternType="solid">
        <fgColor rgb="FFCC6C6A"/>
        <bgColor indexed="64"/>
      </patternFill>
    </fill>
    <fill>
      <patternFill patternType="solid">
        <fgColor rgb="FFBF4845"/>
        <bgColor indexed="64"/>
      </patternFill>
    </fill>
    <fill>
      <patternFill patternType="solid">
        <fgColor theme="7" tint="0.39997558519241921"/>
        <bgColor indexed="64"/>
      </patternFill>
    </fill>
    <fill>
      <patternFill patternType="solid">
        <fgColor rgb="FF886EAA"/>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3CA5BE"/>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F8A15A"/>
        <bgColor indexed="64"/>
      </patternFill>
    </fill>
    <fill>
      <patternFill patternType="solid">
        <fgColor rgb="FF9966FF"/>
        <bgColor indexed="64"/>
      </patternFill>
    </fill>
    <fill>
      <patternFill patternType="solid">
        <fgColor rgb="FFA87DFF"/>
        <bgColor indexed="64"/>
      </patternFill>
    </fill>
    <fill>
      <patternFill patternType="solid">
        <fgColor rgb="FFBC9BFF"/>
        <bgColor indexed="64"/>
      </patternFill>
    </fill>
    <fill>
      <patternFill patternType="solid">
        <fgColor rgb="FFD0B9FF"/>
        <bgColor indexed="64"/>
      </patternFill>
    </fill>
    <fill>
      <patternFill patternType="solid">
        <fgColor rgb="FFE6D9FF"/>
        <bgColor indexed="64"/>
      </patternFill>
    </fill>
    <fill>
      <patternFill patternType="solid">
        <fgColor rgb="FF76933C"/>
        <bgColor indexed="64"/>
      </patternFill>
    </fill>
    <fill>
      <patternFill patternType="solid">
        <fgColor rgb="FFD937FF"/>
        <bgColor indexed="64"/>
      </patternFill>
    </fill>
    <fill>
      <patternFill patternType="solid">
        <fgColor rgb="FFE05DFF"/>
        <bgColor indexed="64"/>
      </patternFill>
    </fill>
    <fill>
      <patternFill patternType="solid">
        <fgColor rgb="FFE579FF"/>
        <bgColor indexed="64"/>
      </patternFill>
    </fill>
    <fill>
      <patternFill patternType="solid">
        <fgColor rgb="FFED9FFF"/>
        <bgColor indexed="64"/>
      </patternFill>
    </fill>
    <fill>
      <patternFill patternType="solid">
        <fgColor rgb="FFFFFFA7"/>
        <bgColor indexed="64"/>
      </patternFill>
    </fill>
    <fill>
      <patternFill patternType="solid">
        <fgColor theme="5" tint="0.59999389629810485"/>
        <bgColor indexed="64"/>
      </patternFill>
    </fill>
    <fill>
      <patternFill patternType="solid">
        <fgColor rgb="FFDAE5C1"/>
        <bgColor indexed="64"/>
      </patternFill>
    </fill>
    <fill>
      <patternFill patternType="solid">
        <fgColor rgb="FFF8A764"/>
        <bgColor indexed="64"/>
      </patternFill>
    </fill>
    <fill>
      <patternFill patternType="solid">
        <fgColor rgb="FFEBE600"/>
        <bgColor indexed="64"/>
      </patternFill>
    </fill>
    <fill>
      <patternFill patternType="solid">
        <fgColor rgb="FFFFFF99"/>
        <bgColor indexed="64"/>
      </patternFill>
    </fill>
    <fill>
      <patternFill patternType="solid">
        <fgColor rgb="FFD3817F"/>
        <bgColor indexed="64"/>
      </patternFill>
    </fill>
    <fill>
      <patternFill patternType="solid">
        <fgColor rgb="FFB0C979"/>
        <bgColor indexed="64"/>
      </patternFill>
    </fill>
    <fill>
      <patternFill patternType="solid">
        <fgColor rgb="FF7DC2D5"/>
        <bgColor indexed="64"/>
      </patternFill>
    </fill>
    <fill>
      <patternFill patternType="solid">
        <fgColor rgb="FFFFFF81"/>
        <bgColor indexed="64"/>
      </patternFill>
    </fill>
    <fill>
      <patternFill patternType="solid">
        <fgColor rgb="FFFFFFB7"/>
        <bgColor indexed="64"/>
      </patternFill>
    </fill>
    <fill>
      <patternFill patternType="solid">
        <fgColor rgb="FFFFFF3F"/>
        <bgColor indexed="64"/>
      </patternFill>
    </fill>
    <fill>
      <patternFill patternType="solid">
        <fgColor rgb="FFF8F200"/>
        <bgColor indexed="64"/>
      </patternFill>
    </fill>
    <fill>
      <patternFill patternType="solid">
        <fgColor rgb="FFEAE400"/>
        <bgColor indexed="64"/>
      </patternFill>
    </fill>
    <fill>
      <patternFill patternType="solid">
        <fgColor rgb="FFAC2087"/>
        <bgColor indexed="64"/>
      </patternFill>
    </fill>
    <fill>
      <patternFill patternType="solid">
        <fgColor rgb="FFD327A6"/>
        <bgColor indexed="64"/>
      </patternFill>
    </fill>
    <fill>
      <patternFill patternType="solid">
        <fgColor rgb="FFDF53BA"/>
        <bgColor indexed="64"/>
      </patternFill>
    </fill>
    <fill>
      <patternFill patternType="solid">
        <fgColor rgb="FFE575C8"/>
        <bgColor indexed="64"/>
      </patternFill>
    </fill>
    <fill>
      <patternFill patternType="solid">
        <fgColor rgb="FFEC9CD7"/>
        <bgColor indexed="64"/>
      </patternFill>
    </fill>
    <fill>
      <patternFill patternType="solid">
        <fgColor rgb="FF339966"/>
        <bgColor indexed="64"/>
      </patternFill>
    </fill>
    <fill>
      <patternFill patternType="solid">
        <fgColor rgb="FF3CB679"/>
        <bgColor indexed="64"/>
      </patternFill>
    </fill>
    <fill>
      <patternFill patternType="solid">
        <fgColor rgb="FF55C78E"/>
        <bgColor indexed="64"/>
      </patternFill>
    </fill>
    <fill>
      <patternFill patternType="solid">
        <fgColor rgb="FF84D6AD"/>
        <bgColor indexed="64"/>
      </patternFill>
    </fill>
    <fill>
      <patternFill patternType="solid">
        <fgColor rgb="FF297B52"/>
        <bgColor indexed="64"/>
      </patternFill>
    </fill>
  </fills>
  <borders count="8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bottom style="medium">
        <color auto="1"/>
      </bottom>
      <diagonal/>
    </border>
    <border>
      <left/>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medium">
        <color auto="1"/>
      </top>
      <bottom/>
      <diagonal/>
    </border>
    <border>
      <left/>
      <right/>
      <top style="medium">
        <color auto="1"/>
      </top>
      <bottom style="medium">
        <color auto="1"/>
      </bottom>
      <diagonal/>
    </border>
    <border>
      <left style="medium">
        <color auto="1"/>
      </left>
      <right/>
      <top/>
      <bottom/>
      <diagonal/>
    </border>
    <border>
      <left/>
      <right style="thin">
        <color auto="1"/>
      </right>
      <top style="thin">
        <color auto="1"/>
      </top>
      <bottom/>
      <diagonal/>
    </border>
    <border>
      <left style="thick">
        <color auto="1"/>
      </left>
      <right style="thick">
        <color auto="1"/>
      </right>
      <top style="thick">
        <color auto="1"/>
      </top>
      <bottom style="thick">
        <color auto="1"/>
      </bottom>
      <diagonal/>
    </border>
    <border>
      <left style="thin">
        <color auto="1"/>
      </left>
      <right style="medium">
        <color auto="1"/>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n">
        <color auto="1"/>
      </top>
      <bottom/>
      <diagonal/>
    </border>
    <border>
      <left style="thin">
        <color auto="1"/>
      </left>
      <right/>
      <top style="medium">
        <color auto="1"/>
      </top>
      <bottom style="medium">
        <color auto="1"/>
      </bottom>
      <diagonal/>
    </border>
    <border>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style="medium">
        <color auto="1"/>
      </right>
      <top/>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medium">
        <color auto="1"/>
      </right>
      <top style="thin">
        <color theme="0" tint="-0.14996795556505021"/>
      </top>
      <bottom style="thin">
        <color theme="0" tint="-0.14996795556505021"/>
      </bottom>
      <diagonal/>
    </border>
    <border>
      <left style="thin">
        <color auto="1"/>
      </left>
      <right style="medium">
        <color auto="1"/>
      </right>
      <top style="thin">
        <color theme="0" tint="-0.14996795556505021"/>
      </top>
      <bottom style="medium">
        <color auto="1"/>
      </bottom>
      <diagonal/>
    </border>
    <border>
      <left style="thin">
        <color auto="1"/>
      </left>
      <right style="medium">
        <color auto="1"/>
      </right>
      <top style="thin">
        <color theme="0" tint="-0.14996795556505021"/>
      </top>
      <bottom/>
      <diagonal/>
    </border>
    <border>
      <left style="thin">
        <color theme="1"/>
      </left>
      <right style="thin">
        <color theme="1"/>
      </right>
      <top style="medium">
        <color auto="1"/>
      </top>
      <bottom style="thin">
        <color theme="0" tint="-0.34998626667073579"/>
      </bottom>
      <diagonal/>
    </border>
    <border>
      <left style="thin">
        <color auto="1"/>
      </left>
      <right/>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theme="1"/>
      </left>
      <right style="thin">
        <color theme="1"/>
      </right>
      <top style="thin">
        <color theme="0" tint="-0.34998626667073579"/>
      </top>
      <bottom style="thin">
        <color theme="0" tint="-0.34998626667073579"/>
      </bottom>
      <diagonal/>
    </border>
    <border>
      <left style="thin">
        <color theme="1"/>
      </left>
      <right style="thin">
        <color auto="1"/>
      </right>
      <top style="thin">
        <color theme="0" tint="-0.24994659260841701"/>
      </top>
      <bottom style="medium">
        <color auto="1"/>
      </bottom>
      <diagonal/>
    </border>
    <border>
      <left style="thin">
        <color auto="1"/>
      </left>
      <right/>
      <top style="thin">
        <color theme="0" tint="-0.34998626667073579"/>
      </top>
      <bottom style="medium">
        <color auto="1"/>
      </bottom>
      <diagonal/>
    </border>
    <border>
      <left style="thin">
        <color theme="1"/>
      </left>
      <right style="thin">
        <color theme="1"/>
      </right>
      <top/>
      <bottom style="thin">
        <color theme="0" tint="-0.34998626667073579"/>
      </bottom>
      <diagonal/>
    </border>
    <border>
      <left style="thin">
        <color theme="1"/>
      </left>
      <right style="thin">
        <color theme="1"/>
      </right>
      <top style="thin">
        <color theme="0" tint="-0.34998626667073579"/>
      </top>
      <bottom/>
      <diagonal/>
    </border>
    <border>
      <left style="thin">
        <color auto="1"/>
      </left>
      <right style="thin">
        <color auto="1"/>
      </right>
      <top/>
      <bottom style="thin">
        <color theme="0" tint="-0.14996795556505021"/>
      </bottom>
      <diagonal/>
    </border>
    <border>
      <left style="thin">
        <color auto="1"/>
      </left>
      <right style="thin">
        <color auto="1"/>
      </right>
      <top style="thin">
        <color theme="0" tint="-0.14996795556505021"/>
      </top>
      <bottom style="thin">
        <color theme="0" tint="-0.14996795556505021"/>
      </bottom>
      <diagonal/>
    </border>
    <border>
      <left style="thin">
        <color auto="1"/>
      </left>
      <right style="thin">
        <color auto="1"/>
      </right>
      <top style="thin">
        <color theme="0" tint="-0.14996795556505021"/>
      </top>
      <bottom/>
      <diagonal/>
    </border>
    <border>
      <left style="medium">
        <color auto="1"/>
      </left>
      <right style="medium">
        <color auto="1"/>
      </right>
      <top style="thin">
        <color auto="1"/>
      </top>
      <bottom style="medium">
        <color auto="1"/>
      </bottom>
      <diagonal/>
    </border>
  </borders>
  <cellStyleXfs count="110">
    <xf numFmtId="0" fontId="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1" fillId="0" borderId="0"/>
    <xf numFmtId="0" fontId="4" fillId="0" borderId="0" applyNumberFormat="0" applyFont="0" applyFill="0" applyBorder="0" applyAlignment="0" applyProtection="0">
      <alignment horizontal="left"/>
    </xf>
    <xf numFmtId="4" fontId="4" fillId="0" borderId="0" applyFont="0" applyFill="0" applyBorder="0" applyAlignment="0" applyProtection="0"/>
    <xf numFmtId="0" fontId="3" fillId="0" borderId="11">
      <alignment horizontal="center"/>
    </xf>
    <xf numFmtId="43" fontId="2" fillId="0" borderId="0" applyFont="0" applyFill="0" applyBorder="0" applyAlignment="0" applyProtection="0"/>
    <xf numFmtId="0" fontId="2" fillId="0" borderId="0"/>
    <xf numFmtId="0" fontId="11"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8" fillId="0" borderId="0" applyNumberFormat="0" applyFill="0" applyBorder="0" applyAlignment="0" applyProtection="0"/>
    <xf numFmtId="0" fontId="18" fillId="0" borderId="1" applyNumberFormat="0" applyFill="0" applyAlignment="0" applyProtection="0"/>
    <xf numFmtId="0" fontId="18"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7" fillId="2" borderId="0" applyNumberFormat="0" applyBorder="0" applyAlignment="0" applyProtection="0"/>
    <xf numFmtId="0" fontId="13" fillId="3" borderId="0" applyNumberFormat="0" applyBorder="0" applyAlignment="0" applyProtection="0"/>
    <xf numFmtId="0" fontId="21" fillId="4" borderId="0" applyNumberFormat="0" applyBorder="0" applyAlignment="0" applyProtection="0"/>
    <xf numFmtId="0" fontId="19" fillId="5" borderId="4" applyNumberFormat="0" applyAlignment="0" applyProtection="0"/>
    <xf numFmtId="0" fontId="22" fillId="6" borderId="5" applyNumberFormat="0" applyAlignment="0" applyProtection="0"/>
    <xf numFmtId="0" fontId="14" fillId="6" borderId="4" applyNumberFormat="0" applyAlignment="0" applyProtection="0"/>
    <xf numFmtId="0" fontId="20" fillId="0" borderId="6" applyNumberFormat="0" applyFill="0" applyAlignment="0" applyProtection="0"/>
    <xf numFmtId="0" fontId="15" fillId="7" borderId="7" applyNumberFormat="0" applyAlignment="0" applyProtection="0"/>
    <xf numFmtId="0" fontId="24" fillId="0" borderId="0" applyNumberFormat="0" applyFill="0" applyBorder="0" applyAlignment="0" applyProtection="0"/>
    <xf numFmtId="0" fontId="11" fillId="8" borderId="8" applyNumberFormat="0" applyFont="0" applyAlignment="0" applyProtection="0"/>
    <xf numFmtId="0" fontId="16" fillId="0" borderId="0" applyNumberFormat="0" applyFill="0" applyBorder="0" applyAlignment="0" applyProtection="0"/>
    <xf numFmtId="0" fontId="23" fillId="0" borderId="9" applyNumberFormat="0" applyFill="0" applyAlignment="0" applyProtection="0"/>
    <xf numFmtId="0" fontId="12"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2" fillId="32" borderId="0" applyNumberFormat="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7" fillId="0" borderId="0"/>
    <xf numFmtId="0" fontId="37" fillId="0" borderId="0"/>
    <xf numFmtId="0" fontId="41" fillId="0" borderId="0"/>
    <xf numFmtId="9" fontId="42" fillId="0" borderId="0" applyFont="0" applyFill="0" applyBorder="0" applyAlignment="0" applyProtection="0"/>
    <xf numFmtId="0" fontId="45" fillId="0" borderId="0" applyNumberFormat="0" applyFill="0" applyBorder="0" applyAlignment="0" applyProtection="0">
      <alignment vertical="top"/>
      <protection locked="0"/>
    </xf>
    <xf numFmtId="9" fontId="44" fillId="0" borderId="0" applyFont="0" applyFill="0" applyBorder="0" applyAlignment="0" applyProtection="0"/>
    <xf numFmtId="9" fontId="2" fillId="0" borderId="0" applyFont="0" applyFill="0" applyBorder="0" applyAlignment="0" applyProtection="0"/>
    <xf numFmtId="44" fontId="46" fillId="0" borderId="0" applyFont="0" applyFill="0" applyBorder="0" applyAlignment="0" applyProtection="0"/>
    <xf numFmtId="0" fontId="47" fillId="0" borderId="0" applyNumberFormat="0" applyFill="0" applyBorder="0" applyAlignment="0" applyProtection="0">
      <alignment vertical="top"/>
      <protection locked="0"/>
    </xf>
    <xf numFmtId="9" fontId="4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451">
    <xf numFmtId="0" fontId="0" fillId="0" borderId="0" xfId="0"/>
    <xf numFmtId="0" fontId="6" fillId="0" borderId="0" xfId="0" applyFont="1" applyAlignment="1">
      <alignment vertical="center"/>
    </xf>
    <xf numFmtId="4" fontId="9" fillId="0" borderId="0" xfId="0" applyNumberFormat="1" applyFont="1" applyFill="1" applyBorder="1" applyAlignment="1">
      <alignment horizontal="right" vertical="center"/>
    </xf>
    <xf numFmtId="0" fontId="5" fillId="0" borderId="0" xfId="0" applyFont="1" applyAlignment="1">
      <alignment vertical="center"/>
    </xf>
    <xf numFmtId="0" fontId="6" fillId="34" borderId="25" xfId="0" applyFont="1" applyFill="1" applyBorder="1" applyAlignment="1">
      <alignment horizontal="center" vertical="center"/>
    </xf>
    <xf numFmtId="44" fontId="6" fillId="34" borderId="19" xfId="0" applyNumberFormat="1" applyFont="1" applyFill="1" applyBorder="1" applyAlignment="1">
      <alignment horizontal="right" vertical="center" wrapText="1"/>
    </xf>
    <xf numFmtId="4" fontId="6" fillId="0" borderId="0" xfId="0" applyNumberFormat="1" applyFont="1" applyFill="1" applyBorder="1" applyAlignment="1">
      <alignment horizontal="center" vertical="center"/>
    </xf>
    <xf numFmtId="0" fontId="33" fillId="0" borderId="0" xfId="0" applyFont="1" applyAlignment="1">
      <alignment horizontal="center" vertical="center"/>
    </xf>
    <xf numFmtId="2" fontId="6" fillId="51" borderId="34" xfId="0" applyNumberFormat="1" applyFont="1" applyFill="1" applyBorder="1" applyAlignment="1">
      <alignment horizontal="right" vertical="center" wrapText="1"/>
    </xf>
    <xf numFmtId="0" fontId="29" fillId="0" borderId="0" xfId="11" applyFont="1" applyBorder="1" applyAlignment="1">
      <alignment horizontal="center" vertical="center"/>
    </xf>
    <xf numFmtId="44" fontId="7" fillId="51" borderId="34" xfId="0" applyNumberFormat="1" applyFont="1" applyFill="1" applyBorder="1" applyAlignment="1">
      <alignment horizontal="right" vertical="center"/>
    </xf>
    <xf numFmtId="2" fontId="6" fillId="51" borderId="33" xfId="0" applyNumberFormat="1" applyFont="1" applyFill="1" applyBorder="1" applyAlignment="1">
      <alignment horizontal="right" vertical="center"/>
    </xf>
    <xf numFmtId="0" fontId="29" fillId="51" borderId="11" xfId="11" applyFont="1" applyFill="1" applyBorder="1" applyAlignment="1">
      <alignment horizontal="center" vertical="center"/>
    </xf>
    <xf numFmtId="0" fontId="6" fillId="34" borderId="35" xfId="0" applyFont="1" applyFill="1" applyBorder="1" applyAlignment="1">
      <alignment horizontal="center" vertical="center"/>
    </xf>
    <xf numFmtId="0" fontId="6" fillId="34" borderId="14" xfId="0" applyFont="1" applyFill="1" applyBorder="1" applyAlignment="1">
      <alignment horizontal="center" vertical="center"/>
    </xf>
    <xf numFmtId="2" fontId="6" fillId="34" borderId="14" xfId="0" applyNumberFormat="1" applyFont="1" applyFill="1" applyBorder="1" applyAlignment="1">
      <alignment horizontal="center" vertical="center"/>
    </xf>
    <xf numFmtId="14" fontId="29" fillId="51" borderId="35" xfId="11" applyNumberFormat="1" applyFont="1" applyFill="1" applyBorder="1" applyAlignment="1">
      <alignment horizontal="center" vertical="center"/>
    </xf>
    <xf numFmtId="0" fontId="6" fillId="51" borderId="35"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horizontal="center" vertical="center"/>
    </xf>
    <xf numFmtId="4" fontId="9" fillId="0" borderId="0" xfId="0" applyNumberFormat="1" applyFont="1" applyFill="1" applyBorder="1" applyAlignment="1">
      <alignment horizontal="left" vertical="center"/>
    </xf>
    <xf numFmtId="0" fontId="6" fillId="0" borderId="0" xfId="0" applyFont="1" applyFill="1" applyAlignment="1">
      <alignment vertical="center"/>
    </xf>
    <xf numFmtId="166" fontId="6" fillId="0" borderId="0" xfId="0" applyNumberFormat="1" applyFont="1" applyBorder="1" applyAlignment="1">
      <alignment horizontal="center" vertical="center"/>
    </xf>
    <xf numFmtId="44" fontId="5" fillId="0" borderId="0" xfId="0" applyNumberFormat="1" applyFont="1" applyAlignme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4" fontId="6" fillId="0" borderId="0" xfId="0" applyNumberFormat="1" applyFont="1" applyBorder="1" applyAlignment="1">
      <alignment horizontal="center" vertical="center" wrapText="1"/>
    </xf>
    <xf numFmtId="0" fontId="33" fillId="0" borderId="0" xfId="0" applyFont="1" applyAlignment="1">
      <alignment vertical="center"/>
    </xf>
    <xf numFmtId="0" fontId="6" fillId="51" borderId="30" xfId="0" applyFont="1" applyFill="1" applyBorder="1" applyAlignment="1">
      <alignment vertical="center"/>
    </xf>
    <xf numFmtId="0" fontId="6" fillId="51" borderId="0" xfId="0" applyFont="1" applyFill="1" applyBorder="1" applyAlignment="1">
      <alignment vertical="center"/>
    </xf>
    <xf numFmtId="4" fontId="6" fillId="51" borderId="0" xfId="0" applyNumberFormat="1" applyFont="1" applyFill="1" applyBorder="1" applyAlignment="1">
      <alignment vertical="center"/>
    </xf>
    <xf numFmtId="0" fontId="6" fillId="51" borderId="35" xfId="0" applyFont="1" applyFill="1" applyBorder="1" applyAlignment="1">
      <alignment vertical="center"/>
    </xf>
    <xf numFmtId="44" fontId="6" fillId="41" borderId="14" xfId="0" applyNumberFormat="1" applyFont="1" applyFill="1" applyBorder="1" applyAlignment="1">
      <alignment horizontal="right" vertical="center"/>
    </xf>
    <xf numFmtId="44" fontId="6" fillId="41" borderId="54" xfId="0" applyNumberFormat="1" applyFont="1" applyFill="1" applyBorder="1" applyAlignment="1">
      <alignment horizontal="right" vertical="center"/>
    </xf>
    <xf numFmtId="0" fontId="30" fillId="51" borderId="34" xfId="0" applyFont="1" applyFill="1" applyBorder="1" applyAlignment="1">
      <alignment vertical="center"/>
    </xf>
    <xf numFmtId="0" fontId="6" fillId="51" borderId="47" xfId="0" applyFont="1" applyFill="1" applyBorder="1" applyAlignment="1">
      <alignment vertical="center"/>
    </xf>
    <xf numFmtId="0" fontId="6" fillId="51" borderId="11" xfId="0" applyFont="1" applyFill="1" applyBorder="1" applyAlignment="1">
      <alignment vertical="center"/>
    </xf>
    <xf numFmtId="0" fontId="6" fillId="51" borderId="48" xfId="0" applyFont="1" applyFill="1" applyBorder="1" applyAlignment="1">
      <alignment vertical="center"/>
    </xf>
    <xf numFmtId="0" fontId="6" fillId="0" borderId="0" xfId="0" applyFont="1" applyBorder="1" applyAlignment="1">
      <alignment vertical="center"/>
    </xf>
    <xf numFmtId="0" fontId="6" fillId="51" borderId="44" xfId="0" applyFont="1" applyFill="1" applyBorder="1" applyAlignment="1">
      <alignment vertical="center"/>
    </xf>
    <xf numFmtId="0" fontId="6" fillId="51" borderId="45" xfId="0" applyFont="1" applyFill="1" applyBorder="1" applyAlignment="1">
      <alignment vertical="center"/>
    </xf>
    <xf numFmtId="0" fontId="6" fillId="51" borderId="46" xfId="0" applyFont="1" applyFill="1" applyBorder="1" applyAlignment="1">
      <alignment vertical="center"/>
    </xf>
    <xf numFmtId="44" fontId="6" fillId="41" borderId="15" xfId="0" applyNumberFormat="1" applyFont="1" applyFill="1" applyBorder="1" applyAlignment="1">
      <alignment horizontal="righ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6" fillId="37" borderId="14" xfId="0" applyFont="1" applyFill="1" applyBorder="1" applyAlignment="1">
      <alignment horizontal="center" vertical="center"/>
    </xf>
    <xf numFmtId="14" fontId="5" fillId="37" borderId="18" xfId="0" applyNumberFormat="1" applyFont="1" applyFill="1" applyBorder="1" applyAlignment="1">
      <alignment horizontal="center" vertical="center"/>
    </xf>
    <xf numFmtId="0" fontId="6" fillId="0" borderId="0" xfId="0" applyFont="1"/>
    <xf numFmtId="43" fontId="6" fillId="0" borderId="0" xfId="0" applyNumberFormat="1" applyFont="1"/>
    <xf numFmtId="0" fontId="7" fillId="0" borderId="0" xfId="86" applyFont="1" applyFill="1" applyBorder="1"/>
    <xf numFmtId="0" fontId="6" fillId="0" borderId="0" xfId="0" applyFont="1" applyAlignment="1">
      <alignment wrapText="1"/>
    </xf>
    <xf numFmtId="0" fontId="6" fillId="0" borderId="0" xfId="0" applyFont="1" applyFill="1"/>
    <xf numFmtId="43" fontId="7" fillId="0" borderId="0" xfId="0" applyNumberFormat="1" applyFont="1" applyFill="1" applyBorder="1"/>
    <xf numFmtId="0" fontId="7" fillId="0" borderId="0" xfId="0" applyFont="1" applyFill="1" applyBorder="1"/>
    <xf numFmtId="43" fontId="9" fillId="38" borderId="0" xfId="86" applyNumberFormat="1" applyFont="1" applyFill="1" applyBorder="1" applyAlignment="1">
      <alignment horizontal="center" vertical="center" wrapText="1"/>
    </xf>
    <xf numFmtId="43" fontId="6" fillId="0" borderId="0" xfId="0" applyNumberFormat="1" applyFont="1" applyAlignment="1">
      <alignment horizontal="center"/>
    </xf>
    <xf numFmtId="43" fontId="7" fillId="0" borderId="0" xfId="0" applyNumberFormat="1" applyFont="1" applyFill="1" applyBorder="1" applyAlignment="1">
      <alignment horizontal="center"/>
    </xf>
    <xf numFmtId="43" fontId="9" fillId="38" borderId="27" xfId="86" applyNumberFormat="1" applyFont="1" applyFill="1" applyBorder="1" applyAlignment="1">
      <alignment horizontal="center" wrapText="1"/>
    </xf>
    <xf numFmtId="43" fontId="9" fillId="38" borderId="10" xfId="86" applyNumberFormat="1" applyFont="1" applyFill="1" applyBorder="1" applyAlignment="1">
      <alignment horizontal="center" wrapText="1"/>
    </xf>
    <xf numFmtId="43" fontId="9" fillId="38" borderId="56" xfId="86" applyNumberFormat="1" applyFont="1" applyFill="1" applyBorder="1" applyAlignment="1">
      <alignment horizontal="center" wrapText="1"/>
    </xf>
    <xf numFmtId="43" fontId="9" fillId="38" borderId="13" xfId="86" applyNumberFormat="1" applyFont="1" applyFill="1" applyBorder="1" applyAlignment="1">
      <alignment horizontal="center" vertical="center" wrapText="1"/>
    </xf>
    <xf numFmtId="0" fontId="43" fillId="0" borderId="0" xfId="86" applyFont="1" applyFill="1" applyAlignment="1">
      <alignment horizontal="center" vertical="center"/>
    </xf>
    <xf numFmtId="4" fontId="6" fillId="58" borderId="22" xfId="0" applyNumberFormat="1" applyFont="1" applyFill="1" applyBorder="1" applyAlignment="1">
      <alignment horizontal="center" vertical="center" wrapText="1"/>
    </xf>
    <xf numFmtId="0" fontId="6" fillId="0" borderId="0" xfId="0" applyFont="1" applyAlignment="1">
      <alignment vertical="center"/>
    </xf>
    <xf numFmtId="44" fontId="6" fillId="36" borderId="14" xfId="0" applyNumberFormat="1" applyFont="1" applyFill="1" applyBorder="1" applyAlignment="1">
      <alignment vertical="center"/>
    </xf>
    <xf numFmtId="4" fontId="5" fillId="0" borderId="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4" fontId="6" fillId="0" borderId="0" xfId="0" applyNumberFormat="1" applyFont="1" applyAlignment="1">
      <alignment horizontal="center" vertical="center" wrapText="1"/>
    </xf>
    <xf numFmtId="4" fontId="6" fillId="58" borderId="20" xfId="0" applyNumberFormat="1" applyFont="1" applyFill="1" applyBorder="1" applyAlignment="1">
      <alignment horizontal="center" vertical="center" wrapText="1"/>
    </xf>
    <xf numFmtId="0" fontId="6" fillId="37" borderId="57" xfId="0" applyFont="1" applyFill="1" applyBorder="1" applyAlignment="1">
      <alignment horizontal="center" vertical="center" wrapText="1"/>
    </xf>
    <xf numFmtId="0" fontId="51" fillId="0" borderId="0" xfId="0" applyFont="1" applyAlignment="1">
      <alignment vertical="center"/>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166" fontId="7" fillId="0" borderId="0" xfId="0" applyNumberFormat="1" applyFont="1" applyFill="1" applyBorder="1" applyAlignment="1">
      <alignment horizontal="center" vertical="center"/>
    </xf>
    <xf numFmtId="0" fontId="53" fillId="0" borderId="0" xfId="0" applyFont="1" applyAlignment="1">
      <alignment vertical="center"/>
    </xf>
    <xf numFmtId="44" fontId="52" fillId="59" borderId="32" xfId="86" applyNumberFormat="1" applyFont="1" applyFill="1" applyBorder="1" applyAlignment="1">
      <alignment horizontal="center" vertical="center" wrapText="1"/>
    </xf>
    <xf numFmtId="0" fontId="6" fillId="37" borderId="29" xfId="0" applyFont="1" applyFill="1" applyBorder="1" applyAlignment="1">
      <alignment horizontal="center" vertical="center" wrapText="1"/>
    </xf>
    <xf numFmtId="0" fontId="6" fillId="37" borderId="21" xfId="0" applyFont="1" applyFill="1" applyBorder="1" applyAlignment="1">
      <alignment horizontal="center" vertical="center" wrapText="1"/>
    </xf>
    <xf numFmtId="0" fontId="6" fillId="37" borderId="29" xfId="0" applyFont="1" applyFill="1" applyBorder="1" applyAlignment="1">
      <alignment horizontal="center" vertical="center"/>
    </xf>
    <xf numFmtId="0" fontId="6" fillId="37" borderId="22" xfId="0" applyFont="1" applyFill="1" applyBorder="1" applyAlignment="1">
      <alignment vertical="center" wrapText="1"/>
    </xf>
    <xf numFmtId="44" fontId="6" fillId="37" borderId="42" xfId="0" applyNumberFormat="1" applyFont="1" applyFill="1" applyBorder="1" applyAlignment="1">
      <alignment vertical="center"/>
    </xf>
    <xf numFmtId="44" fontId="6" fillId="36" borderId="43" xfId="0" applyNumberFormat="1" applyFont="1" applyFill="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45" xfId="0" applyFont="1" applyBorder="1" applyAlignment="1">
      <alignment vertical="center"/>
    </xf>
    <xf numFmtId="0" fontId="29" fillId="0" borderId="0" xfId="11" applyFont="1" applyBorder="1" applyAlignment="1">
      <alignment horizontal="right" vertical="center"/>
    </xf>
    <xf numFmtId="0" fontId="6" fillId="0" borderId="0" xfId="0" applyFont="1" applyBorder="1" applyAlignment="1">
      <alignment horizontal="center" vertical="center"/>
    </xf>
    <xf numFmtId="0" fontId="33" fillId="0" borderId="0" xfId="0" applyFont="1" applyBorder="1" applyAlignment="1">
      <alignment horizontal="center" vertical="center"/>
    </xf>
    <xf numFmtId="0" fontId="6" fillId="53" borderId="25" xfId="0" applyFont="1" applyFill="1" applyBorder="1" applyAlignment="1">
      <alignment horizontal="center" vertical="center"/>
    </xf>
    <xf numFmtId="0" fontId="6" fillId="58" borderId="20" xfId="0" applyFont="1" applyFill="1" applyBorder="1" applyAlignment="1">
      <alignment horizontal="center" vertical="center" wrapText="1"/>
    </xf>
    <xf numFmtId="0" fontId="6" fillId="34" borderId="18" xfId="0" applyFont="1" applyFill="1" applyBorder="1" applyAlignment="1">
      <alignment horizontal="center" vertical="center"/>
    </xf>
    <xf numFmtId="0" fontId="6" fillId="51" borderId="14" xfId="0" applyFont="1" applyFill="1" applyBorder="1" applyAlignment="1">
      <alignment vertical="center"/>
    </xf>
    <xf numFmtId="14" fontId="29" fillId="51" borderId="14" xfId="11" applyNumberFormat="1" applyFont="1" applyFill="1" applyBorder="1" applyAlignment="1">
      <alignment horizontal="center" vertical="center"/>
    </xf>
    <xf numFmtId="0" fontId="6" fillId="51" borderId="14" xfId="0" applyFont="1" applyFill="1" applyBorder="1" applyAlignment="1">
      <alignment horizontal="center" vertical="center"/>
    </xf>
    <xf numFmtId="0" fontId="6" fillId="51" borderId="35" xfId="0" applyFont="1" applyFill="1" applyBorder="1" applyAlignment="1">
      <alignment horizontal="right" vertical="center"/>
    </xf>
    <xf numFmtId="2" fontId="6" fillId="51" borderId="14" xfId="0" applyNumberFormat="1" applyFont="1" applyFill="1" applyBorder="1" applyAlignment="1">
      <alignment horizontal="center" vertical="center"/>
    </xf>
    <xf numFmtId="0" fontId="33" fillId="0" borderId="30" xfId="0" applyFont="1" applyFill="1" applyBorder="1" applyAlignment="1">
      <alignment vertical="center"/>
    </xf>
    <xf numFmtId="0" fontId="6" fillId="35" borderId="44" xfId="0" applyFont="1" applyFill="1" applyBorder="1" applyAlignment="1">
      <alignment vertical="center"/>
    </xf>
    <xf numFmtId="0" fontId="6" fillId="35" borderId="45" xfId="0" applyFont="1" applyFill="1" applyBorder="1" applyAlignment="1">
      <alignment vertical="center"/>
    </xf>
    <xf numFmtId="0" fontId="6" fillId="35" borderId="46" xfId="0" applyFont="1" applyFill="1" applyBorder="1" applyAlignment="1">
      <alignment vertical="center"/>
    </xf>
    <xf numFmtId="0" fontId="6" fillId="35" borderId="30" xfId="0" applyFont="1" applyFill="1" applyBorder="1" applyAlignment="1">
      <alignment vertical="center"/>
    </xf>
    <xf numFmtId="0" fontId="6" fillId="35" borderId="0" xfId="0" applyFont="1" applyFill="1" applyBorder="1" applyAlignment="1">
      <alignment vertical="center"/>
    </xf>
    <xf numFmtId="4" fontId="6" fillId="35" borderId="0" xfId="0" applyNumberFormat="1" applyFont="1" applyFill="1" applyBorder="1" applyAlignment="1">
      <alignment vertical="center"/>
    </xf>
    <xf numFmtId="2" fontId="6" fillId="35" borderId="34" xfId="0" applyNumberFormat="1" applyFont="1" applyFill="1" applyBorder="1" applyAlignment="1">
      <alignment horizontal="right" vertical="center" wrapText="1"/>
    </xf>
    <xf numFmtId="2" fontId="6" fillId="35" borderId="33" xfId="0" applyNumberFormat="1" applyFont="1" applyFill="1" applyBorder="1" applyAlignment="1">
      <alignment horizontal="right" vertical="center"/>
    </xf>
    <xf numFmtId="44" fontId="7" fillId="35" borderId="34" xfId="0" applyNumberFormat="1" applyFont="1" applyFill="1" applyBorder="1" applyAlignment="1">
      <alignment horizontal="right" vertical="center"/>
    </xf>
    <xf numFmtId="0" fontId="30" fillId="35" borderId="34" xfId="0" applyFont="1" applyFill="1" applyBorder="1" applyAlignment="1">
      <alignment vertical="center"/>
    </xf>
    <xf numFmtId="0" fontId="6" fillId="35" borderId="48" xfId="0" applyFont="1" applyFill="1" applyBorder="1" applyAlignment="1">
      <alignment vertical="center"/>
    </xf>
    <xf numFmtId="0" fontId="6" fillId="35" borderId="47" xfId="0" applyFont="1" applyFill="1" applyBorder="1" applyAlignment="1">
      <alignment vertical="center"/>
    </xf>
    <xf numFmtId="0" fontId="6" fillId="35" borderId="11" xfId="0" applyFont="1" applyFill="1" applyBorder="1" applyAlignment="1">
      <alignment vertical="center"/>
    </xf>
    <xf numFmtId="0" fontId="29" fillId="35" borderId="11" xfId="11" applyFont="1" applyFill="1" applyBorder="1" applyAlignment="1">
      <alignment horizontal="center" vertical="center"/>
    </xf>
    <xf numFmtId="14" fontId="6" fillId="35" borderId="35" xfId="0" applyNumberFormat="1" applyFont="1" applyFill="1" applyBorder="1" applyAlignment="1">
      <alignment vertical="center"/>
    </xf>
    <xf numFmtId="2" fontId="6" fillId="35" borderId="14" xfId="0" applyNumberFormat="1" applyFont="1" applyFill="1" applyBorder="1" applyAlignment="1">
      <alignment vertical="center"/>
    </xf>
    <xf numFmtId="14" fontId="29" fillId="35" borderId="35" xfId="11" applyNumberFormat="1" applyFont="1" applyFill="1" applyBorder="1" applyAlignment="1">
      <alignment horizontal="center" vertical="center"/>
    </xf>
    <xf numFmtId="2" fontId="29" fillId="35" borderId="14" xfId="11" applyNumberFormat="1" applyFont="1" applyFill="1" applyBorder="1" applyAlignment="1">
      <alignment horizontal="center" vertical="center"/>
    </xf>
    <xf numFmtId="14" fontId="6" fillId="35" borderId="35" xfId="0" applyNumberFormat="1" applyFont="1" applyFill="1" applyBorder="1" applyAlignment="1">
      <alignment horizontal="center" vertical="center"/>
    </xf>
    <xf numFmtId="2" fontId="6" fillId="35" borderId="14" xfId="0" applyNumberFormat="1" applyFont="1" applyFill="1" applyBorder="1" applyAlignment="1">
      <alignment horizontal="center" vertical="center"/>
    </xf>
    <xf numFmtId="0" fontId="6" fillId="35" borderId="35" xfId="0" applyFont="1" applyFill="1" applyBorder="1" applyAlignment="1">
      <alignment horizontal="right" vertical="center"/>
    </xf>
    <xf numFmtId="14" fontId="30" fillId="64" borderId="17" xfId="0" applyNumberFormat="1" applyFont="1" applyFill="1" applyBorder="1" applyAlignment="1">
      <alignment vertical="center"/>
    </xf>
    <xf numFmtId="0" fontId="31" fillId="64" borderId="53" xfId="11" applyFont="1" applyFill="1" applyBorder="1" applyAlignment="1">
      <alignment horizontal="center" vertical="center"/>
    </xf>
    <xf numFmtId="44" fontId="32" fillId="64" borderId="32" xfId="0" applyNumberFormat="1" applyFont="1" applyFill="1" applyBorder="1" applyAlignment="1">
      <alignment horizontal="right" vertical="center"/>
    </xf>
    <xf numFmtId="44" fontId="32" fillId="64" borderId="32" xfId="0" applyNumberFormat="1" applyFont="1" applyFill="1" applyBorder="1" applyAlignment="1">
      <alignment vertical="center"/>
    </xf>
    <xf numFmtId="0" fontId="6" fillId="64" borderId="60" xfId="0" applyFont="1" applyFill="1" applyBorder="1" applyAlignment="1">
      <alignment horizontal="right" vertical="center"/>
    </xf>
    <xf numFmtId="0" fontId="6" fillId="64" borderId="50" xfId="0" applyFont="1" applyFill="1" applyBorder="1" applyAlignment="1">
      <alignment horizontal="right" vertical="center"/>
    </xf>
    <xf numFmtId="0" fontId="6" fillId="64" borderId="61" xfId="0" applyFont="1" applyFill="1" applyBorder="1" applyAlignment="1">
      <alignment horizontal="right" vertical="center"/>
    </xf>
    <xf numFmtId="0" fontId="6" fillId="64" borderId="51" xfId="0" applyFont="1" applyFill="1" applyBorder="1" applyAlignment="1">
      <alignment horizontal="right" vertical="center"/>
    </xf>
    <xf numFmtId="0" fontId="28" fillId="64" borderId="50" xfId="0" applyFont="1" applyFill="1" applyBorder="1" applyAlignment="1">
      <alignment vertical="center"/>
    </xf>
    <xf numFmtId="0" fontId="6" fillId="64" borderId="51" xfId="0" applyFont="1" applyFill="1" applyBorder="1" applyAlignment="1">
      <alignment vertical="center"/>
    </xf>
    <xf numFmtId="0" fontId="55" fillId="64" borderId="21" xfId="0" applyFont="1" applyFill="1" applyBorder="1" applyAlignment="1">
      <alignment horizontal="center" vertical="center"/>
    </xf>
    <xf numFmtId="0" fontId="6" fillId="62" borderId="60" xfId="0" applyFont="1" applyFill="1" applyBorder="1" applyAlignment="1">
      <alignment horizontal="right" vertical="center"/>
    </xf>
    <xf numFmtId="0" fontId="6" fillId="62" borderId="50" xfId="0" applyFont="1" applyFill="1" applyBorder="1" applyAlignment="1">
      <alignment horizontal="right" vertical="center"/>
    </xf>
    <xf numFmtId="0" fontId="6" fillId="62" borderId="61" xfId="0" applyFont="1" applyFill="1" applyBorder="1" applyAlignment="1">
      <alignment horizontal="right" vertical="center"/>
    </xf>
    <xf numFmtId="0" fontId="6" fillId="62" borderId="51" xfId="0" applyFont="1" applyFill="1" applyBorder="1" applyAlignment="1">
      <alignment horizontal="right" vertical="center"/>
    </xf>
    <xf numFmtId="0" fontId="55" fillId="62" borderId="21" xfId="0" applyFont="1" applyFill="1" applyBorder="1" applyAlignment="1">
      <alignment horizontal="center" vertical="center"/>
    </xf>
    <xf numFmtId="0" fontId="28" fillId="62" borderId="50" xfId="0" applyFont="1" applyFill="1" applyBorder="1" applyAlignment="1">
      <alignment vertical="center"/>
    </xf>
    <xf numFmtId="0" fontId="6" fillId="62" borderId="51" xfId="0" applyFont="1" applyFill="1" applyBorder="1" applyAlignment="1">
      <alignment vertical="center"/>
    </xf>
    <xf numFmtId="14" fontId="30" fillId="62" borderId="17" xfId="0" applyNumberFormat="1" applyFont="1" applyFill="1" applyBorder="1" applyAlignment="1">
      <alignment vertical="center"/>
    </xf>
    <xf numFmtId="0" fontId="31" fillId="62" borderId="53" xfId="11" applyFont="1" applyFill="1" applyBorder="1" applyAlignment="1">
      <alignment horizontal="center" vertical="center"/>
    </xf>
    <xf numFmtId="44" fontId="32" fillId="62" borderId="32" xfId="0" applyNumberFormat="1" applyFont="1" applyFill="1" applyBorder="1" applyAlignment="1">
      <alignment horizontal="right" vertical="center"/>
    </xf>
    <xf numFmtId="44" fontId="32" fillId="62" borderId="32" xfId="0" applyNumberFormat="1" applyFont="1" applyFill="1" applyBorder="1" applyAlignment="1">
      <alignment vertical="center"/>
    </xf>
    <xf numFmtId="0" fontId="26" fillId="62" borderId="52" xfId="0" applyFont="1" applyFill="1" applyBorder="1" applyAlignment="1">
      <alignment horizontal="right" vertical="center"/>
    </xf>
    <xf numFmtId="0" fontId="26" fillId="64" borderId="52" xfId="0" applyFont="1" applyFill="1" applyBorder="1" applyAlignment="1">
      <alignment horizontal="right" vertical="center"/>
    </xf>
    <xf numFmtId="44" fontId="6" fillId="65" borderId="14" xfId="0" applyNumberFormat="1" applyFont="1" applyFill="1" applyBorder="1" applyAlignment="1">
      <alignment horizontal="right" vertical="center"/>
    </xf>
    <xf numFmtId="44" fontId="6" fillId="65" borderId="54" xfId="0" applyNumberFormat="1" applyFont="1" applyFill="1" applyBorder="1" applyAlignment="1">
      <alignment horizontal="right" vertical="center"/>
    </xf>
    <xf numFmtId="44" fontId="6" fillId="65" borderId="15" xfId="0" applyNumberFormat="1" applyFont="1" applyFill="1" applyBorder="1" applyAlignment="1">
      <alignment horizontal="right" vertical="center"/>
    </xf>
    <xf numFmtId="0" fontId="33" fillId="0" borderId="0" xfId="0" applyFont="1" applyAlignment="1">
      <alignment horizontal="right" vertical="center"/>
    </xf>
    <xf numFmtId="4" fontId="7" fillId="0" borderId="0" xfId="0" applyNumberFormat="1" applyFont="1" applyFill="1" applyBorder="1" applyAlignment="1">
      <alignment horizontal="right" vertical="center" wrapText="1"/>
    </xf>
    <xf numFmtId="14" fontId="7" fillId="0" borderId="0" xfId="0" applyNumberFormat="1" applyFont="1" applyFill="1" applyBorder="1" applyAlignment="1">
      <alignment horizontal="right" vertical="center" wrapText="1"/>
    </xf>
    <xf numFmtId="14" fontId="6" fillId="0" borderId="0" xfId="0"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0" fontId="30" fillId="0" borderId="0" xfId="0" applyFont="1" applyAlignment="1">
      <alignment horizontal="right" vertical="center"/>
    </xf>
    <xf numFmtId="0" fontId="6" fillId="0" borderId="0" xfId="0" applyNumberFormat="1" applyFont="1" applyFill="1" applyBorder="1" applyAlignment="1">
      <alignment vertical="center"/>
    </xf>
    <xf numFmtId="14" fontId="6" fillId="0" borderId="28" xfId="0" applyNumberFormat="1" applyFont="1" applyBorder="1" applyAlignment="1">
      <alignment horizontal="center" vertical="center"/>
    </xf>
    <xf numFmtId="0" fontId="6" fillId="0" borderId="38" xfId="0" applyFont="1" applyBorder="1" applyAlignment="1">
      <alignment horizontal="center" vertical="center"/>
    </xf>
    <xf numFmtId="44" fontId="6" fillId="37" borderId="14" xfId="0" applyNumberFormat="1" applyFont="1" applyFill="1" applyBorder="1" applyAlignment="1">
      <alignment vertical="center"/>
    </xf>
    <xf numFmtId="0" fontId="6" fillId="37" borderId="14" xfId="0" applyFont="1" applyFill="1" applyBorder="1" applyAlignment="1">
      <alignment horizontal="center" vertical="center" wrapText="1"/>
    </xf>
    <xf numFmtId="0" fontId="6" fillId="0" borderId="38" xfId="0" applyFont="1" applyBorder="1" applyAlignment="1">
      <alignment horizontal="center" vertical="center" wrapText="1"/>
    </xf>
    <xf numFmtId="44" fontId="52" fillId="190" borderId="32" xfId="86" applyNumberFormat="1" applyFont="1" applyFill="1" applyBorder="1" applyAlignment="1">
      <alignment horizontal="center" vertical="center" wrapText="1"/>
    </xf>
    <xf numFmtId="44" fontId="52" fillId="191" borderId="32" xfId="86" applyNumberFormat="1" applyFont="1" applyFill="1" applyBorder="1" applyAlignment="1">
      <alignment horizontal="center" vertical="center" wrapText="1"/>
    </xf>
    <xf numFmtId="44" fontId="7" fillId="191" borderId="14" xfId="86" applyNumberFormat="1" applyFont="1" applyFill="1" applyBorder="1" applyAlignment="1">
      <alignment horizontal="center" wrapText="1"/>
    </xf>
    <xf numFmtId="44" fontId="7" fillId="59" borderId="14" xfId="86" applyNumberFormat="1" applyFont="1" applyFill="1" applyBorder="1" applyAlignment="1">
      <alignment horizontal="center" wrapText="1"/>
    </xf>
    <xf numFmtId="44" fontId="7" fillId="190" borderId="14" xfId="86" applyNumberFormat="1" applyFont="1" applyFill="1" applyBorder="1" applyAlignment="1">
      <alignment horizontal="center" wrapText="1"/>
    </xf>
    <xf numFmtId="44" fontId="6" fillId="0" borderId="0" xfId="0" applyNumberFormat="1" applyFont="1" applyAlignment="1">
      <alignment vertical="center"/>
    </xf>
    <xf numFmtId="44" fontId="6" fillId="59" borderId="20" xfId="0" applyNumberFormat="1" applyFont="1" applyFill="1" applyBorder="1" applyAlignment="1">
      <alignment horizontal="center" vertical="center" wrapText="1"/>
    </xf>
    <xf numFmtId="44" fontId="6" fillId="37" borderId="14" xfId="0" applyNumberFormat="1" applyFont="1" applyFill="1" applyBorder="1" applyAlignment="1">
      <alignment horizontal="center" vertical="center"/>
    </xf>
    <xf numFmtId="44" fontId="6" fillId="0" borderId="46" xfId="0" applyNumberFormat="1" applyFont="1" applyFill="1" applyBorder="1" applyAlignment="1">
      <alignment horizontal="center" vertical="center"/>
    </xf>
    <xf numFmtId="0" fontId="48" fillId="34" borderId="14" xfId="86" applyFont="1" applyFill="1" applyBorder="1" applyAlignment="1">
      <alignment horizontal="center" wrapText="1"/>
    </xf>
    <xf numFmtId="1" fontId="7" fillId="38" borderId="19"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protection locked="0"/>
    </xf>
    <xf numFmtId="1" fontId="6" fillId="0" borderId="10" xfId="0" applyNumberFormat="1" applyFont="1" applyFill="1" applyBorder="1" applyAlignment="1" applyProtection="1">
      <alignment horizontal="center" vertical="center"/>
      <protection locked="0"/>
    </xf>
    <xf numFmtId="1" fontId="6" fillId="188" borderId="14" xfId="0" applyNumberFormat="1" applyFont="1" applyFill="1" applyBorder="1" applyAlignment="1" applyProtection="1">
      <alignment horizontal="center" vertical="center"/>
      <protection locked="0"/>
    </xf>
    <xf numFmtId="1" fontId="9" fillId="0" borderId="0" xfId="0" applyNumberFormat="1" applyFont="1" applyFill="1" applyBorder="1" applyAlignment="1" applyProtection="1">
      <alignment horizontal="center" vertical="center"/>
      <protection locked="0"/>
    </xf>
    <xf numFmtId="1" fontId="6" fillId="0" borderId="0" xfId="0" applyNumberFormat="1" applyFont="1" applyAlignment="1" applyProtection="1">
      <alignment horizontal="center" vertical="center"/>
      <protection locked="0"/>
    </xf>
    <xf numFmtId="1" fontId="6" fillId="67" borderId="14" xfId="0" applyNumberFormat="1" applyFont="1" applyFill="1" applyBorder="1" applyAlignment="1" applyProtection="1">
      <alignment horizontal="center" vertical="center"/>
      <protection locked="0"/>
    </xf>
    <xf numFmtId="1" fontId="6" fillId="0" borderId="12" xfId="0" applyNumberFormat="1" applyFont="1" applyFill="1" applyBorder="1" applyAlignment="1" applyProtection="1">
      <alignment horizontal="center" vertical="center"/>
      <protection locked="0"/>
    </xf>
    <xf numFmtId="1" fontId="6" fillId="107" borderId="14" xfId="0" applyNumberFormat="1" applyFont="1" applyFill="1" applyBorder="1" applyAlignment="1" applyProtection="1">
      <alignment horizontal="center" vertical="center"/>
      <protection locked="0"/>
    </xf>
    <xf numFmtId="1" fontId="6" fillId="0" borderId="0" xfId="0" applyNumberFormat="1" applyFont="1" applyFill="1" applyBorder="1" applyAlignment="1" applyProtection="1">
      <alignment horizontal="center" vertical="center"/>
      <protection locked="0"/>
    </xf>
    <xf numFmtId="1" fontId="6" fillId="52" borderId="14" xfId="0" applyNumberFormat="1" applyFont="1" applyFill="1" applyBorder="1" applyAlignment="1" applyProtection="1">
      <alignment horizontal="center" vertical="center"/>
      <protection locked="0"/>
    </xf>
    <xf numFmtId="1" fontId="6" fillId="83" borderId="14" xfId="0" applyNumberFormat="1" applyFont="1" applyFill="1" applyBorder="1" applyAlignment="1" applyProtection="1">
      <alignment horizontal="center" vertical="center"/>
      <protection locked="0"/>
    </xf>
    <xf numFmtId="1" fontId="6" fillId="87" borderId="14" xfId="0" applyNumberFormat="1" applyFont="1" applyFill="1" applyBorder="1" applyAlignment="1" applyProtection="1">
      <alignment horizontal="center" vertical="center"/>
      <protection locked="0"/>
    </xf>
    <xf numFmtId="1" fontId="26" fillId="91" borderId="14" xfId="0" applyNumberFormat="1" applyFont="1" applyFill="1" applyBorder="1" applyAlignment="1" applyProtection="1">
      <alignment horizontal="center" vertical="center"/>
      <protection locked="0"/>
    </xf>
    <xf numFmtId="1" fontId="6" fillId="75" borderId="14" xfId="0" applyNumberFormat="1" applyFont="1" applyFill="1" applyBorder="1" applyAlignment="1" applyProtection="1">
      <alignment horizontal="center" vertical="center"/>
      <protection locked="0"/>
    </xf>
    <xf numFmtId="1" fontId="6" fillId="80" borderId="14" xfId="0" applyNumberFormat="1" applyFont="1" applyFill="1" applyBorder="1" applyAlignment="1" applyProtection="1">
      <alignment horizontal="center" vertical="center"/>
      <protection locked="0"/>
    </xf>
    <xf numFmtId="1" fontId="6" fillId="112" borderId="14" xfId="0" applyNumberFormat="1" applyFont="1" applyFill="1" applyBorder="1" applyAlignment="1" applyProtection="1">
      <alignment horizontal="center" vertical="center"/>
      <protection locked="0"/>
    </xf>
    <xf numFmtId="1" fontId="6" fillId="118" borderId="14" xfId="0" applyNumberFormat="1" applyFont="1" applyFill="1" applyBorder="1" applyAlignment="1" applyProtection="1">
      <alignment horizontal="center" vertical="center"/>
      <protection locked="0"/>
    </xf>
    <xf numFmtId="1" fontId="6" fillId="124" borderId="14" xfId="0" applyNumberFormat="1" applyFont="1" applyFill="1" applyBorder="1" applyAlignment="1" applyProtection="1">
      <alignment horizontal="center" vertical="center"/>
      <protection locked="0"/>
    </xf>
    <xf numFmtId="1" fontId="7" fillId="36" borderId="14" xfId="0" applyNumberFormat="1" applyFont="1" applyFill="1" applyBorder="1" applyAlignment="1" applyProtection="1">
      <alignment horizontal="center" vertical="center"/>
      <protection locked="0"/>
    </xf>
    <xf numFmtId="1" fontId="6" fillId="56" borderId="14" xfId="0" applyNumberFormat="1" applyFont="1" applyFill="1" applyBorder="1" applyAlignment="1" applyProtection="1">
      <alignment horizontal="center" vertical="center"/>
      <protection locked="0"/>
    </xf>
    <xf numFmtId="1" fontId="6" fillId="96" borderId="14" xfId="0" applyNumberFormat="1" applyFont="1" applyFill="1" applyBorder="1" applyAlignment="1" applyProtection="1">
      <alignment horizontal="center" vertical="center"/>
      <protection locked="0"/>
    </xf>
    <xf numFmtId="1" fontId="6" fillId="132" borderId="14" xfId="0" applyNumberFormat="1" applyFont="1" applyFill="1" applyBorder="1" applyAlignment="1" applyProtection="1">
      <alignment horizontal="center" vertical="center"/>
      <protection locked="0"/>
    </xf>
    <xf numFmtId="1" fontId="6" fillId="101" borderId="14" xfId="0" applyNumberFormat="1" applyFont="1" applyFill="1" applyBorder="1" applyAlignment="1" applyProtection="1">
      <alignment horizontal="center" vertical="center"/>
      <protection locked="0"/>
    </xf>
    <xf numFmtId="1" fontId="6" fillId="137" borderId="14" xfId="0" applyNumberFormat="1" applyFont="1" applyFill="1" applyBorder="1" applyAlignment="1" applyProtection="1">
      <alignment horizontal="center" vertical="center"/>
      <protection locked="0"/>
    </xf>
    <xf numFmtId="1" fontId="6" fillId="141" borderId="14" xfId="0" applyNumberFormat="1" applyFont="1" applyFill="1" applyBorder="1" applyAlignment="1" applyProtection="1">
      <alignment horizontal="center" vertical="center"/>
      <protection locked="0"/>
    </xf>
    <xf numFmtId="1" fontId="6" fillId="146" borderId="14" xfId="0" applyNumberFormat="1" applyFont="1" applyFill="1" applyBorder="1" applyAlignment="1" applyProtection="1">
      <alignment horizontal="center" vertical="center"/>
      <protection locked="0"/>
    </xf>
    <xf numFmtId="1" fontId="6" fillId="151" borderId="14" xfId="0" applyNumberFormat="1" applyFont="1" applyFill="1" applyBorder="1" applyAlignment="1" applyProtection="1">
      <alignment horizontal="center" vertical="center"/>
      <protection locked="0"/>
    </xf>
    <xf numFmtId="1" fontId="6" fillId="155" borderId="14" xfId="0" applyNumberFormat="1" applyFont="1" applyFill="1" applyBorder="1" applyAlignment="1" applyProtection="1">
      <alignment horizontal="center" vertical="center"/>
      <protection locked="0"/>
    </xf>
    <xf numFmtId="1" fontId="6" fillId="159" borderId="14" xfId="0" applyNumberFormat="1" applyFont="1" applyFill="1" applyBorder="1" applyAlignment="1" applyProtection="1">
      <alignment horizontal="center" vertical="center"/>
      <protection locked="0"/>
    </xf>
    <xf numFmtId="1" fontId="6" fillId="164" borderId="14" xfId="0" applyNumberFormat="1" applyFont="1" applyFill="1" applyBorder="1" applyAlignment="1" applyProtection="1">
      <alignment horizontal="center" vertical="center"/>
      <protection locked="0"/>
    </xf>
    <xf numFmtId="1" fontId="6" fillId="168" borderId="14" xfId="0" applyNumberFormat="1" applyFont="1" applyFill="1" applyBorder="1" applyAlignment="1" applyProtection="1">
      <alignment horizontal="center" vertical="center"/>
      <protection locked="0"/>
    </xf>
    <xf numFmtId="1" fontId="6" fillId="173" borderId="14" xfId="0" applyNumberFormat="1" applyFont="1" applyFill="1" applyBorder="1" applyAlignment="1" applyProtection="1">
      <alignment horizontal="center" vertical="center"/>
      <protection locked="0"/>
    </xf>
    <xf numFmtId="1" fontId="6" fillId="178" borderId="14" xfId="0" applyNumberFormat="1" applyFont="1" applyFill="1" applyBorder="1" applyAlignment="1" applyProtection="1">
      <alignment horizontal="center" vertical="center"/>
      <protection locked="0"/>
    </xf>
    <xf numFmtId="1" fontId="26" fillId="0" borderId="0" xfId="0" applyNumberFormat="1" applyFont="1" applyFill="1" applyBorder="1" applyAlignment="1" applyProtection="1">
      <alignment horizontal="center" vertical="center"/>
      <protection locked="0"/>
    </xf>
    <xf numFmtId="1" fontId="7" fillId="182" borderId="14" xfId="0" applyNumberFormat="1"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1" fontId="5" fillId="0" borderId="0" xfId="0" applyNumberFormat="1" applyFont="1" applyFill="1" applyBorder="1" applyAlignment="1" applyProtection="1">
      <alignment horizontal="center" vertical="center"/>
      <protection locked="0"/>
    </xf>
    <xf numFmtId="1" fontId="26" fillId="188" borderId="14" xfId="0" applyNumberFormat="1" applyFont="1" applyFill="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25" fillId="185" borderId="14"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9" fillId="0" borderId="11" xfId="0" applyFont="1" applyFill="1" applyBorder="1" applyAlignment="1" applyProtection="1">
      <alignment horizontal="right" vertical="center"/>
      <protection locked="0"/>
    </xf>
    <xf numFmtId="0" fontId="8" fillId="38" borderId="14" xfId="0" applyFont="1" applyFill="1" applyBorder="1" applyAlignment="1" applyProtection="1">
      <alignment horizontal="right" vertical="center"/>
      <protection locked="0"/>
    </xf>
    <xf numFmtId="4" fontId="6" fillId="0" borderId="58" xfId="0" applyNumberFormat="1" applyFont="1" applyFill="1" applyBorder="1" applyAlignment="1" applyProtection="1">
      <alignment horizontal="right" vertical="center"/>
      <protection locked="0"/>
    </xf>
    <xf numFmtId="0" fontId="7" fillId="0" borderId="58" xfId="0" applyFont="1" applyFill="1" applyBorder="1" applyAlignment="1" applyProtection="1">
      <alignment horizontal="right" vertical="center"/>
      <protection locked="0"/>
    </xf>
    <xf numFmtId="0" fontId="6" fillId="0" borderId="58" xfId="0" applyFont="1" applyFill="1" applyBorder="1" applyAlignment="1" applyProtection="1">
      <alignment horizontal="right" vertical="center"/>
      <protection locked="0"/>
    </xf>
    <xf numFmtId="0" fontId="6" fillId="57" borderId="58" xfId="0" applyFont="1" applyFill="1" applyBorder="1" applyAlignment="1" applyProtection="1">
      <alignment horizontal="right" vertical="center"/>
      <protection locked="0"/>
    </xf>
    <xf numFmtId="0" fontId="6" fillId="0" borderId="0" xfId="0" applyFont="1" applyFill="1" applyAlignment="1" applyProtection="1">
      <alignment horizontal="right" vertical="center"/>
      <protection locked="0"/>
    </xf>
    <xf numFmtId="0" fontId="9" fillId="34" borderId="14" xfId="0" applyFont="1" applyFill="1" applyBorder="1" applyAlignment="1" applyProtection="1">
      <alignment horizontal="right" vertical="center"/>
      <protection locked="0"/>
    </xf>
    <xf numFmtId="0" fontId="48" fillId="0" borderId="0" xfId="0" applyFont="1" applyFill="1" applyBorder="1" applyAlignment="1" applyProtection="1">
      <alignment horizontal="right" vertical="center"/>
      <protection locked="0"/>
    </xf>
    <xf numFmtId="0" fontId="26" fillId="185" borderId="14" xfId="0" applyFont="1" applyFill="1" applyBorder="1" applyAlignment="1" applyProtection="1">
      <alignment horizontal="right" vertical="center"/>
      <protection locked="0"/>
    </xf>
    <xf numFmtId="0" fontId="6" fillId="0" borderId="26" xfId="0" applyFont="1" applyBorder="1" applyAlignment="1">
      <alignment horizontal="center" vertical="center"/>
    </xf>
    <xf numFmtId="1" fontId="6" fillId="232" borderId="14" xfId="0" applyNumberFormat="1" applyFont="1" applyFill="1" applyBorder="1" applyAlignment="1" applyProtection="1">
      <alignment horizontal="center" vertical="center"/>
      <protection locked="0"/>
    </xf>
    <xf numFmtId="0" fontId="5" fillId="34" borderId="14" xfId="0" applyFont="1" applyFill="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229" borderId="26" xfId="0" applyFont="1" applyFill="1" applyBorder="1" applyAlignment="1" applyProtection="1">
      <alignment horizontal="right" vertical="center"/>
      <protection locked="0"/>
    </xf>
    <xf numFmtId="0" fontId="6" fillId="0" borderId="0" xfId="0" applyFont="1" applyAlignment="1" applyProtection="1">
      <alignment horizontal="center" vertical="center"/>
      <protection locked="0"/>
    </xf>
    <xf numFmtId="14" fontId="6" fillId="37" borderId="18"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166" fontId="9" fillId="0" borderId="0" xfId="0" applyNumberFormat="1" applyFont="1" applyFill="1" applyBorder="1" applyAlignment="1">
      <alignment horizontal="right" vertical="center"/>
    </xf>
    <xf numFmtId="49" fontId="6" fillId="0" borderId="34" xfId="0" applyNumberFormat="1" applyFont="1" applyBorder="1" applyAlignment="1">
      <alignment vertical="center"/>
    </xf>
    <xf numFmtId="49" fontId="6" fillId="0" borderId="30" xfId="0" applyNumberFormat="1" applyFont="1" applyBorder="1" applyAlignment="1">
      <alignment vertical="top"/>
    </xf>
    <xf numFmtId="4" fontId="9" fillId="41" borderId="20" xfId="0" applyNumberFormat="1" applyFont="1" applyFill="1" applyBorder="1" applyAlignment="1">
      <alignment horizontal="left" vertical="top"/>
    </xf>
    <xf numFmtId="0" fontId="6" fillId="41" borderId="64" xfId="0" applyFont="1" applyFill="1" applyBorder="1" applyAlignment="1">
      <alignment horizontal="right" vertical="top"/>
    </xf>
    <xf numFmtId="0" fontId="6" fillId="41" borderId="65" xfId="0" applyFont="1" applyFill="1" applyBorder="1" applyAlignment="1">
      <alignment horizontal="right" vertical="top"/>
    </xf>
    <xf numFmtId="49" fontId="6" fillId="41" borderId="24" xfId="0" applyNumberFormat="1" applyFont="1" applyFill="1" applyBorder="1" applyAlignment="1">
      <alignment horizontal="right" vertical="top"/>
    </xf>
    <xf numFmtId="49" fontId="6" fillId="41" borderId="65" xfId="0" applyNumberFormat="1" applyFont="1" applyFill="1" applyBorder="1" applyAlignment="1">
      <alignment horizontal="right" vertical="top"/>
    </xf>
    <xf numFmtId="4" fontId="7" fillId="38" borderId="43" xfId="0" applyNumberFormat="1" applyFont="1" applyFill="1" applyBorder="1" applyAlignment="1">
      <alignment horizontal="center" vertical="top" wrapText="1"/>
    </xf>
    <xf numFmtId="0" fontId="6" fillId="58" borderId="20" xfId="0" applyFont="1" applyFill="1" applyBorder="1" applyAlignment="1">
      <alignment horizontal="center" vertical="top" wrapText="1"/>
    </xf>
    <xf numFmtId="4" fontId="6" fillId="34" borderId="42" xfId="0" applyNumberFormat="1" applyFont="1" applyFill="1" applyBorder="1" applyAlignment="1">
      <alignment horizontal="center" vertical="top" wrapText="1"/>
    </xf>
    <xf numFmtId="0" fontId="5" fillId="0" borderId="13" xfId="0" applyFont="1" applyFill="1" applyBorder="1" applyAlignment="1" applyProtection="1">
      <alignment horizontal="right" vertical="center"/>
    </xf>
    <xf numFmtId="4" fontId="5" fillId="0" borderId="13" xfId="0" applyNumberFormat="1" applyFont="1" applyBorder="1" applyAlignment="1" applyProtection="1">
      <alignment horizontal="right" vertical="center"/>
    </xf>
    <xf numFmtId="164" fontId="9" fillId="219" borderId="14" xfId="0" applyNumberFormat="1" applyFont="1" applyFill="1" applyBorder="1" applyAlignment="1" applyProtection="1">
      <alignment horizontal="center" vertical="center"/>
    </xf>
    <xf numFmtId="164" fontId="9" fillId="0" borderId="58" xfId="0" applyNumberFormat="1" applyFont="1" applyFill="1" applyBorder="1" applyAlignment="1" applyProtection="1">
      <alignment vertical="center"/>
    </xf>
    <xf numFmtId="164" fontId="9" fillId="0" borderId="0" xfId="0" applyNumberFormat="1" applyFont="1" applyFill="1" applyBorder="1" applyAlignment="1" applyProtection="1">
      <alignment vertical="center"/>
    </xf>
    <xf numFmtId="4" fontId="9" fillId="0" borderId="0" xfId="0" applyNumberFormat="1"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vertical="center"/>
    </xf>
    <xf numFmtId="0" fontId="5" fillId="0" borderId="58" xfId="0" applyFont="1" applyFill="1" applyBorder="1" applyAlignment="1" applyProtection="1">
      <alignment horizontal="left" vertical="center"/>
    </xf>
    <xf numFmtId="4" fontId="5" fillId="0" borderId="0" xfId="0" applyNumberFormat="1" applyFont="1" applyBorder="1" applyAlignment="1" applyProtection="1">
      <alignment vertical="center"/>
    </xf>
    <xf numFmtId="0" fontId="9"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4" fontId="7" fillId="0" borderId="0" xfId="0" applyNumberFormat="1" applyFont="1" applyBorder="1" applyAlignment="1" applyProtection="1">
      <alignment vertical="center"/>
    </xf>
    <xf numFmtId="4" fontId="7" fillId="0" borderId="0" xfId="0" applyNumberFormat="1" applyFont="1" applyAlignment="1" applyProtection="1">
      <alignment vertical="center"/>
    </xf>
    <xf numFmtId="0" fontId="5" fillId="0" borderId="0" xfId="0" applyFont="1" applyAlignment="1" applyProtection="1">
      <alignment vertical="center"/>
    </xf>
    <xf numFmtId="2" fontId="6" fillId="0" borderId="0" xfId="0" applyNumberFormat="1" applyFont="1" applyAlignment="1" applyProtection="1">
      <alignment vertical="center"/>
    </xf>
    <xf numFmtId="4" fontId="6" fillId="0" borderId="0" xfId="0" applyNumberFormat="1" applyFont="1" applyAlignment="1" applyProtection="1">
      <alignment vertical="center"/>
    </xf>
    <xf numFmtId="4" fontId="9" fillId="55" borderId="39" xfId="0" applyNumberFormat="1"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4" fontId="7" fillId="0" borderId="0" xfId="0" applyNumberFormat="1"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4" fontId="7" fillId="0" borderId="10" xfId="0" applyNumberFormat="1" applyFont="1" applyBorder="1" applyAlignment="1" applyProtection="1">
      <alignment horizontal="center" vertical="center" wrapText="1"/>
    </xf>
    <xf numFmtId="4" fontId="7" fillId="0" borderId="10" xfId="0" applyNumberFormat="1" applyFont="1" applyBorder="1" applyAlignment="1" applyProtection="1">
      <alignment vertical="center" wrapText="1"/>
    </xf>
    <xf numFmtId="0" fontId="8" fillId="46" borderId="19" xfId="0" applyFont="1" applyFill="1" applyBorder="1" applyAlignment="1" applyProtection="1">
      <alignment horizontal="right" vertical="center"/>
    </xf>
    <xf numFmtId="44" fontId="25" fillId="0" borderId="45" xfId="0" applyNumberFormat="1"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44" fontId="6" fillId="40" borderId="14" xfId="0" applyNumberFormat="1" applyFont="1" applyFill="1" applyBorder="1" applyAlignment="1" applyProtection="1">
      <alignment horizontal="right" vertical="center"/>
    </xf>
    <xf numFmtId="44" fontId="6" fillId="34" borderId="14" xfId="0" applyNumberFormat="1" applyFont="1" applyFill="1" applyBorder="1" applyAlignment="1" applyProtection="1">
      <alignment horizontal="right" vertical="center"/>
    </xf>
    <xf numFmtId="44" fontId="6" fillId="38" borderId="14" xfId="0" applyNumberFormat="1" applyFont="1" applyFill="1" applyBorder="1" applyAlignment="1" applyProtection="1">
      <alignment horizontal="right" vertical="center"/>
    </xf>
    <xf numFmtId="44" fontId="9" fillId="55" borderId="14" xfId="0" applyNumberFormat="1" applyFont="1" applyFill="1" applyBorder="1" applyAlignment="1" applyProtection="1">
      <alignment horizontal="right" vertical="center"/>
    </xf>
    <xf numFmtId="4" fontId="58" fillId="0" borderId="0" xfId="0" applyNumberFormat="1" applyFont="1" applyFill="1" applyBorder="1" applyAlignment="1" applyProtection="1">
      <alignment horizontal="right" vertical="center" wrapText="1"/>
    </xf>
    <xf numFmtId="4" fontId="7" fillId="0" borderId="0" xfId="0" applyNumberFormat="1" applyFont="1" applyFill="1" applyBorder="1" applyAlignment="1" applyProtection="1">
      <alignment horizontal="right" vertical="center" wrapText="1"/>
    </xf>
    <xf numFmtId="0" fontId="7" fillId="0" borderId="0" xfId="0" applyFont="1" applyFill="1" applyBorder="1" applyAlignment="1" applyProtection="1">
      <alignment horizontal="right" vertical="center"/>
    </xf>
    <xf numFmtId="4" fontId="7" fillId="0" borderId="0" xfId="0" applyNumberFormat="1" applyFont="1" applyFill="1" applyBorder="1" applyAlignment="1" applyProtection="1">
      <alignment horizontal="right" vertical="center"/>
    </xf>
    <xf numFmtId="0" fontId="9" fillId="0" borderId="0" xfId="0" applyNumberFormat="1" applyFont="1" applyFill="1" applyBorder="1" applyAlignment="1" applyProtection="1">
      <alignment horizontal="right" vertical="center"/>
    </xf>
    <xf numFmtId="4" fontId="9"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right" vertical="center" wrapText="1"/>
    </xf>
    <xf numFmtId="44" fontId="9" fillId="55" borderId="15" xfId="0" applyNumberFormat="1" applyFont="1" applyFill="1" applyBorder="1" applyAlignment="1" applyProtection="1">
      <alignment horizontal="right" vertical="center"/>
    </xf>
    <xf numFmtId="4" fontId="6" fillId="0" borderId="0" xfId="0" applyNumberFormat="1" applyFont="1" applyFill="1" applyBorder="1" applyAlignment="1" applyProtection="1">
      <alignment horizontal="right" vertical="center"/>
    </xf>
    <xf numFmtId="44" fontId="6" fillId="0" borderId="0" xfId="0" applyNumberFormat="1" applyFont="1" applyFill="1" applyBorder="1" applyAlignment="1" applyProtection="1">
      <alignment horizontal="right" vertical="center"/>
    </xf>
    <xf numFmtId="44" fontId="7" fillId="0" borderId="0" xfId="0" applyNumberFormat="1" applyFont="1" applyFill="1" applyBorder="1" applyAlignment="1" applyProtection="1">
      <alignment horizontal="right" vertical="center"/>
    </xf>
    <xf numFmtId="44" fontId="9" fillId="0" borderId="0" xfId="0" applyNumberFormat="1" applyFont="1" applyFill="1" applyBorder="1" applyAlignment="1" applyProtection="1">
      <alignment horizontal="right" vertical="center"/>
    </xf>
    <xf numFmtId="44" fontId="6" fillId="0" borderId="10" xfId="0" applyNumberFormat="1" applyFont="1" applyFill="1" applyBorder="1" applyAlignment="1" applyProtection="1">
      <alignment horizontal="right" vertical="center"/>
    </xf>
    <xf numFmtId="43" fontId="6" fillId="0" borderId="10" xfId="0" applyNumberFormat="1" applyFont="1" applyFill="1" applyBorder="1" applyAlignment="1" applyProtection="1">
      <alignment horizontal="right" vertical="center"/>
    </xf>
    <xf numFmtId="43" fontId="9" fillId="0" borderId="10" xfId="0" applyNumberFormat="1" applyFont="1" applyFill="1" applyBorder="1" applyAlignment="1" applyProtection="1">
      <alignment horizontal="right" vertical="center"/>
    </xf>
    <xf numFmtId="44" fontId="26" fillId="186" borderId="14" xfId="0" applyNumberFormat="1" applyFont="1" applyFill="1" applyBorder="1" applyAlignment="1" applyProtection="1">
      <alignment horizontal="right" vertical="center"/>
    </xf>
    <xf numFmtId="44" fontId="7" fillId="187" borderId="14" xfId="0" applyNumberFormat="1" applyFont="1" applyFill="1" applyBorder="1" applyAlignment="1" applyProtection="1">
      <alignment horizontal="right" vertical="center"/>
    </xf>
    <xf numFmtId="44" fontId="6" fillId="188" borderId="14" xfId="0" applyNumberFormat="1" applyFont="1" applyFill="1" applyBorder="1" applyAlignment="1" applyProtection="1">
      <alignment horizontal="right" vertical="center"/>
    </xf>
    <xf numFmtId="44" fontId="9" fillId="189" borderId="14" xfId="0" applyNumberFormat="1" applyFont="1" applyFill="1" applyBorder="1" applyAlignment="1" applyProtection="1">
      <alignment horizontal="right" vertical="center"/>
    </xf>
    <xf numFmtId="44" fontId="9" fillId="189" borderId="15" xfId="0" applyNumberFormat="1" applyFont="1" applyFill="1" applyBorder="1" applyAlignment="1" applyProtection="1">
      <alignment horizontal="right" vertical="center"/>
    </xf>
    <xf numFmtId="44" fontId="26" fillId="186" borderId="63" xfId="0" applyNumberFormat="1" applyFont="1" applyFill="1" applyBorder="1" applyAlignment="1" applyProtection="1">
      <alignment horizontal="right" vertical="center"/>
    </xf>
    <xf numFmtId="4" fontId="7" fillId="0" borderId="11" xfId="0" applyNumberFormat="1" applyFont="1" applyFill="1" applyBorder="1" applyAlignment="1" applyProtection="1">
      <alignment horizontal="right" vertical="center"/>
    </xf>
    <xf numFmtId="44" fontId="10" fillId="39" borderId="63" xfId="0" applyNumberFormat="1" applyFont="1" applyFill="1" applyBorder="1" applyAlignment="1" applyProtection="1">
      <alignment horizontal="right" vertical="center"/>
    </xf>
    <xf numFmtId="44" fontId="10" fillId="39" borderId="43" xfId="0" applyNumberFormat="1" applyFont="1" applyFill="1" applyBorder="1" applyAlignment="1" applyProtection="1">
      <alignment horizontal="right" vertical="center"/>
    </xf>
    <xf numFmtId="2" fontId="9" fillId="0" borderId="0" xfId="0" applyNumberFormat="1" applyFont="1" applyFill="1" applyBorder="1" applyAlignment="1" applyProtection="1">
      <alignment horizontal="right" vertical="center"/>
    </xf>
    <xf numFmtId="44" fontId="5" fillId="0" borderId="10" xfId="0" applyNumberFormat="1" applyFont="1" applyFill="1" applyBorder="1" applyAlignment="1" applyProtection="1">
      <alignment horizontal="right" vertical="center"/>
    </xf>
    <xf numFmtId="0" fontId="7" fillId="0" borderId="0" xfId="0" applyFont="1" applyFill="1" applyAlignment="1" applyProtection="1">
      <alignment horizontal="right" vertical="center"/>
    </xf>
    <xf numFmtId="4" fontId="7" fillId="0" borderId="0" xfId="0" applyNumberFormat="1" applyFont="1" applyFill="1" applyAlignment="1" applyProtection="1">
      <alignment horizontal="right" vertical="center"/>
    </xf>
    <xf numFmtId="0" fontId="6" fillId="0" borderId="0" xfId="0" applyFont="1" applyFill="1" applyAlignment="1" applyProtection="1">
      <alignment horizontal="right" vertical="center"/>
    </xf>
    <xf numFmtId="44" fontId="7" fillId="105" borderId="15" xfId="0" applyNumberFormat="1" applyFont="1" applyFill="1" applyBorder="1" applyAlignment="1" applyProtection="1">
      <alignment horizontal="right" vertical="center"/>
    </xf>
    <xf numFmtId="44" fontId="6" fillId="72" borderId="31" xfId="0" applyNumberFormat="1" applyFont="1" applyFill="1" applyBorder="1" applyAlignment="1" applyProtection="1">
      <alignment horizontal="right" vertical="center"/>
    </xf>
    <xf numFmtId="44" fontId="26" fillId="47" borderId="15" xfId="0" applyNumberFormat="1" applyFont="1" applyFill="1" applyBorder="1" applyAlignment="1" applyProtection="1">
      <alignment horizontal="right" vertical="center"/>
    </xf>
    <xf numFmtId="44" fontId="26" fillId="85" borderId="15" xfId="0" applyNumberFormat="1" applyFont="1" applyFill="1" applyBorder="1" applyAlignment="1" applyProtection="1">
      <alignment horizontal="right" vertical="center"/>
    </xf>
    <xf numFmtId="44" fontId="26" fillId="89" borderId="15" xfId="0" applyNumberFormat="1" applyFont="1" applyFill="1" applyBorder="1" applyAlignment="1" applyProtection="1">
      <alignment horizontal="right" vertical="center"/>
    </xf>
    <xf numFmtId="44" fontId="6" fillId="44" borderId="14" xfId="0" applyNumberFormat="1" applyFont="1" applyFill="1" applyBorder="1" applyAlignment="1" applyProtection="1">
      <alignment horizontal="right" vertical="center"/>
    </xf>
    <xf numFmtId="44" fontId="6" fillId="78" borderId="14" xfId="0" applyNumberFormat="1" applyFont="1" applyFill="1" applyBorder="1" applyAlignment="1" applyProtection="1">
      <alignment horizontal="right" vertical="center"/>
    </xf>
    <xf numFmtId="44" fontId="6" fillId="33" borderId="14" xfId="0" applyNumberFormat="1" applyFont="1" applyFill="1" applyBorder="1" applyAlignment="1" applyProtection="1">
      <alignment horizontal="right" vertical="center"/>
    </xf>
    <xf numFmtId="44" fontId="6" fillId="33" borderId="15" xfId="0" applyNumberFormat="1" applyFont="1" applyFill="1" applyBorder="1" applyAlignment="1" applyProtection="1">
      <alignment horizontal="right" vertical="center"/>
    </xf>
    <xf numFmtId="44" fontId="6" fillId="230" borderId="14" xfId="0" applyNumberFormat="1" applyFont="1" applyFill="1" applyBorder="1" applyAlignment="1" applyProtection="1">
      <alignment horizontal="right" vertical="center"/>
    </xf>
    <xf numFmtId="44" fontId="6" fillId="116" borderId="14" xfId="0" applyNumberFormat="1" applyFont="1" applyFill="1" applyBorder="1" applyAlignment="1" applyProtection="1">
      <alignment horizontal="right" vertical="center"/>
    </xf>
    <xf numFmtId="44" fontId="6" fillId="122" borderId="15" xfId="0" applyNumberFormat="1" applyFont="1" applyFill="1" applyBorder="1" applyAlignment="1" applyProtection="1">
      <alignment horizontal="right" vertical="center"/>
    </xf>
    <xf numFmtId="44" fontId="7" fillId="127" borderId="15" xfId="0" applyNumberFormat="1" applyFont="1" applyFill="1" applyBorder="1" applyAlignment="1" applyProtection="1">
      <alignment horizontal="right" vertical="center"/>
    </xf>
    <xf numFmtId="44" fontId="26" fillId="129" borderId="15" xfId="0" applyNumberFormat="1" applyFont="1" applyFill="1" applyBorder="1" applyAlignment="1" applyProtection="1">
      <alignment horizontal="right" vertical="center"/>
    </xf>
    <xf numFmtId="44" fontId="26" fillId="95" borderId="31" xfId="0" applyNumberFormat="1" applyFont="1" applyFill="1" applyBorder="1" applyAlignment="1" applyProtection="1">
      <alignment horizontal="right" vertical="center"/>
    </xf>
    <xf numFmtId="44" fontId="26" fillId="130" borderId="15" xfId="0" applyNumberFormat="1" applyFont="1" applyFill="1" applyBorder="1" applyAlignment="1" applyProtection="1">
      <alignment horizontal="right" vertical="center"/>
    </xf>
    <xf numFmtId="44" fontId="6" fillId="99" borderId="31" xfId="0" applyNumberFormat="1" applyFont="1" applyFill="1" applyBorder="1" applyAlignment="1" applyProtection="1">
      <alignment horizontal="right" vertical="center"/>
    </xf>
    <xf numFmtId="44" fontId="7" fillId="135" borderId="15" xfId="0" applyNumberFormat="1" applyFont="1" applyFill="1" applyBorder="1" applyAlignment="1" applyProtection="1">
      <alignment horizontal="right" vertical="center"/>
    </xf>
    <xf numFmtId="44" fontId="6" fillId="139" borderId="15" xfId="0" applyNumberFormat="1" applyFont="1" applyFill="1" applyBorder="1" applyAlignment="1" applyProtection="1">
      <alignment horizontal="right" vertical="center"/>
    </xf>
    <xf numFmtId="44" fontId="6" fillId="144" borderId="15" xfId="0" applyNumberFormat="1" applyFont="1" applyFill="1" applyBorder="1" applyAlignment="1" applyProtection="1">
      <alignment horizontal="right" vertical="center"/>
    </xf>
    <xf numFmtId="44" fontId="6" fillId="149" borderId="31" xfId="0" applyNumberFormat="1" applyFont="1" applyFill="1" applyBorder="1" applyAlignment="1" applyProtection="1">
      <alignment horizontal="right" vertical="center"/>
    </xf>
    <xf numFmtId="44" fontId="6" fillId="153" borderId="15" xfId="0" applyNumberFormat="1" applyFont="1" applyFill="1" applyBorder="1" applyAlignment="1" applyProtection="1">
      <alignment horizontal="right" vertical="center"/>
    </xf>
    <xf numFmtId="44" fontId="6" fillId="157" borderId="15" xfId="0" applyNumberFormat="1" applyFont="1" applyFill="1" applyBorder="1" applyAlignment="1" applyProtection="1">
      <alignment horizontal="right" vertical="center"/>
    </xf>
    <xf numFmtId="44" fontId="6" fillId="162" borderId="31" xfId="0" applyNumberFormat="1" applyFont="1" applyFill="1" applyBorder="1" applyAlignment="1" applyProtection="1">
      <alignment horizontal="right" vertical="center"/>
    </xf>
    <xf numFmtId="44" fontId="6" fillId="166" borderId="15" xfId="0" applyNumberFormat="1" applyFont="1" applyFill="1" applyBorder="1" applyAlignment="1" applyProtection="1">
      <alignment horizontal="right" vertical="center"/>
    </xf>
    <xf numFmtId="44" fontId="6" fillId="171" borderId="15" xfId="0" applyNumberFormat="1" applyFont="1" applyFill="1" applyBorder="1" applyAlignment="1" applyProtection="1">
      <alignment horizontal="right" vertical="center"/>
    </xf>
    <xf numFmtId="44" fontId="26" fillId="176" borderId="15" xfId="0" applyNumberFormat="1" applyFont="1" applyFill="1" applyBorder="1" applyAlignment="1" applyProtection="1">
      <alignment horizontal="right" vertical="center"/>
    </xf>
    <xf numFmtId="44" fontId="26" fillId="0" borderId="0" xfId="0" applyNumberFormat="1" applyFont="1" applyFill="1" applyBorder="1" applyAlignment="1" applyProtection="1">
      <alignment horizontal="right" vertical="center"/>
    </xf>
    <xf numFmtId="44" fontId="26" fillId="180" borderId="15" xfId="0" applyNumberFormat="1" applyFont="1" applyFill="1" applyBorder="1" applyAlignment="1" applyProtection="1">
      <alignment horizontal="right" vertical="center"/>
    </xf>
    <xf numFmtId="44" fontId="8" fillId="54" borderId="63" xfId="0" applyNumberFormat="1" applyFont="1" applyFill="1" applyBorder="1" applyAlignment="1" applyProtection="1">
      <alignment horizontal="right" vertical="center"/>
    </xf>
    <xf numFmtId="2" fontId="5" fillId="0" borderId="0" xfId="0" applyNumberFormat="1" applyFont="1" applyFill="1" applyBorder="1" applyAlignment="1" applyProtection="1">
      <alignment horizontal="right" vertical="center"/>
    </xf>
    <xf numFmtId="44" fontId="26" fillId="186" borderId="15" xfId="0" applyNumberFormat="1" applyFont="1" applyFill="1" applyBorder="1" applyAlignment="1" applyProtection="1">
      <alignment horizontal="right" vertical="center"/>
    </xf>
    <xf numFmtId="44" fontId="6" fillId="40" borderId="20" xfId="0" applyNumberFormat="1" applyFont="1" applyFill="1" applyBorder="1" applyAlignment="1" applyProtection="1">
      <alignment horizontal="right" vertical="center"/>
    </xf>
    <xf numFmtId="44" fontId="10" fillId="218" borderId="63" xfId="0" applyNumberFormat="1" applyFont="1" applyFill="1" applyBorder="1" applyAlignment="1" applyProtection="1">
      <alignment horizontal="right" vertical="center"/>
    </xf>
    <xf numFmtId="44" fontId="10" fillId="219" borderId="63" xfId="0" applyNumberFormat="1" applyFont="1" applyFill="1" applyBorder="1" applyAlignment="1" applyProtection="1">
      <alignment horizontal="right" vertical="center"/>
    </xf>
    <xf numFmtId="0" fontId="9" fillId="0" borderId="0" xfId="0" applyFont="1" applyAlignment="1" applyProtection="1">
      <alignment horizontal="right" vertical="center"/>
    </xf>
    <xf numFmtId="0" fontId="7" fillId="0" borderId="0" xfId="0" applyFont="1" applyFill="1" applyAlignment="1" applyProtection="1">
      <alignment vertical="center"/>
    </xf>
    <xf numFmtId="0" fontId="9" fillId="0" borderId="0" xfId="0" applyFont="1" applyAlignment="1" applyProtection="1">
      <alignment vertical="center"/>
    </xf>
    <xf numFmtId="44" fontId="6" fillId="42" borderId="63" xfId="0" applyNumberFormat="1" applyFont="1" applyFill="1" applyBorder="1" applyAlignment="1" applyProtection="1">
      <alignment horizontal="right" vertical="center"/>
    </xf>
    <xf numFmtId="44" fontId="26" fillId="69" borderId="15" xfId="0" applyNumberFormat="1" applyFont="1" applyFill="1" applyBorder="1" applyAlignment="1" applyProtection="1">
      <alignment horizontal="right" vertical="center"/>
    </xf>
    <xf numFmtId="44" fontId="26" fillId="66" borderId="63" xfId="0" applyNumberFormat="1" applyFont="1" applyFill="1" applyBorder="1" applyAlignment="1" applyProtection="1">
      <alignment horizontal="right" vertical="center"/>
    </xf>
    <xf numFmtId="44" fontId="26" fillId="70" borderId="63" xfId="0" applyNumberFormat="1" applyFont="1" applyFill="1" applyBorder="1" applyAlignment="1" applyProtection="1">
      <alignment horizontal="right" vertical="center"/>
    </xf>
    <xf numFmtId="44" fontId="7" fillId="104" borderId="63" xfId="0" applyNumberFormat="1" applyFont="1" applyFill="1" applyBorder="1" applyAlignment="1" applyProtection="1">
      <alignment horizontal="right" vertical="center"/>
    </xf>
    <xf numFmtId="44" fontId="6" fillId="72" borderId="15" xfId="0" applyNumberFormat="1" applyFont="1" applyFill="1" applyBorder="1" applyAlignment="1" applyProtection="1">
      <alignment horizontal="right" vertical="center"/>
    </xf>
    <xf numFmtId="44" fontId="6" fillId="33" borderId="14" xfId="0" applyNumberFormat="1" applyFont="1" applyFill="1" applyBorder="1" applyAlignment="1">
      <alignment horizontal="right" vertical="center"/>
    </xf>
    <xf numFmtId="44" fontId="6" fillId="33" borderId="15" xfId="0" applyNumberFormat="1" applyFont="1" applyFill="1" applyBorder="1" applyAlignment="1">
      <alignment horizontal="right" vertical="center"/>
    </xf>
    <xf numFmtId="44" fontId="26" fillId="84" borderId="63" xfId="0" applyNumberFormat="1" applyFont="1" applyFill="1" applyBorder="1" applyAlignment="1" applyProtection="1">
      <alignment horizontal="right" vertical="center"/>
    </xf>
    <xf numFmtId="44" fontId="26" fillId="49" borderId="63" xfId="0" applyNumberFormat="1" applyFont="1" applyFill="1" applyBorder="1" applyAlignment="1" applyProtection="1">
      <alignment horizontal="right" vertical="center"/>
    </xf>
    <xf numFmtId="44" fontId="6" fillId="44" borderId="15" xfId="0" applyNumberFormat="1" applyFont="1" applyFill="1" applyBorder="1" applyAlignment="1" applyProtection="1">
      <alignment horizontal="right" vertical="center"/>
    </xf>
    <xf numFmtId="44" fontId="6" fillId="74" borderId="63" xfId="0" applyNumberFormat="1" applyFont="1" applyFill="1" applyBorder="1" applyAlignment="1" applyProtection="1">
      <alignment horizontal="right" vertical="center"/>
    </xf>
    <xf numFmtId="44" fontId="6" fillId="78" borderId="15" xfId="0" applyNumberFormat="1" applyFont="1" applyFill="1" applyBorder="1" applyAlignment="1" applyProtection="1">
      <alignment horizontal="right" vertical="center"/>
    </xf>
    <xf numFmtId="44" fontId="6" fillId="110" borderId="63" xfId="0" applyNumberFormat="1" applyFont="1" applyFill="1" applyBorder="1" applyAlignment="1" applyProtection="1">
      <alignment horizontal="right" vertical="center"/>
    </xf>
    <xf numFmtId="44" fontId="6" fillId="230" borderId="15" xfId="0" applyNumberFormat="1" applyFont="1" applyFill="1" applyBorder="1" applyAlignment="1" applyProtection="1">
      <alignment horizontal="right" vertical="center"/>
    </xf>
    <xf numFmtId="44" fontId="6" fillId="229" borderId="63" xfId="0" applyNumberFormat="1" applyFont="1" applyFill="1" applyBorder="1" applyAlignment="1" applyProtection="1">
      <alignment horizontal="right" vertical="center"/>
    </xf>
    <xf numFmtId="44" fontId="6" fillId="116" borderId="15" xfId="0" applyNumberFormat="1" applyFont="1" applyFill="1" applyBorder="1" applyAlignment="1" applyProtection="1">
      <alignment horizontal="right" vertical="center"/>
    </xf>
    <xf numFmtId="44" fontId="6" fillId="234" borderId="63" xfId="0" applyNumberFormat="1" applyFont="1" applyFill="1" applyBorder="1" applyAlignment="1" applyProtection="1">
      <alignment horizontal="right" vertical="center"/>
    </xf>
    <xf numFmtId="44" fontId="7" fillId="128" borderId="63" xfId="0" applyNumberFormat="1" applyFont="1" applyFill="1" applyBorder="1" applyAlignment="1" applyProtection="1">
      <alignment horizontal="right" vertical="center"/>
    </xf>
    <xf numFmtId="44" fontId="26" fillId="50" borderId="63" xfId="0" applyNumberFormat="1" applyFont="1" applyFill="1" applyBorder="1" applyAlignment="1" applyProtection="1">
      <alignment horizontal="right" vertical="center"/>
    </xf>
    <xf numFmtId="44" fontId="26" fillId="95" borderId="15" xfId="0" applyNumberFormat="1" applyFont="1" applyFill="1" applyBorder="1" applyAlignment="1" applyProtection="1">
      <alignment horizontal="right" vertical="center"/>
    </xf>
    <xf numFmtId="44" fontId="26" fillId="94" borderId="63" xfId="0" applyNumberFormat="1" applyFont="1" applyFill="1" applyBorder="1" applyAlignment="1" applyProtection="1">
      <alignment horizontal="right" vertical="center"/>
    </xf>
    <xf numFmtId="44" fontId="26" fillId="64" borderId="63" xfId="0" applyNumberFormat="1" applyFont="1" applyFill="1" applyBorder="1" applyAlignment="1" applyProtection="1">
      <alignment horizontal="right" vertical="center"/>
    </xf>
    <xf numFmtId="44" fontId="6" fillId="99" borderId="15" xfId="0" applyNumberFormat="1" applyFont="1" applyFill="1" applyBorder="1" applyAlignment="1" applyProtection="1">
      <alignment horizontal="right" vertical="center"/>
    </xf>
    <xf numFmtId="44" fontId="6" fillId="98" borderId="63" xfId="0" applyNumberFormat="1" applyFont="1" applyFill="1" applyBorder="1" applyAlignment="1" applyProtection="1">
      <alignment horizontal="right" vertical="center"/>
    </xf>
    <xf numFmtId="44" fontId="7" fillId="42" borderId="63" xfId="0" applyNumberFormat="1" applyFont="1" applyFill="1" applyBorder="1" applyAlignment="1" applyProtection="1">
      <alignment horizontal="right" vertical="center"/>
    </xf>
    <xf numFmtId="44" fontId="26" fillId="114" borderId="63" xfId="0" applyNumberFormat="1" applyFont="1" applyFill="1" applyBorder="1" applyAlignment="1" applyProtection="1">
      <alignment horizontal="right" vertical="center"/>
    </xf>
    <xf numFmtId="44" fontId="6" fillId="143" borderId="63" xfId="0" applyNumberFormat="1" applyFont="1" applyFill="1" applyBorder="1" applyAlignment="1" applyProtection="1">
      <alignment horizontal="right" vertical="center"/>
    </xf>
    <xf numFmtId="44" fontId="6" fillId="149" borderId="15" xfId="0" applyNumberFormat="1" applyFont="1" applyFill="1" applyBorder="1" applyAlignment="1" applyProtection="1">
      <alignment horizontal="right" vertical="center"/>
    </xf>
    <xf numFmtId="44" fontId="6" fillId="148" borderId="63" xfId="0" applyNumberFormat="1" applyFont="1" applyFill="1" applyBorder="1" applyAlignment="1" applyProtection="1">
      <alignment horizontal="right" vertical="center"/>
    </xf>
    <xf numFmtId="44" fontId="6" fillId="120" borderId="63" xfId="0" applyNumberFormat="1" applyFont="1" applyFill="1" applyBorder="1" applyAlignment="1" applyProtection="1">
      <alignment horizontal="right" vertical="center"/>
    </xf>
    <xf numFmtId="44" fontId="6" fillId="43" borderId="63" xfId="0" applyNumberFormat="1" applyFont="1" applyFill="1" applyBorder="1" applyAlignment="1" applyProtection="1">
      <alignment horizontal="right" vertical="center"/>
    </xf>
    <xf numFmtId="44" fontId="6" fillId="162" borderId="15" xfId="0" applyNumberFormat="1" applyFont="1" applyFill="1" applyBorder="1" applyAlignment="1" applyProtection="1">
      <alignment horizontal="right" vertical="center"/>
    </xf>
    <xf numFmtId="44" fontId="6" fillId="161" borderId="63" xfId="0" applyNumberFormat="1" applyFont="1" applyFill="1" applyBorder="1" applyAlignment="1" applyProtection="1">
      <alignment horizontal="right" vertical="center"/>
    </xf>
    <xf numFmtId="44" fontId="6" fillId="48" borderId="63" xfId="0" applyNumberFormat="1" applyFont="1" applyFill="1" applyBorder="1" applyAlignment="1" applyProtection="1">
      <alignment horizontal="right" vertical="center"/>
    </xf>
    <xf numFmtId="44" fontId="26" fillId="170" borderId="63" xfId="0" applyNumberFormat="1" applyFont="1" applyFill="1" applyBorder="1" applyAlignment="1" applyProtection="1">
      <alignment horizontal="right" vertical="center"/>
    </xf>
    <xf numFmtId="44" fontId="26" fillId="175" borderId="63" xfId="0" applyNumberFormat="1" applyFont="1" applyFill="1" applyBorder="1" applyAlignment="1" applyProtection="1">
      <alignment horizontal="right" vertical="center"/>
    </xf>
    <xf numFmtId="44" fontId="8" fillId="0" borderId="0" xfId="0" applyNumberFormat="1" applyFont="1" applyFill="1" applyBorder="1" applyAlignment="1" applyProtection="1">
      <alignment horizontal="right" vertical="center"/>
    </xf>
    <xf numFmtId="44" fontId="10" fillId="0" borderId="0" xfId="0" applyNumberFormat="1" applyFont="1" applyFill="1" applyBorder="1" applyAlignment="1" applyProtection="1">
      <alignment horizontal="right" vertical="center"/>
    </xf>
    <xf numFmtId="44" fontId="26" fillId="134" borderId="63" xfId="0" applyNumberFormat="1" applyFont="1" applyFill="1" applyBorder="1" applyAlignment="1" applyProtection="1">
      <alignment horizontal="right" vertical="center"/>
    </xf>
    <xf numFmtId="44" fontId="6" fillId="0" borderId="0" xfId="0" applyNumberFormat="1" applyFont="1" applyAlignment="1" applyProtection="1">
      <alignment horizontal="right" vertical="center"/>
    </xf>
    <xf numFmtId="44" fontId="9" fillId="0" borderId="0" xfId="0" applyNumberFormat="1" applyFont="1" applyAlignment="1" applyProtection="1">
      <alignment horizontal="right" vertical="center"/>
    </xf>
    <xf numFmtId="44" fontId="26" fillId="68" borderId="54" xfId="0" applyNumberFormat="1" applyFont="1" applyFill="1" applyBorder="1" applyAlignment="1" applyProtection="1">
      <alignment horizontal="right" vertical="center"/>
    </xf>
    <xf numFmtId="44" fontId="6" fillId="67" borderId="15" xfId="0" applyNumberFormat="1" applyFont="1" applyFill="1" applyBorder="1" applyAlignment="1" applyProtection="1">
      <alignment horizontal="right" vertical="center"/>
    </xf>
    <xf numFmtId="44" fontId="9" fillId="71" borderId="15" xfId="0" applyNumberFormat="1" applyFont="1" applyFill="1" applyBorder="1" applyAlignment="1" applyProtection="1">
      <alignment horizontal="right" vertical="center"/>
    </xf>
    <xf numFmtId="44" fontId="25" fillId="70" borderId="43" xfId="0" applyNumberFormat="1" applyFont="1" applyFill="1" applyBorder="1" applyAlignment="1" applyProtection="1">
      <alignment horizontal="right" vertical="center"/>
    </xf>
    <xf numFmtId="44" fontId="9" fillId="0" borderId="10" xfId="0" applyNumberFormat="1" applyFont="1" applyFill="1" applyBorder="1" applyAlignment="1" applyProtection="1">
      <alignment horizontal="right" vertical="center"/>
    </xf>
    <xf numFmtId="44" fontId="6" fillId="106" borderId="16" xfId="0" applyNumberFormat="1" applyFont="1" applyFill="1" applyBorder="1" applyAlignment="1" applyProtection="1">
      <alignment horizontal="right" vertical="center"/>
    </xf>
    <xf numFmtId="44" fontId="6" fillId="107" borderId="14" xfId="0" applyNumberFormat="1" applyFont="1" applyFill="1" applyBorder="1" applyAlignment="1" applyProtection="1">
      <alignment horizontal="right" vertical="center"/>
    </xf>
    <xf numFmtId="44" fontId="9" fillId="108" borderId="14" xfId="0" applyNumberFormat="1" applyFont="1" applyFill="1" applyBorder="1" applyAlignment="1" applyProtection="1">
      <alignment horizontal="right" vertical="center"/>
    </xf>
    <xf numFmtId="44" fontId="9" fillId="108" borderId="18" xfId="0" applyNumberFormat="1" applyFont="1" applyFill="1" applyBorder="1" applyAlignment="1" applyProtection="1">
      <alignment horizontal="right" vertical="center"/>
    </xf>
    <xf numFmtId="44" fontId="9" fillId="108" borderId="31" xfId="0" applyNumberFormat="1" applyFont="1" applyFill="1" applyBorder="1" applyAlignment="1" applyProtection="1">
      <alignment horizontal="right" vertical="center"/>
    </xf>
    <xf numFmtId="44" fontId="6" fillId="106" borderId="54" xfId="0" applyNumberFormat="1" applyFont="1" applyFill="1" applyBorder="1" applyAlignment="1" applyProtection="1">
      <alignment horizontal="right" vertical="center"/>
    </xf>
    <xf numFmtId="44" fontId="6" fillId="107" borderId="15" xfId="0" applyNumberFormat="1" applyFont="1" applyFill="1" applyBorder="1" applyAlignment="1" applyProtection="1">
      <alignment horizontal="right" vertical="center"/>
    </xf>
    <xf numFmtId="44" fontId="9" fillId="108" borderId="15" xfId="0" applyNumberFormat="1" applyFont="1" applyFill="1" applyBorder="1" applyAlignment="1" applyProtection="1">
      <alignment horizontal="right" vertical="center"/>
    </xf>
    <xf numFmtId="44" fontId="6" fillId="104" borderId="63" xfId="0" applyNumberFormat="1" applyFont="1" applyFill="1" applyBorder="1" applyAlignment="1" applyProtection="1">
      <alignment horizontal="right" vertical="center"/>
    </xf>
    <xf numFmtId="44" fontId="9" fillId="104" borderId="43" xfId="0" applyNumberFormat="1" applyFont="1" applyFill="1" applyBorder="1" applyAlignment="1" applyProtection="1">
      <alignment horizontal="right" vertical="center"/>
    </xf>
    <xf numFmtId="44" fontId="6" fillId="73" borderId="14" xfId="0" applyNumberFormat="1" applyFont="1" applyFill="1" applyBorder="1" applyAlignment="1" applyProtection="1">
      <alignment horizontal="right" vertical="center"/>
    </xf>
    <xf numFmtId="44" fontId="6" fillId="52" borderId="14" xfId="0" applyNumberFormat="1" applyFont="1" applyFill="1" applyBorder="1" applyAlignment="1" applyProtection="1">
      <alignment horizontal="right" vertical="center"/>
    </xf>
    <xf numFmtId="44" fontId="9" fillId="109" borderId="14" xfId="0" applyNumberFormat="1" applyFont="1" applyFill="1" applyBorder="1" applyAlignment="1" applyProtection="1">
      <alignment horizontal="right" vertical="center"/>
    </xf>
    <xf numFmtId="44" fontId="6" fillId="73" borderId="15" xfId="0" applyNumberFormat="1" applyFont="1" applyFill="1" applyBorder="1" applyAlignment="1" applyProtection="1">
      <alignment horizontal="right" vertical="center"/>
    </xf>
    <xf numFmtId="44" fontId="6" fillId="52" borderId="15" xfId="0" applyNumberFormat="1" applyFont="1" applyFill="1" applyBorder="1" applyAlignment="1" applyProtection="1">
      <alignment horizontal="right" vertical="center"/>
    </xf>
    <xf numFmtId="44" fontId="9" fillId="109" borderId="15" xfId="0" applyNumberFormat="1" applyFont="1" applyFill="1" applyBorder="1" applyAlignment="1" applyProtection="1">
      <alignment horizontal="right" vertical="center"/>
    </xf>
    <xf numFmtId="44" fontId="9" fillId="42" borderId="43" xfId="0" applyNumberFormat="1" applyFont="1" applyFill="1" applyBorder="1" applyAlignment="1" applyProtection="1">
      <alignment horizontal="right" vertical="center"/>
    </xf>
    <xf numFmtId="44" fontId="26" fillId="82" borderId="14" xfId="0" applyNumberFormat="1" applyFont="1" applyFill="1" applyBorder="1" applyAlignment="1" applyProtection="1">
      <alignment horizontal="right" vertical="center"/>
    </xf>
    <xf numFmtId="44" fontId="6" fillId="83" borderId="14" xfId="0" applyNumberFormat="1" applyFont="1" applyFill="1" applyBorder="1" applyAlignment="1" applyProtection="1">
      <alignment horizontal="right" vertical="center"/>
    </xf>
    <xf numFmtId="44" fontId="9" fillId="63" borderId="14" xfId="0" applyNumberFormat="1" applyFont="1" applyFill="1" applyBorder="1" applyAlignment="1" applyProtection="1">
      <alignment horizontal="right" vertical="center"/>
    </xf>
    <xf numFmtId="44" fontId="26" fillId="82" borderId="15" xfId="0" applyNumberFormat="1" applyFont="1" applyFill="1" applyBorder="1" applyAlignment="1" applyProtection="1">
      <alignment horizontal="right" vertical="center"/>
    </xf>
    <xf numFmtId="44" fontId="6" fillId="83" borderId="15" xfId="0" applyNumberFormat="1" applyFont="1" applyFill="1" applyBorder="1" applyAlignment="1" applyProtection="1">
      <alignment horizontal="right" vertical="center"/>
    </xf>
    <xf numFmtId="44" fontId="9" fillId="63" borderId="15" xfId="0" applyNumberFormat="1" applyFont="1" applyFill="1" applyBorder="1" applyAlignment="1" applyProtection="1">
      <alignment horizontal="right" vertical="center"/>
    </xf>
    <xf numFmtId="44" fontId="25" fillId="66" borderId="43" xfId="0" applyNumberFormat="1" applyFont="1" applyFill="1" applyBorder="1" applyAlignment="1" applyProtection="1">
      <alignment horizontal="right" vertical="center"/>
    </xf>
    <xf numFmtId="44" fontId="26" fillId="86" borderId="14" xfId="0" applyNumberFormat="1" applyFont="1" applyFill="1" applyBorder="1" applyAlignment="1" applyProtection="1">
      <alignment horizontal="right" vertical="center"/>
    </xf>
    <xf numFmtId="44" fontId="6" fillId="87" borderId="14" xfId="0" applyNumberFormat="1" applyFont="1" applyFill="1" applyBorder="1" applyAlignment="1" applyProtection="1">
      <alignment horizontal="right" vertical="center"/>
    </xf>
    <xf numFmtId="44" fontId="9" fillId="88" borderId="14" xfId="0" applyNumberFormat="1" applyFont="1" applyFill="1" applyBorder="1" applyAlignment="1" applyProtection="1">
      <alignment horizontal="right" vertical="center"/>
    </xf>
    <xf numFmtId="44" fontId="26" fillId="86" borderId="15" xfId="0" applyNumberFormat="1" applyFont="1" applyFill="1" applyBorder="1" applyAlignment="1" applyProtection="1">
      <alignment horizontal="right" vertical="center"/>
    </xf>
    <xf numFmtId="44" fontId="6" fillId="87" borderId="15" xfId="0" applyNumberFormat="1" applyFont="1" applyFill="1" applyBorder="1" applyAlignment="1" applyProtection="1">
      <alignment horizontal="right" vertical="center"/>
    </xf>
    <xf numFmtId="44" fontId="9" fillId="88" borderId="15" xfId="0" applyNumberFormat="1" applyFont="1" applyFill="1" applyBorder="1" applyAlignment="1" applyProtection="1">
      <alignment horizontal="right" vertical="center"/>
    </xf>
    <xf numFmtId="44" fontId="25" fillId="84" borderId="43" xfId="0" applyNumberFormat="1" applyFont="1" applyFill="1" applyBorder="1" applyAlignment="1" applyProtection="1">
      <alignment horizontal="right" vertical="center"/>
    </xf>
    <xf numFmtId="44" fontId="26" fillId="90" borderId="14" xfId="0" applyNumberFormat="1" applyFont="1" applyFill="1" applyBorder="1" applyAlignment="1" applyProtection="1">
      <alignment horizontal="right" vertical="center"/>
    </xf>
    <xf numFmtId="44" fontId="26" fillId="91" borderId="14" xfId="0" applyNumberFormat="1" applyFont="1" applyFill="1" applyBorder="1" applyAlignment="1" applyProtection="1">
      <alignment horizontal="right" vertical="center"/>
    </xf>
    <xf numFmtId="44" fontId="9" fillId="92" borderId="14" xfId="0" applyNumberFormat="1" applyFont="1" applyFill="1" applyBorder="1" applyAlignment="1" applyProtection="1">
      <alignment horizontal="right" vertical="center"/>
    </xf>
    <xf numFmtId="44" fontId="26" fillId="90" borderId="15" xfId="0" applyNumberFormat="1" applyFont="1" applyFill="1" applyBorder="1" applyAlignment="1" applyProtection="1">
      <alignment horizontal="right" vertical="center"/>
    </xf>
    <xf numFmtId="44" fontId="26" fillId="91" borderId="15" xfId="0" applyNumberFormat="1" applyFont="1" applyFill="1" applyBorder="1" applyAlignment="1" applyProtection="1">
      <alignment horizontal="right" vertical="center"/>
    </xf>
    <xf numFmtId="44" fontId="9" fillId="92" borderId="15" xfId="0" applyNumberFormat="1" applyFont="1" applyFill="1" applyBorder="1" applyAlignment="1" applyProtection="1">
      <alignment horizontal="right" vertical="center"/>
    </xf>
    <xf numFmtId="44" fontId="25" fillId="49" borderId="43" xfId="0" applyNumberFormat="1" applyFont="1" applyFill="1" applyBorder="1" applyAlignment="1" applyProtection="1">
      <alignment horizontal="right" vertical="center"/>
    </xf>
    <xf numFmtId="44" fontId="6" fillId="45" borderId="14" xfId="0" applyNumberFormat="1" applyFont="1" applyFill="1" applyBorder="1" applyAlignment="1" applyProtection="1">
      <alignment horizontal="right" vertical="center"/>
    </xf>
    <xf numFmtId="44" fontId="6" fillId="75" borderId="14" xfId="0" applyNumberFormat="1" applyFont="1" applyFill="1" applyBorder="1" applyAlignment="1" applyProtection="1">
      <alignment horizontal="right" vertical="center"/>
    </xf>
    <xf numFmtId="44" fontId="9" fillId="76" borderId="14" xfId="0" applyNumberFormat="1" applyFont="1" applyFill="1" applyBorder="1" applyAlignment="1" applyProtection="1">
      <alignment horizontal="right" vertical="center"/>
    </xf>
    <xf numFmtId="44" fontId="6" fillId="45" borderId="15" xfId="0" applyNumberFormat="1" applyFont="1" applyFill="1" applyBorder="1" applyAlignment="1" applyProtection="1">
      <alignment horizontal="right" vertical="center"/>
    </xf>
    <xf numFmtId="44" fontId="6" fillId="75" borderId="15" xfId="0" applyNumberFormat="1" applyFont="1" applyFill="1" applyBorder="1" applyAlignment="1" applyProtection="1">
      <alignment horizontal="right" vertical="center"/>
    </xf>
    <xf numFmtId="44" fontId="9" fillId="76" borderId="15" xfId="0" applyNumberFormat="1" applyFont="1" applyFill="1" applyBorder="1" applyAlignment="1" applyProtection="1">
      <alignment horizontal="right" vertical="center"/>
    </xf>
    <xf numFmtId="44" fontId="9" fillId="74" borderId="43" xfId="0" applyNumberFormat="1" applyFont="1" applyFill="1" applyBorder="1" applyAlignment="1" applyProtection="1">
      <alignment horizontal="right" vertical="center"/>
    </xf>
    <xf numFmtId="44" fontId="6" fillId="79" borderId="14" xfId="0" applyNumberFormat="1" applyFont="1" applyFill="1" applyBorder="1" applyAlignment="1" applyProtection="1">
      <alignment horizontal="right" vertical="center"/>
    </xf>
    <xf numFmtId="44" fontId="6" fillId="80" borderId="14" xfId="0" applyNumberFormat="1" applyFont="1" applyFill="1" applyBorder="1" applyAlignment="1" applyProtection="1">
      <alignment horizontal="right" vertical="center"/>
    </xf>
    <xf numFmtId="44" fontId="9" fillId="81" borderId="14" xfId="0" applyNumberFormat="1" applyFont="1" applyFill="1" applyBorder="1" applyAlignment="1" applyProtection="1">
      <alignment horizontal="right" vertical="center"/>
    </xf>
    <xf numFmtId="44" fontId="6" fillId="79" borderId="15" xfId="0" applyNumberFormat="1" applyFont="1" applyFill="1" applyBorder="1" applyAlignment="1" applyProtection="1">
      <alignment horizontal="right" vertical="center"/>
    </xf>
    <xf numFmtId="44" fontId="6" fillId="80" borderId="15" xfId="0" applyNumberFormat="1" applyFont="1" applyFill="1" applyBorder="1" applyAlignment="1" applyProtection="1">
      <alignment horizontal="right" vertical="center"/>
    </xf>
    <xf numFmtId="44" fontId="9" fillId="81" borderId="15" xfId="0" applyNumberFormat="1" applyFont="1" applyFill="1" applyBorder="1" applyAlignment="1" applyProtection="1">
      <alignment horizontal="right" vertical="center"/>
    </xf>
    <xf numFmtId="44" fontId="6" fillId="111" borderId="14" xfId="0" applyNumberFormat="1" applyFont="1" applyFill="1" applyBorder="1" applyAlignment="1" applyProtection="1">
      <alignment horizontal="right" vertical="center"/>
    </xf>
    <xf numFmtId="44" fontId="6" fillId="112" borderId="14" xfId="0" applyNumberFormat="1" applyFont="1" applyFill="1" applyBorder="1" applyAlignment="1" applyProtection="1">
      <alignment horizontal="right" vertical="center"/>
    </xf>
    <xf numFmtId="44" fontId="9" fillId="113" borderId="14" xfId="0" applyNumberFormat="1" applyFont="1" applyFill="1" applyBorder="1" applyAlignment="1" applyProtection="1">
      <alignment horizontal="right" vertical="center"/>
    </xf>
    <xf numFmtId="44" fontId="6" fillId="111" borderId="15" xfId="0" applyNumberFormat="1" applyFont="1" applyFill="1" applyBorder="1" applyAlignment="1" applyProtection="1">
      <alignment horizontal="right" vertical="center"/>
    </xf>
    <xf numFmtId="44" fontId="6" fillId="112" borderId="15" xfId="0" applyNumberFormat="1" applyFont="1" applyFill="1" applyBorder="1" applyAlignment="1" applyProtection="1">
      <alignment horizontal="right" vertical="center"/>
    </xf>
    <xf numFmtId="44" fontId="9" fillId="113" borderId="15" xfId="0" applyNumberFormat="1" applyFont="1" applyFill="1" applyBorder="1" applyAlignment="1" applyProtection="1">
      <alignment horizontal="right" vertical="center"/>
    </xf>
    <xf numFmtId="44" fontId="9" fillId="110" borderId="43" xfId="0" applyNumberFormat="1" applyFont="1" applyFill="1" applyBorder="1" applyAlignment="1" applyProtection="1">
      <alignment horizontal="right" vertical="center"/>
    </xf>
    <xf numFmtId="44" fontId="6" fillId="231" borderId="14" xfId="0" applyNumberFormat="1" applyFont="1" applyFill="1" applyBorder="1" applyAlignment="1" applyProtection="1">
      <alignment horizontal="right" vertical="center"/>
    </xf>
    <xf numFmtId="44" fontId="6" fillId="232" borderId="14" xfId="0" applyNumberFormat="1" applyFont="1" applyFill="1" applyBorder="1" applyAlignment="1" applyProtection="1">
      <alignment horizontal="right" vertical="center"/>
    </xf>
    <xf numFmtId="44" fontId="9" fillId="233" borderId="14" xfId="0" applyNumberFormat="1" applyFont="1" applyFill="1" applyBorder="1" applyAlignment="1" applyProtection="1">
      <alignment horizontal="right" vertical="center"/>
    </xf>
    <xf numFmtId="44" fontId="6" fillId="231" borderId="15" xfId="0" applyNumberFormat="1" applyFont="1" applyFill="1" applyBorder="1" applyAlignment="1" applyProtection="1">
      <alignment horizontal="right" vertical="center"/>
    </xf>
    <xf numFmtId="44" fontId="6" fillId="232" borderId="15" xfId="0" applyNumberFormat="1" applyFont="1" applyFill="1" applyBorder="1" applyAlignment="1" applyProtection="1">
      <alignment horizontal="right" vertical="center"/>
    </xf>
    <xf numFmtId="44" fontId="9" fillId="233" borderId="15" xfId="0" applyNumberFormat="1" applyFont="1" applyFill="1" applyBorder="1" applyAlignment="1" applyProtection="1">
      <alignment horizontal="right" vertical="center"/>
    </xf>
    <xf numFmtId="44" fontId="9" fillId="229" borderId="43" xfId="0" applyNumberFormat="1" applyFont="1" applyFill="1" applyBorder="1" applyAlignment="1" applyProtection="1">
      <alignment horizontal="right" vertical="center"/>
    </xf>
    <xf numFmtId="44" fontId="6" fillId="117" borderId="14" xfId="0" applyNumberFormat="1" applyFont="1" applyFill="1" applyBorder="1" applyAlignment="1" applyProtection="1">
      <alignment horizontal="right" vertical="center"/>
    </xf>
    <xf numFmtId="44" fontId="6" fillId="118" borderId="14" xfId="0" applyNumberFormat="1" applyFont="1" applyFill="1" applyBorder="1" applyAlignment="1" applyProtection="1">
      <alignment horizontal="right" vertical="center"/>
    </xf>
    <xf numFmtId="44" fontId="9" fillId="119" borderId="14" xfId="0" applyNumberFormat="1" applyFont="1" applyFill="1" applyBorder="1" applyAlignment="1" applyProtection="1">
      <alignment horizontal="right" vertical="center"/>
    </xf>
    <xf numFmtId="44" fontId="6" fillId="117" borderId="15" xfId="0" applyNumberFormat="1" applyFont="1" applyFill="1" applyBorder="1" applyAlignment="1" applyProtection="1">
      <alignment horizontal="right" vertical="center"/>
    </xf>
    <xf numFmtId="44" fontId="6" fillId="118" borderId="15" xfId="0" applyNumberFormat="1" applyFont="1" applyFill="1" applyBorder="1" applyAlignment="1" applyProtection="1">
      <alignment horizontal="right" vertical="center"/>
    </xf>
    <xf numFmtId="44" fontId="9" fillId="119" borderId="15" xfId="0" applyNumberFormat="1" applyFont="1" applyFill="1" applyBorder="1" applyAlignment="1" applyProtection="1">
      <alignment horizontal="right" vertical="center"/>
    </xf>
    <xf numFmtId="44" fontId="6" fillId="123" borderId="14" xfId="0" applyNumberFormat="1" applyFont="1" applyFill="1" applyBorder="1" applyAlignment="1" applyProtection="1">
      <alignment horizontal="right" vertical="center"/>
    </xf>
    <xf numFmtId="44" fontId="6" fillId="124" borderId="14" xfId="0" applyNumberFormat="1" applyFont="1" applyFill="1" applyBorder="1" applyAlignment="1" applyProtection="1">
      <alignment horizontal="right" vertical="center"/>
    </xf>
    <xf numFmtId="44" fontId="9" fillId="125" borderId="14" xfId="0" applyNumberFormat="1" applyFont="1" applyFill="1" applyBorder="1" applyAlignment="1" applyProtection="1">
      <alignment horizontal="right" vertical="center"/>
    </xf>
    <xf numFmtId="44" fontId="6" fillId="123" borderId="15" xfId="0" applyNumberFormat="1" applyFont="1" applyFill="1" applyBorder="1" applyAlignment="1" applyProtection="1">
      <alignment horizontal="right" vertical="center"/>
    </xf>
    <xf numFmtId="44" fontId="6" fillId="124" borderId="15" xfId="0" applyNumberFormat="1" applyFont="1" applyFill="1" applyBorder="1" applyAlignment="1" applyProtection="1">
      <alignment horizontal="right" vertical="center"/>
    </xf>
    <xf numFmtId="44" fontId="9" fillId="125" borderId="15" xfId="0" applyNumberFormat="1" applyFont="1" applyFill="1" applyBorder="1" applyAlignment="1" applyProtection="1">
      <alignment horizontal="right" vertical="center"/>
    </xf>
    <xf numFmtId="44" fontId="9" fillId="234" borderId="43" xfId="0" applyNumberFormat="1" applyFont="1" applyFill="1" applyBorder="1" applyAlignment="1" applyProtection="1">
      <alignment horizontal="right" vertical="center"/>
    </xf>
    <xf numFmtId="44" fontId="7" fillId="37" borderId="14" xfId="0" applyNumberFormat="1" applyFont="1" applyFill="1" applyBorder="1" applyAlignment="1" applyProtection="1">
      <alignment horizontal="right" vertical="center"/>
    </xf>
    <xf numFmtId="44" fontId="7" fillId="36" borderId="14" xfId="0" applyNumberFormat="1" applyFont="1" applyFill="1" applyBorder="1" applyAlignment="1" applyProtection="1">
      <alignment horizontal="right" vertical="center"/>
    </xf>
    <xf numFmtId="44" fontId="9" fillId="126" borderId="14" xfId="0" applyNumberFormat="1" applyFont="1" applyFill="1" applyBorder="1" applyAlignment="1" applyProtection="1">
      <alignment horizontal="right" vertical="center"/>
    </xf>
    <xf numFmtId="44" fontId="9" fillId="126" borderId="19" xfId="0" applyNumberFormat="1" applyFont="1" applyFill="1" applyBorder="1" applyAlignment="1" applyProtection="1">
      <alignment horizontal="right" vertical="center"/>
    </xf>
    <xf numFmtId="44" fontId="7" fillId="37" borderId="15" xfId="0" applyNumberFormat="1" applyFont="1" applyFill="1" applyBorder="1" applyAlignment="1" applyProtection="1">
      <alignment horizontal="right" vertical="center"/>
    </xf>
    <xf numFmtId="44" fontId="7" fillId="36" borderId="15" xfId="0" applyNumberFormat="1" applyFont="1" applyFill="1" applyBorder="1" applyAlignment="1" applyProtection="1">
      <alignment horizontal="right" vertical="center"/>
    </xf>
    <xf numFmtId="44" fontId="9" fillId="126" borderId="26" xfId="0" applyNumberFormat="1" applyFont="1" applyFill="1" applyBorder="1" applyAlignment="1" applyProtection="1">
      <alignment horizontal="right" vertical="center"/>
    </xf>
    <xf numFmtId="44" fontId="9" fillId="128" borderId="43" xfId="0" applyNumberFormat="1" applyFont="1" applyFill="1" applyBorder="1" applyAlignment="1" applyProtection="1">
      <alignment horizontal="right" vertical="center"/>
    </xf>
    <xf numFmtId="44" fontId="26" fillId="93" borderId="14" xfId="0" applyNumberFormat="1" applyFont="1" applyFill="1" applyBorder="1" applyAlignment="1" applyProtection="1">
      <alignment horizontal="right" vertical="center"/>
    </xf>
    <xf numFmtId="44" fontId="6" fillId="56" borderId="14" xfId="0" applyNumberFormat="1" applyFont="1" applyFill="1" applyBorder="1" applyAlignment="1" applyProtection="1">
      <alignment horizontal="right" vertical="center"/>
    </xf>
    <xf numFmtId="44" fontId="9" fillId="73" borderId="14" xfId="0" applyNumberFormat="1" applyFont="1" applyFill="1" applyBorder="1" applyAlignment="1" applyProtection="1">
      <alignment horizontal="right" vertical="center"/>
    </xf>
    <xf numFmtId="44" fontId="9" fillId="73" borderId="19" xfId="0" applyNumberFormat="1" applyFont="1" applyFill="1" applyBorder="1" applyAlignment="1" applyProtection="1">
      <alignment horizontal="right" vertical="center"/>
    </xf>
    <xf numFmtId="44" fontId="6" fillId="56" borderId="15" xfId="0" applyNumberFormat="1" applyFont="1" applyFill="1" applyBorder="1" applyAlignment="1" applyProtection="1">
      <alignment horizontal="right" vertical="center"/>
    </xf>
    <xf numFmtId="44" fontId="9" fillId="73" borderId="26" xfId="0" applyNumberFormat="1" applyFont="1" applyFill="1" applyBorder="1" applyAlignment="1" applyProtection="1">
      <alignment horizontal="right" vertical="center"/>
    </xf>
    <xf numFmtId="44" fontId="6" fillId="50" borderId="63" xfId="0" applyNumberFormat="1" applyFont="1" applyFill="1" applyBorder="1" applyAlignment="1" applyProtection="1">
      <alignment horizontal="right" vertical="center"/>
    </xf>
    <xf numFmtId="44" fontId="6" fillId="68" borderId="14" xfId="0" applyNumberFormat="1" applyFont="1" applyFill="1" applyBorder="1" applyAlignment="1" applyProtection="1">
      <alignment horizontal="right" vertical="center"/>
    </xf>
    <xf numFmtId="44" fontId="6" fillId="96" borderId="14" xfId="0" applyNumberFormat="1" applyFont="1" applyFill="1" applyBorder="1" applyAlignment="1" applyProtection="1">
      <alignment horizontal="right" vertical="center"/>
    </xf>
    <xf numFmtId="44" fontId="9" fillId="97" borderId="14" xfId="0" applyNumberFormat="1" applyFont="1" applyFill="1" applyBorder="1" applyAlignment="1" applyProtection="1">
      <alignment horizontal="right" vertical="center"/>
    </xf>
    <xf numFmtId="44" fontId="6" fillId="68" borderId="15" xfId="0" applyNumberFormat="1" applyFont="1" applyFill="1" applyBorder="1" applyAlignment="1" applyProtection="1">
      <alignment horizontal="right" vertical="center"/>
    </xf>
    <xf numFmtId="44" fontId="6" fillId="96" borderId="15" xfId="0" applyNumberFormat="1" applyFont="1" applyFill="1" applyBorder="1" applyAlignment="1" applyProtection="1">
      <alignment horizontal="right" vertical="center"/>
    </xf>
    <xf numFmtId="44" fontId="9" fillId="97" borderId="15" xfId="0" applyNumberFormat="1" applyFont="1" applyFill="1" applyBorder="1" applyAlignment="1" applyProtection="1">
      <alignment horizontal="right" vertical="center"/>
    </xf>
    <xf numFmtId="44" fontId="25" fillId="94" borderId="43" xfId="0" applyNumberFormat="1" applyFont="1" applyFill="1" applyBorder="1" applyAlignment="1" applyProtection="1">
      <alignment horizontal="right" vertical="center"/>
    </xf>
    <xf numFmtId="44" fontId="6" fillId="131" borderId="14" xfId="0" applyNumberFormat="1" applyFont="1" applyFill="1" applyBorder="1" applyAlignment="1" applyProtection="1">
      <alignment horizontal="right" vertical="center"/>
    </xf>
    <xf numFmtId="44" fontId="6" fillId="132" borderId="14" xfId="0" applyNumberFormat="1" applyFont="1" applyFill="1" applyBorder="1" applyAlignment="1" applyProtection="1">
      <alignment horizontal="right" vertical="center"/>
    </xf>
    <xf numFmtId="44" fontId="9" fillId="133" borderId="14" xfId="0" applyNumberFormat="1" applyFont="1" applyFill="1" applyBorder="1" applyAlignment="1" applyProtection="1">
      <alignment horizontal="right" vertical="center"/>
    </xf>
    <xf numFmtId="44" fontId="6" fillId="131" borderId="15" xfId="0" applyNumberFormat="1" applyFont="1" applyFill="1" applyBorder="1" applyAlignment="1" applyProtection="1">
      <alignment horizontal="right" vertical="center"/>
    </xf>
    <xf numFmtId="44" fontId="6" fillId="132" borderId="15" xfId="0" applyNumberFormat="1" applyFont="1" applyFill="1" applyBorder="1" applyAlignment="1" applyProtection="1">
      <alignment horizontal="right" vertical="center"/>
    </xf>
    <xf numFmtId="44" fontId="9" fillId="133" borderId="15" xfId="0" applyNumberFormat="1" applyFont="1" applyFill="1" applyBorder="1" applyAlignment="1" applyProtection="1">
      <alignment horizontal="right" vertical="center"/>
    </xf>
    <xf numFmtId="44" fontId="6" fillId="100" borderId="14" xfId="0" applyNumberFormat="1" applyFont="1" applyFill="1" applyBorder="1" applyAlignment="1" applyProtection="1">
      <alignment horizontal="right" vertical="center"/>
    </xf>
    <xf numFmtId="44" fontId="6" fillId="101" borderId="14" xfId="0" applyNumberFormat="1" applyFont="1" applyFill="1" applyBorder="1" applyAlignment="1" applyProtection="1">
      <alignment horizontal="right" vertical="center"/>
    </xf>
    <xf numFmtId="44" fontId="9" fillId="102" borderId="14" xfId="0" applyNumberFormat="1" applyFont="1" applyFill="1" applyBorder="1" applyAlignment="1" applyProtection="1">
      <alignment horizontal="right" vertical="center"/>
    </xf>
    <xf numFmtId="44" fontId="6" fillId="100" borderId="15" xfId="0" applyNumberFormat="1" applyFont="1" applyFill="1" applyBorder="1" applyAlignment="1" applyProtection="1">
      <alignment horizontal="right" vertical="center"/>
    </xf>
    <xf numFmtId="44" fontId="6" fillId="101" borderId="15" xfId="0" applyNumberFormat="1" applyFont="1" applyFill="1" applyBorder="1" applyAlignment="1" applyProtection="1">
      <alignment horizontal="right" vertical="center"/>
    </xf>
    <xf numFmtId="44" fontId="9" fillId="102" borderId="15" xfId="0" applyNumberFormat="1" applyFont="1" applyFill="1" applyBorder="1" applyAlignment="1" applyProtection="1">
      <alignment horizontal="right" vertical="center"/>
    </xf>
    <xf numFmtId="44" fontId="9" fillId="98" borderId="43" xfId="0" applyNumberFormat="1" applyFont="1" applyFill="1" applyBorder="1" applyAlignment="1" applyProtection="1">
      <alignment horizontal="right" vertical="center"/>
    </xf>
    <xf numFmtId="44" fontId="6" fillId="136" borderId="14" xfId="0" applyNumberFormat="1" applyFont="1" applyFill="1" applyBorder="1" applyAlignment="1" applyProtection="1">
      <alignment horizontal="right" vertical="center"/>
    </xf>
    <xf numFmtId="44" fontId="6" fillId="137" borderId="14" xfId="0" applyNumberFormat="1" applyFont="1" applyFill="1" applyBorder="1" applyAlignment="1" applyProtection="1">
      <alignment horizontal="right" vertical="center"/>
    </xf>
    <xf numFmtId="44" fontId="9" fillId="138" borderId="14" xfId="0" applyNumberFormat="1" applyFont="1" applyFill="1" applyBorder="1" applyAlignment="1" applyProtection="1">
      <alignment horizontal="right" vertical="center"/>
    </xf>
    <xf numFmtId="44" fontId="6" fillId="136" borderId="15" xfId="0" applyNumberFormat="1" applyFont="1" applyFill="1" applyBorder="1" applyAlignment="1" applyProtection="1">
      <alignment horizontal="right" vertical="center"/>
    </xf>
    <xf numFmtId="44" fontId="6" fillId="137" borderId="15" xfId="0" applyNumberFormat="1" applyFont="1" applyFill="1" applyBorder="1" applyAlignment="1" applyProtection="1">
      <alignment horizontal="right" vertical="center"/>
    </xf>
    <xf numFmtId="44" fontId="9" fillId="138" borderId="15" xfId="0" applyNumberFormat="1" applyFont="1" applyFill="1" applyBorder="1" applyAlignment="1" applyProtection="1">
      <alignment horizontal="right" vertical="center"/>
    </xf>
    <xf numFmtId="44" fontId="6" fillId="140" borderId="18" xfId="0" applyNumberFormat="1" applyFont="1" applyFill="1" applyBorder="1" applyAlignment="1" applyProtection="1">
      <alignment horizontal="right" vertical="center"/>
    </xf>
    <xf numFmtId="44" fontId="6" fillId="141" borderId="14" xfId="0" applyNumberFormat="1" applyFont="1" applyFill="1" applyBorder="1" applyAlignment="1" applyProtection="1">
      <alignment horizontal="right" vertical="center"/>
    </xf>
    <xf numFmtId="44" fontId="9" fillId="142" borderId="14" xfId="0" applyNumberFormat="1" applyFont="1" applyFill="1" applyBorder="1" applyAlignment="1" applyProtection="1">
      <alignment horizontal="right" vertical="center"/>
    </xf>
    <xf numFmtId="44" fontId="6" fillId="140" borderId="31" xfId="0" applyNumberFormat="1" applyFont="1" applyFill="1" applyBorder="1" applyAlignment="1" applyProtection="1">
      <alignment horizontal="right" vertical="center"/>
    </xf>
    <xf numFmtId="44" fontId="6" fillId="141" borderId="15" xfId="0" applyNumberFormat="1" applyFont="1" applyFill="1" applyBorder="1" applyAlignment="1" applyProtection="1">
      <alignment horizontal="right" vertical="center"/>
    </xf>
    <xf numFmtId="44" fontId="9" fillId="142" borderId="15" xfId="0" applyNumberFormat="1" applyFont="1" applyFill="1" applyBorder="1" applyAlignment="1" applyProtection="1">
      <alignment horizontal="right" vertical="center"/>
    </xf>
    <xf numFmtId="44" fontId="25" fillId="114" borderId="43" xfId="0" applyNumberFormat="1" applyFont="1" applyFill="1" applyBorder="1" applyAlignment="1" applyProtection="1">
      <alignment horizontal="right" vertical="center"/>
    </xf>
    <xf numFmtId="44" fontId="6" fillId="145" borderId="14" xfId="0" applyNumberFormat="1" applyFont="1" applyFill="1" applyBorder="1" applyAlignment="1" applyProtection="1">
      <alignment horizontal="right" vertical="center"/>
    </xf>
    <xf numFmtId="44" fontId="6" fillId="146" borderId="14" xfId="0" applyNumberFormat="1" applyFont="1" applyFill="1" applyBorder="1" applyAlignment="1" applyProtection="1">
      <alignment horizontal="right" vertical="center"/>
    </xf>
    <xf numFmtId="44" fontId="9" fillId="147" borderId="14" xfId="0" applyNumberFormat="1" applyFont="1" applyFill="1" applyBorder="1" applyAlignment="1" applyProtection="1">
      <alignment horizontal="right" vertical="center"/>
    </xf>
    <xf numFmtId="44" fontId="6" fillId="145" borderId="16" xfId="0" applyNumberFormat="1" applyFont="1" applyFill="1" applyBorder="1" applyAlignment="1" applyProtection="1">
      <alignment horizontal="right" vertical="center"/>
    </xf>
    <xf numFmtId="44" fontId="6" fillId="145" borderId="54" xfId="0" applyNumberFormat="1" applyFont="1" applyFill="1" applyBorder="1" applyAlignment="1" applyProtection="1">
      <alignment horizontal="right" vertical="center"/>
    </xf>
    <xf numFmtId="44" fontId="6" fillId="146" borderId="15" xfId="0" applyNumberFormat="1" applyFont="1" applyFill="1" applyBorder="1" applyAlignment="1" applyProtection="1">
      <alignment horizontal="right" vertical="center"/>
    </xf>
    <xf numFmtId="44" fontId="9" fillId="147" borderId="15" xfId="0" applyNumberFormat="1" applyFont="1" applyFill="1" applyBorder="1" applyAlignment="1" applyProtection="1">
      <alignment horizontal="right" vertical="center"/>
    </xf>
    <xf numFmtId="44" fontId="9" fillId="143" borderId="43" xfId="0" applyNumberFormat="1" applyFont="1" applyFill="1" applyBorder="1" applyAlignment="1" applyProtection="1">
      <alignment horizontal="right" vertical="center"/>
    </xf>
    <xf numFmtId="44" fontId="6" fillId="150" borderId="16" xfId="0" applyNumberFormat="1" applyFont="1" applyFill="1" applyBorder="1" applyAlignment="1" applyProtection="1">
      <alignment horizontal="right" vertical="center"/>
    </xf>
    <xf numFmtId="44" fontId="6" fillId="151" borderId="14" xfId="0" applyNumberFormat="1" applyFont="1" applyFill="1" applyBorder="1" applyAlignment="1" applyProtection="1">
      <alignment horizontal="right" vertical="center"/>
    </xf>
    <xf numFmtId="44" fontId="9" fillId="152" borderId="14" xfId="0" applyNumberFormat="1" applyFont="1" applyFill="1" applyBorder="1" applyAlignment="1" applyProtection="1">
      <alignment horizontal="right" vertical="center"/>
    </xf>
    <xf numFmtId="44" fontId="6" fillId="150" borderId="54" xfId="0" applyNumberFormat="1" applyFont="1" applyFill="1" applyBorder="1" applyAlignment="1" applyProtection="1">
      <alignment horizontal="right" vertical="center"/>
    </xf>
    <xf numFmtId="44" fontId="6" fillId="151" borderId="15" xfId="0" applyNumberFormat="1" applyFont="1" applyFill="1" applyBorder="1" applyAlignment="1" applyProtection="1">
      <alignment horizontal="right" vertical="center"/>
    </xf>
    <xf numFmtId="44" fontId="9" fillId="152" borderId="15" xfId="0" applyNumberFormat="1" applyFont="1" applyFill="1" applyBorder="1" applyAlignment="1" applyProtection="1">
      <alignment horizontal="right" vertical="center"/>
    </xf>
    <xf numFmtId="44" fontId="9" fillId="148" borderId="43" xfId="0" applyNumberFormat="1" applyFont="1" applyFill="1" applyBorder="1" applyAlignment="1" applyProtection="1">
      <alignment horizontal="right" vertical="center"/>
    </xf>
    <xf numFmtId="44" fontId="6" fillId="154" borderId="14" xfId="0" applyNumberFormat="1" applyFont="1" applyFill="1" applyBorder="1" applyAlignment="1" applyProtection="1">
      <alignment horizontal="right" vertical="center"/>
    </xf>
    <xf numFmtId="44" fontId="6" fillId="155" borderId="14" xfId="0" applyNumberFormat="1" applyFont="1" applyFill="1" applyBorder="1" applyAlignment="1" applyProtection="1">
      <alignment horizontal="right" vertical="center"/>
    </xf>
    <xf numFmtId="44" fontId="9" fillId="156" borderId="14" xfId="0" applyNumberFormat="1" applyFont="1" applyFill="1" applyBorder="1" applyAlignment="1" applyProtection="1">
      <alignment horizontal="right" vertical="center"/>
    </xf>
    <xf numFmtId="44" fontId="6" fillId="154" borderId="16" xfId="0" applyNumberFormat="1" applyFont="1" applyFill="1" applyBorder="1" applyAlignment="1" applyProtection="1">
      <alignment horizontal="right" vertical="center"/>
    </xf>
    <xf numFmtId="44" fontId="6" fillId="154" borderId="54" xfId="0" applyNumberFormat="1" applyFont="1" applyFill="1" applyBorder="1" applyAlignment="1" applyProtection="1">
      <alignment horizontal="right" vertical="center"/>
    </xf>
    <xf numFmtId="44" fontId="6" fillId="155" borderId="15" xfId="0" applyNumberFormat="1" applyFont="1" applyFill="1" applyBorder="1" applyAlignment="1" applyProtection="1">
      <alignment horizontal="right" vertical="center"/>
    </xf>
    <xf numFmtId="44" fontId="9" fillId="156" borderId="15" xfId="0" applyNumberFormat="1" applyFont="1" applyFill="1" applyBorder="1" applyAlignment="1" applyProtection="1">
      <alignment horizontal="right" vertical="center"/>
    </xf>
    <xf numFmtId="44" fontId="9" fillId="120" borderId="43" xfId="0" applyNumberFormat="1" applyFont="1" applyFill="1" applyBorder="1" applyAlignment="1" applyProtection="1">
      <alignment horizontal="right" vertical="center"/>
    </xf>
    <xf numFmtId="44" fontId="6" fillId="158" borderId="16" xfId="0" applyNumberFormat="1" applyFont="1" applyFill="1" applyBorder="1" applyAlignment="1" applyProtection="1">
      <alignment horizontal="right" vertical="center"/>
    </xf>
    <xf numFmtId="44" fontId="6" fillId="159" borderId="14" xfId="0" applyNumberFormat="1" applyFont="1" applyFill="1" applyBorder="1" applyAlignment="1" applyProtection="1">
      <alignment horizontal="right" vertical="center"/>
    </xf>
    <xf numFmtId="44" fontId="9" fillId="160" borderId="14" xfId="0" applyNumberFormat="1" applyFont="1" applyFill="1" applyBorder="1" applyAlignment="1" applyProtection="1">
      <alignment horizontal="right" vertical="center"/>
    </xf>
    <xf numFmtId="44" fontId="6" fillId="158" borderId="54" xfId="0" applyNumberFormat="1" applyFont="1" applyFill="1" applyBorder="1" applyAlignment="1" applyProtection="1">
      <alignment horizontal="right" vertical="center"/>
    </xf>
    <xf numFmtId="44" fontId="6" fillId="159" borderId="15" xfId="0" applyNumberFormat="1" applyFont="1" applyFill="1" applyBorder="1" applyAlignment="1" applyProtection="1">
      <alignment horizontal="right" vertical="center"/>
    </xf>
    <xf numFmtId="44" fontId="9" fillId="160" borderId="15" xfId="0" applyNumberFormat="1" applyFont="1" applyFill="1" applyBorder="1" applyAlignment="1" applyProtection="1">
      <alignment horizontal="right" vertical="center"/>
    </xf>
    <xf numFmtId="44" fontId="9" fillId="43" borderId="43" xfId="0" applyNumberFormat="1" applyFont="1" applyFill="1" applyBorder="1" applyAlignment="1" applyProtection="1">
      <alignment horizontal="right" vertical="center"/>
    </xf>
    <xf numFmtId="44" fontId="6" fillId="163" borderId="16" xfId="0" applyNumberFormat="1" applyFont="1" applyFill="1" applyBorder="1" applyAlignment="1" applyProtection="1">
      <alignment horizontal="right" vertical="center"/>
    </xf>
    <xf numFmtId="44" fontId="6" fillId="164" borderId="14" xfId="0" applyNumberFormat="1" applyFont="1" applyFill="1" applyBorder="1" applyAlignment="1" applyProtection="1">
      <alignment horizontal="right" vertical="center"/>
    </xf>
    <xf numFmtId="44" fontId="9" fillId="165" borderId="14" xfId="0" applyNumberFormat="1" applyFont="1" applyFill="1" applyBorder="1" applyAlignment="1" applyProtection="1">
      <alignment horizontal="right" vertical="center"/>
    </xf>
    <xf numFmtId="44" fontId="6" fillId="163" borderId="54" xfId="0" applyNumberFormat="1" applyFont="1" applyFill="1" applyBorder="1" applyAlignment="1" applyProtection="1">
      <alignment horizontal="right" vertical="center"/>
    </xf>
    <xf numFmtId="44" fontId="6" fillId="164" borderId="15" xfId="0" applyNumberFormat="1" applyFont="1" applyFill="1" applyBorder="1" applyAlignment="1" applyProtection="1">
      <alignment horizontal="right" vertical="center"/>
    </xf>
    <xf numFmtId="44" fontId="9" fillId="165" borderId="15" xfId="0" applyNumberFormat="1" applyFont="1" applyFill="1" applyBorder="1" applyAlignment="1" applyProtection="1">
      <alignment horizontal="right" vertical="center"/>
    </xf>
    <xf numFmtId="44" fontId="9" fillId="161" borderId="43" xfId="0" applyNumberFormat="1" applyFont="1" applyFill="1" applyBorder="1" applyAlignment="1" applyProtection="1">
      <alignment horizontal="right" vertical="center"/>
    </xf>
    <xf numFmtId="44" fontId="6" fillId="167" borderId="16" xfId="0" applyNumberFormat="1" applyFont="1" applyFill="1" applyBorder="1" applyAlignment="1" applyProtection="1">
      <alignment horizontal="right" vertical="center"/>
    </xf>
    <xf numFmtId="44" fontId="6" fillId="168" borderId="14" xfId="0" applyNumberFormat="1" applyFont="1" applyFill="1" applyBorder="1" applyAlignment="1" applyProtection="1">
      <alignment horizontal="right" vertical="center"/>
    </xf>
    <xf numFmtId="44" fontId="9" fillId="169" borderId="14" xfId="0" applyNumberFormat="1" applyFont="1" applyFill="1" applyBorder="1" applyAlignment="1" applyProtection="1">
      <alignment horizontal="right" vertical="center"/>
    </xf>
    <xf numFmtId="44" fontId="6" fillId="167" borderId="14" xfId="0" applyNumberFormat="1" applyFont="1" applyFill="1" applyBorder="1" applyAlignment="1" applyProtection="1">
      <alignment horizontal="right" vertical="center"/>
    </xf>
    <xf numFmtId="44" fontId="6" fillId="167" borderId="15" xfId="0" applyNumberFormat="1" applyFont="1" applyFill="1" applyBorder="1" applyAlignment="1" applyProtection="1">
      <alignment horizontal="right" vertical="center"/>
    </xf>
    <xf numFmtId="44" fontId="6" fillId="168" borderId="15" xfId="0" applyNumberFormat="1" applyFont="1" applyFill="1" applyBorder="1" applyAlignment="1" applyProtection="1">
      <alignment horizontal="right" vertical="center"/>
    </xf>
    <xf numFmtId="44" fontId="9" fillId="169" borderId="15" xfId="0" applyNumberFormat="1" applyFont="1" applyFill="1" applyBorder="1" applyAlignment="1" applyProtection="1">
      <alignment horizontal="right" vertical="center"/>
    </xf>
    <xf numFmtId="44" fontId="9" fillId="48" borderId="43" xfId="0" applyNumberFormat="1" applyFont="1" applyFill="1" applyBorder="1" applyAlignment="1" applyProtection="1">
      <alignment horizontal="right" vertical="center"/>
    </xf>
    <xf numFmtId="44" fontId="6" fillId="172" borderId="14" xfId="0" applyNumberFormat="1" applyFont="1" applyFill="1" applyBorder="1" applyAlignment="1" applyProtection="1">
      <alignment horizontal="right" vertical="center"/>
    </xf>
    <xf numFmtId="44" fontId="6" fillId="173" borderId="14" xfId="0" applyNumberFormat="1" applyFont="1" applyFill="1" applyBorder="1" applyAlignment="1" applyProtection="1">
      <alignment horizontal="right" vertical="center"/>
    </xf>
    <xf numFmtId="44" fontId="9" fillId="174" borderId="14" xfId="0" applyNumberFormat="1" applyFont="1" applyFill="1" applyBorder="1" applyAlignment="1" applyProtection="1">
      <alignment horizontal="right" vertical="center"/>
    </xf>
    <xf numFmtId="44" fontId="6" fillId="172" borderId="15" xfId="0" applyNumberFormat="1" applyFont="1" applyFill="1" applyBorder="1" applyAlignment="1" applyProtection="1">
      <alignment horizontal="right" vertical="center"/>
    </xf>
    <xf numFmtId="44" fontId="6" fillId="173" borderId="15" xfId="0" applyNumberFormat="1" applyFont="1" applyFill="1" applyBorder="1" applyAlignment="1" applyProtection="1">
      <alignment horizontal="right" vertical="center"/>
    </xf>
    <xf numFmtId="44" fontId="9" fillId="174" borderId="15" xfId="0" applyNumberFormat="1" applyFont="1" applyFill="1" applyBorder="1" applyAlignment="1" applyProtection="1">
      <alignment horizontal="right" vertical="center"/>
    </xf>
    <xf numFmtId="44" fontId="25" fillId="170" borderId="43" xfId="0" applyNumberFormat="1" applyFont="1" applyFill="1" applyBorder="1" applyAlignment="1" applyProtection="1">
      <alignment horizontal="right" vertical="center"/>
    </xf>
    <xf numFmtId="44" fontId="6" fillId="177" borderId="14" xfId="0" applyNumberFormat="1" applyFont="1" applyFill="1" applyBorder="1" applyAlignment="1" applyProtection="1">
      <alignment horizontal="right" vertical="center"/>
    </xf>
    <xf numFmtId="44" fontId="6" fillId="178" borderId="14" xfId="0" applyNumberFormat="1" applyFont="1" applyFill="1" applyBorder="1" applyAlignment="1" applyProtection="1">
      <alignment horizontal="right" vertical="center"/>
    </xf>
    <xf numFmtId="44" fontId="9" fillId="179" borderId="14" xfId="0" applyNumberFormat="1" applyFont="1" applyFill="1" applyBorder="1" applyAlignment="1" applyProtection="1">
      <alignment horizontal="right" vertical="center"/>
    </xf>
    <xf numFmtId="44" fontId="6" fillId="177" borderId="15" xfId="0" applyNumberFormat="1" applyFont="1" applyFill="1" applyBorder="1" applyAlignment="1" applyProtection="1">
      <alignment horizontal="right" vertical="center"/>
    </xf>
    <xf numFmtId="44" fontId="6" fillId="178" borderId="15" xfId="0" applyNumberFormat="1" applyFont="1" applyFill="1" applyBorder="1" applyAlignment="1" applyProtection="1">
      <alignment horizontal="right" vertical="center"/>
    </xf>
    <xf numFmtId="44" fontId="9" fillId="179" borderId="15" xfId="0" applyNumberFormat="1" applyFont="1" applyFill="1" applyBorder="1" applyAlignment="1" applyProtection="1">
      <alignment horizontal="right" vertical="center"/>
    </xf>
    <xf numFmtId="44" fontId="26" fillId="181" borderId="14" xfId="0" applyNumberFormat="1" applyFont="1" applyFill="1" applyBorder="1" applyAlignment="1" applyProtection="1">
      <alignment horizontal="right" vertical="center"/>
    </xf>
    <xf numFmtId="44" fontId="7" fillId="182" borderId="14" xfId="0" applyNumberFormat="1" applyFont="1" applyFill="1" applyBorder="1" applyAlignment="1" applyProtection="1">
      <alignment horizontal="right" vertical="center"/>
    </xf>
    <xf numFmtId="44" fontId="9" fillId="183" borderId="14" xfId="0" applyNumberFormat="1" applyFont="1" applyFill="1" applyBorder="1" applyAlignment="1" applyProtection="1">
      <alignment horizontal="right" vertical="center"/>
    </xf>
    <xf numFmtId="44" fontId="26" fillId="181" borderId="15" xfId="0" applyNumberFormat="1" applyFont="1" applyFill="1" applyBorder="1" applyAlignment="1" applyProtection="1">
      <alignment horizontal="right" vertical="center"/>
    </xf>
    <xf numFmtId="44" fontId="7" fillId="182" borderId="15" xfId="0" applyNumberFormat="1" applyFont="1" applyFill="1" applyBorder="1" applyAlignment="1" applyProtection="1">
      <alignment horizontal="right" vertical="center"/>
    </xf>
    <xf numFmtId="44" fontId="9" fillId="183" borderId="15" xfId="0" applyNumberFormat="1" applyFont="1" applyFill="1" applyBorder="1" applyAlignment="1" applyProtection="1">
      <alignment horizontal="right" vertical="center"/>
    </xf>
    <xf numFmtId="44" fontId="25" fillId="134" borderId="43" xfId="0" applyNumberFormat="1" applyFont="1" applyFill="1" applyBorder="1" applyAlignment="1" applyProtection="1">
      <alignment horizontal="right" vertical="center"/>
    </xf>
    <xf numFmtId="44" fontId="7" fillId="184" borderId="14"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vertical="center"/>
    </xf>
    <xf numFmtId="0" fontId="5" fillId="0" borderId="0" xfId="0" applyNumberFormat="1" applyFont="1" applyAlignment="1" applyProtection="1">
      <alignment vertical="center"/>
    </xf>
    <xf numFmtId="0" fontId="5" fillId="0" borderId="0" xfId="0" applyNumberFormat="1" applyFont="1" applyAlignment="1" applyProtection="1">
      <alignment horizontal="right" vertical="center"/>
    </xf>
    <xf numFmtId="0" fontId="6" fillId="0" borderId="0" xfId="0" applyNumberFormat="1" applyFont="1" applyFill="1" applyBorder="1" applyAlignment="1" applyProtection="1">
      <alignment horizontal="right" vertical="center"/>
      <protection locked="0"/>
    </xf>
    <xf numFmtId="0" fontId="26" fillId="185" borderId="15" xfId="0" applyNumberFormat="1" applyFont="1" applyFill="1" applyBorder="1" applyAlignment="1" applyProtection="1">
      <alignment horizontal="right" vertical="center"/>
      <protection locked="0"/>
    </xf>
    <xf numFmtId="0" fontId="26" fillId="185" borderId="26" xfId="0" applyNumberFormat="1" applyFont="1" applyFill="1" applyBorder="1" applyAlignment="1" applyProtection="1">
      <alignment horizontal="right" vertical="center"/>
      <protection locked="0"/>
    </xf>
    <xf numFmtId="0" fontId="9" fillId="0" borderId="11" xfId="0" applyNumberFormat="1" applyFont="1" applyFill="1" applyBorder="1" applyAlignment="1" applyProtection="1">
      <alignment horizontal="right" vertical="center"/>
      <protection locked="0"/>
    </xf>
    <xf numFmtId="0" fontId="5" fillId="0" borderId="0" xfId="0" applyNumberFormat="1" applyFont="1" applyAlignment="1" applyProtection="1">
      <alignment horizontal="right" vertical="center"/>
      <protection locked="0"/>
    </xf>
    <xf numFmtId="0" fontId="6" fillId="0" borderId="0" xfId="0" applyNumberFormat="1" applyFont="1" applyAlignment="1" applyProtection="1">
      <alignment horizontal="right" vertical="center"/>
      <protection locked="0"/>
    </xf>
    <xf numFmtId="0" fontId="6" fillId="0" borderId="58" xfId="0" applyNumberFormat="1" applyFont="1" applyFill="1" applyBorder="1" applyAlignment="1" applyProtection="1">
      <alignment horizontal="right" vertical="center"/>
      <protection locked="0"/>
    </xf>
    <xf numFmtId="0" fontId="26" fillId="70" borderId="15" xfId="0" applyNumberFormat="1" applyFont="1" applyFill="1" applyBorder="1" applyAlignment="1" applyProtection="1">
      <alignment horizontal="right" vertical="center"/>
      <protection locked="0"/>
    </xf>
    <xf numFmtId="0" fontId="26" fillId="70" borderId="42" xfId="0" applyNumberFormat="1" applyFont="1" applyFill="1" applyBorder="1" applyAlignment="1" applyProtection="1">
      <alignment horizontal="right" vertical="center"/>
      <protection locked="0"/>
    </xf>
    <xf numFmtId="0" fontId="6" fillId="104" borderId="54" xfId="0" applyNumberFormat="1" applyFont="1" applyFill="1" applyBorder="1" applyAlignment="1" applyProtection="1">
      <alignment horizontal="right" vertical="center"/>
      <protection locked="0"/>
    </xf>
    <xf numFmtId="0" fontId="7" fillId="104" borderId="58" xfId="0" applyNumberFormat="1" applyFont="1" applyFill="1" applyBorder="1" applyAlignment="1" applyProtection="1">
      <alignment horizontal="right" vertical="center"/>
      <protection locked="0"/>
    </xf>
    <xf numFmtId="0" fontId="7" fillId="104" borderId="26" xfId="0" applyNumberFormat="1" applyFont="1" applyFill="1" applyBorder="1" applyAlignment="1" applyProtection="1">
      <alignment horizontal="right" vertical="center"/>
      <protection locked="0"/>
    </xf>
    <xf numFmtId="0" fontId="7" fillId="104" borderId="42" xfId="0" applyNumberFormat="1" applyFont="1" applyFill="1" applyBorder="1" applyAlignment="1" applyProtection="1">
      <alignment horizontal="right" vertical="center"/>
      <protection locked="0"/>
    </xf>
    <xf numFmtId="0" fontId="6" fillId="42" borderId="15" xfId="0" applyNumberFormat="1" applyFont="1" applyFill="1" applyBorder="1" applyAlignment="1" applyProtection="1">
      <alignment horizontal="right" vertical="center"/>
      <protection locked="0"/>
    </xf>
    <xf numFmtId="0" fontId="6" fillId="42" borderId="26" xfId="0" applyNumberFormat="1" applyFont="1" applyFill="1" applyBorder="1" applyAlignment="1" applyProtection="1">
      <alignment horizontal="right" vertical="center"/>
      <protection locked="0"/>
    </xf>
    <xf numFmtId="0" fontId="6" fillId="42" borderId="42" xfId="0" applyNumberFormat="1" applyFont="1" applyFill="1" applyBorder="1" applyAlignment="1" applyProtection="1">
      <alignment horizontal="right" vertical="center"/>
      <protection locked="0"/>
    </xf>
    <xf numFmtId="0" fontId="26" fillId="66" borderId="15" xfId="0" applyNumberFormat="1" applyFont="1" applyFill="1" applyBorder="1" applyAlignment="1" applyProtection="1">
      <alignment horizontal="right" vertical="center"/>
      <protection locked="0"/>
    </xf>
    <xf numFmtId="0" fontId="26" fillId="66" borderId="58" xfId="0" applyNumberFormat="1" applyFont="1" applyFill="1" applyBorder="1" applyAlignment="1" applyProtection="1">
      <alignment horizontal="right" vertical="center"/>
      <protection locked="0"/>
    </xf>
    <xf numFmtId="0" fontId="26" fillId="66" borderId="42" xfId="0" applyNumberFormat="1" applyFont="1" applyFill="1" applyBorder="1" applyAlignment="1" applyProtection="1">
      <alignment horizontal="right" vertical="center"/>
      <protection locked="0"/>
    </xf>
    <xf numFmtId="0" fontId="26" fillId="84" borderId="15" xfId="0" applyNumberFormat="1" applyFont="1" applyFill="1" applyBorder="1" applyAlignment="1" applyProtection="1">
      <alignment horizontal="right" vertical="center"/>
      <protection locked="0"/>
    </xf>
    <xf numFmtId="0" fontId="26" fillId="84" borderId="26" xfId="0" applyNumberFormat="1" applyFont="1" applyFill="1" applyBorder="1" applyAlignment="1" applyProtection="1">
      <alignment horizontal="right" vertical="center"/>
      <protection locked="0"/>
    </xf>
    <xf numFmtId="0" fontId="26" fillId="84" borderId="42" xfId="0" applyNumberFormat="1" applyFont="1" applyFill="1" applyBorder="1" applyAlignment="1" applyProtection="1">
      <alignment horizontal="right" vertical="center"/>
      <protection locked="0"/>
    </xf>
    <xf numFmtId="0" fontId="26" fillId="49" borderId="15" xfId="0" applyNumberFormat="1" applyFont="1" applyFill="1" applyBorder="1" applyAlignment="1" applyProtection="1">
      <alignment horizontal="right" vertical="center"/>
      <protection locked="0"/>
    </xf>
    <xf numFmtId="0" fontId="26" fillId="49" borderId="26" xfId="0" applyNumberFormat="1" applyFont="1" applyFill="1" applyBorder="1" applyAlignment="1" applyProtection="1">
      <alignment horizontal="right" vertical="center"/>
      <protection locked="0"/>
    </xf>
    <xf numFmtId="0" fontId="26" fillId="49" borderId="42" xfId="0" applyNumberFormat="1" applyFont="1" applyFill="1" applyBorder="1" applyAlignment="1" applyProtection="1">
      <alignment horizontal="right" vertical="center"/>
      <protection locked="0"/>
    </xf>
    <xf numFmtId="0" fontId="7" fillId="74" borderId="15" xfId="0" applyNumberFormat="1" applyFont="1" applyFill="1" applyBorder="1" applyAlignment="1" applyProtection="1">
      <alignment horizontal="right" vertical="center"/>
      <protection locked="0"/>
    </xf>
    <xf numFmtId="0" fontId="7" fillId="74" borderId="26" xfId="0" applyNumberFormat="1" applyFont="1" applyFill="1" applyBorder="1" applyAlignment="1" applyProtection="1">
      <alignment horizontal="right" vertical="center"/>
      <protection locked="0"/>
    </xf>
    <xf numFmtId="0" fontId="7" fillId="74" borderId="42" xfId="0" applyNumberFormat="1" applyFont="1" applyFill="1" applyBorder="1" applyAlignment="1" applyProtection="1">
      <alignment horizontal="right" vertical="center"/>
      <protection locked="0"/>
    </xf>
    <xf numFmtId="0" fontId="6" fillId="77" borderId="42" xfId="0" applyNumberFormat="1" applyFont="1" applyFill="1" applyBorder="1" applyAlignment="1" applyProtection="1">
      <alignment horizontal="right" vertical="center"/>
      <protection locked="0"/>
    </xf>
    <xf numFmtId="0" fontId="6" fillId="110" borderId="15" xfId="0" applyNumberFormat="1" applyFont="1" applyFill="1" applyBorder="1" applyAlignment="1" applyProtection="1">
      <alignment horizontal="right" vertical="center"/>
      <protection locked="0"/>
    </xf>
    <xf numFmtId="0" fontId="6" fillId="110" borderId="26" xfId="0" applyNumberFormat="1" applyFont="1" applyFill="1" applyBorder="1" applyAlignment="1" applyProtection="1">
      <alignment horizontal="right" vertical="center"/>
      <protection locked="0"/>
    </xf>
    <xf numFmtId="0" fontId="6" fillId="110" borderId="42" xfId="0" applyNumberFormat="1" applyFont="1" applyFill="1" applyBorder="1" applyAlignment="1" applyProtection="1">
      <alignment horizontal="right" vertical="center"/>
      <protection locked="0"/>
    </xf>
    <xf numFmtId="0" fontId="6" fillId="229" borderId="26" xfId="0" applyNumberFormat="1" applyFont="1" applyFill="1" applyBorder="1" applyAlignment="1" applyProtection="1">
      <alignment horizontal="right" vertical="center"/>
      <protection locked="0"/>
    </xf>
    <xf numFmtId="0" fontId="6" fillId="229" borderId="42" xfId="0" applyNumberFormat="1" applyFont="1" applyFill="1" applyBorder="1" applyAlignment="1" applyProtection="1">
      <alignment horizontal="right" vertical="center"/>
      <protection locked="0"/>
    </xf>
    <xf numFmtId="0" fontId="6" fillId="121" borderId="15" xfId="0" applyNumberFormat="1" applyFont="1" applyFill="1" applyBorder="1" applyAlignment="1" applyProtection="1">
      <alignment horizontal="right" vertical="center"/>
      <protection locked="0"/>
    </xf>
    <xf numFmtId="0" fontId="6" fillId="121" borderId="26" xfId="0" applyNumberFormat="1" applyFont="1" applyFill="1" applyBorder="1" applyAlignment="1" applyProtection="1">
      <alignment horizontal="right" vertical="center"/>
      <protection locked="0"/>
    </xf>
    <xf numFmtId="0" fontId="6" fillId="234" borderId="42" xfId="0" applyNumberFormat="1" applyFont="1" applyFill="1" applyBorder="1" applyAlignment="1" applyProtection="1">
      <alignment horizontal="right" vertical="center"/>
      <protection locked="0"/>
    </xf>
    <xf numFmtId="0" fontId="7" fillId="128" borderId="15" xfId="0" applyNumberFormat="1" applyFont="1" applyFill="1" applyBorder="1" applyAlignment="1" applyProtection="1">
      <alignment horizontal="right" vertical="center"/>
      <protection locked="0"/>
    </xf>
    <xf numFmtId="0" fontId="6" fillId="128" borderId="26" xfId="0" applyNumberFormat="1" applyFont="1" applyFill="1" applyBorder="1" applyAlignment="1" applyProtection="1">
      <alignment horizontal="right" vertical="center"/>
      <protection locked="0"/>
    </xf>
    <xf numFmtId="0" fontId="6" fillId="128" borderId="42" xfId="0" applyNumberFormat="1" applyFont="1" applyFill="1" applyBorder="1" applyAlignment="1" applyProtection="1">
      <alignment horizontal="right" vertical="center"/>
      <protection locked="0"/>
    </xf>
    <xf numFmtId="0" fontId="26" fillId="50" borderId="15" xfId="0" applyNumberFormat="1" applyFont="1" applyFill="1" applyBorder="1" applyAlignment="1" applyProtection="1">
      <alignment horizontal="right" vertical="center"/>
      <protection locked="0"/>
    </xf>
    <xf numFmtId="0" fontId="26" fillId="50" borderId="26" xfId="0" applyNumberFormat="1" applyFont="1" applyFill="1" applyBorder="1" applyAlignment="1" applyProtection="1">
      <alignment horizontal="right" vertical="center"/>
      <protection locked="0"/>
    </xf>
    <xf numFmtId="0" fontId="26" fillId="50" borderId="42" xfId="0" applyNumberFormat="1" applyFont="1" applyFill="1" applyBorder="1" applyAlignment="1" applyProtection="1">
      <alignment horizontal="right" vertical="center"/>
      <protection locked="0"/>
    </xf>
    <xf numFmtId="0" fontId="26" fillId="94" borderId="26" xfId="0" applyNumberFormat="1" applyFont="1" applyFill="1" applyBorder="1" applyAlignment="1" applyProtection="1">
      <alignment horizontal="right" vertical="center"/>
      <protection locked="0"/>
    </xf>
    <xf numFmtId="0" fontId="26" fillId="94" borderId="42" xfId="0" applyNumberFormat="1" applyFont="1" applyFill="1" applyBorder="1" applyAlignment="1" applyProtection="1">
      <alignment horizontal="right" vertical="center"/>
      <protection locked="0"/>
    </xf>
    <xf numFmtId="0" fontId="26" fillId="64" borderId="54" xfId="0" applyNumberFormat="1" applyFont="1" applyFill="1" applyBorder="1" applyAlignment="1" applyProtection="1">
      <alignment horizontal="right" vertical="center"/>
      <protection locked="0"/>
    </xf>
    <xf numFmtId="0" fontId="26" fillId="64" borderId="58" xfId="0" applyNumberFormat="1" applyFont="1" applyFill="1" applyBorder="1" applyAlignment="1" applyProtection="1">
      <alignment horizontal="right" vertical="center"/>
      <protection locked="0"/>
    </xf>
    <xf numFmtId="0" fontId="26" fillId="64" borderId="26" xfId="0" applyNumberFormat="1" applyFont="1" applyFill="1" applyBorder="1" applyAlignment="1" applyProtection="1">
      <alignment horizontal="right" vertical="center"/>
      <protection locked="0"/>
    </xf>
    <xf numFmtId="0" fontId="26" fillId="64" borderId="42" xfId="0" applyNumberFormat="1" applyFont="1" applyFill="1" applyBorder="1" applyAlignment="1" applyProtection="1">
      <alignment horizontal="right" vertical="center"/>
      <protection locked="0"/>
    </xf>
    <xf numFmtId="0" fontId="26" fillId="98" borderId="15" xfId="0" applyNumberFormat="1" applyFont="1" applyFill="1" applyBorder="1" applyAlignment="1" applyProtection="1">
      <alignment horizontal="right" vertical="center"/>
      <protection locked="0"/>
    </xf>
    <xf numFmtId="0" fontId="26" fillId="98" borderId="26" xfId="0" applyNumberFormat="1" applyFont="1" applyFill="1" applyBorder="1" applyAlignment="1" applyProtection="1">
      <alignment horizontal="right" vertical="center"/>
      <protection locked="0"/>
    </xf>
    <xf numFmtId="0" fontId="26" fillId="98" borderId="42" xfId="0" applyNumberFormat="1" applyFont="1" applyFill="1" applyBorder="1" applyAlignment="1" applyProtection="1">
      <alignment horizontal="right" vertical="center"/>
      <protection locked="0"/>
    </xf>
    <xf numFmtId="0" fontId="7" fillId="42" borderId="15" xfId="0" applyNumberFormat="1" applyFont="1" applyFill="1" applyBorder="1" applyAlignment="1" applyProtection="1">
      <alignment horizontal="right" vertical="center"/>
      <protection locked="0"/>
    </xf>
    <xf numFmtId="0" fontId="7" fillId="42" borderId="26" xfId="0" applyNumberFormat="1" applyFont="1" applyFill="1" applyBorder="1" applyAlignment="1" applyProtection="1">
      <alignment horizontal="right" vertical="center"/>
      <protection locked="0"/>
    </xf>
    <xf numFmtId="0" fontId="7" fillId="42" borderId="42" xfId="0" applyNumberFormat="1" applyFont="1" applyFill="1" applyBorder="1" applyAlignment="1" applyProtection="1">
      <alignment horizontal="right" vertical="center"/>
      <protection locked="0"/>
    </xf>
    <xf numFmtId="0" fontId="26" fillId="114" borderId="15" xfId="0" applyNumberFormat="1" applyFont="1" applyFill="1" applyBorder="1" applyAlignment="1" applyProtection="1">
      <alignment horizontal="right" vertical="center"/>
      <protection locked="0"/>
    </xf>
    <xf numFmtId="0" fontId="26" fillId="114" borderId="26" xfId="0" applyNumberFormat="1" applyFont="1" applyFill="1" applyBorder="1" applyAlignment="1" applyProtection="1">
      <alignment horizontal="right" vertical="center"/>
      <protection locked="0"/>
    </xf>
    <xf numFmtId="0" fontId="26" fillId="114" borderId="42" xfId="0" applyNumberFormat="1" applyFont="1" applyFill="1" applyBorder="1" applyAlignment="1" applyProtection="1">
      <alignment horizontal="right" vertical="center"/>
      <protection locked="0"/>
    </xf>
    <xf numFmtId="0" fontId="6" fillId="143" borderId="15" xfId="0" applyNumberFormat="1" applyFont="1" applyFill="1" applyBorder="1" applyAlignment="1" applyProtection="1">
      <alignment horizontal="right" vertical="center"/>
      <protection locked="0"/>
    </xf>
    <xf numFmtId="0" fontId="6" fillId="143" borderId="26" xfId="0" applyNumberFormat="1" applyFont="1" applyFill="1" applyBorder="1" applyAlignment="1" applyProtection="1">
      <alignment horizontal="right" vertical="center"/>
      <protection locked="0"/>
    </xf>
    <xf numFmtId="0" fontId="7" fillId="143" borderId="26" xfId="0" applyNumberFormat="1" applyFont="1" applyFill="1" applyBorder="1" applyAlignment="1" applyProtection="1">
      <alignment horizontal="right" vertical="center"/>
      <protection locked="0"/>
    </xf>
    <xf numFmtId="0" fontId="6" fillId="143" borderId="42" xfId="0" applyNumberFormat="1" applyFont="1" applyFill="1" applyBorder="1" applyAlignment="1" applyProtection="1">
      <alignment horizontal="right" vertical="center"/>
      <protection locked="0"/>
    </xf>
    <xf numFmtId="0" fontId="6" fillId="148" borderId="15" xfId="0" applyNumberFormat="1" applyFont="1" applyFill="1" applyBorder="1" applyAlignment="1" applyProtection="1">
      <alignment horizontal="right" vertical="center"/>
      <protection locked="0"/>
    </xf>
    <xf numFmtId="0" fontId="6" fillId="148" borderId="26" xfId="0" applyNumberFormat="1" applyFont="1" applyFill="1" applyBorder="1" applyAlignment="1" applyProtection="1">
      <alignment horizontal="right" vertical="center"/>
      <protection locked="0"/>
    </xf>
    <xf numFmtId="0" fontId="6" fillId="148" borderId="42" xfId="0" applyNumberFormat="1" applyFont="1" applyFill="1" applyBorder="1" applyAlignment="1" applyProtection="1">
      <alignment horizontal="right" vertical="center"/>
      <protection locked="0"/>
    </xf>
    <xf numFmtId="0" fontId="6" fillId="120" borderId="15" xfId="0" applyNumberFormat="1" applyFont="1" applyFill="1" applyBorder="1" applyAlignment="1" applyProtection="1">
      <alignment horizontal="right" vertical="center"/>
      <protection locked="0"/>
    </xf>
    <xf numFmtId="0" fontId="6" fillId="120" borderId="26" xfId="0" applyNumberFormat="1" applyFont="1" applyFill="1" applyBorder="1" applyAlignment="1" applyProtection="1">
      <alignment horizontal="right" vertical="center"/>
      <protection locked="0"/>
    </xf>
    <xf numFmtId="0" fontId="6" fillId="120" borderId="42" xfId="0" applyNumberFormat="1" applyFont="1" applyFill="1" applyBorder="1" applyAlignment="1" applyProtection="1">
      <alignment horizontal="right" vertical="center"/>
      <protection locked="0"/>
    </xf>
    <xf numFmtId="0" fontId="6" fillId="43" borderId="15" xfId="0" applyNumberFormat="1" applyFont="1" applyFill="1" applyBorder="1" applyAlignment="1" applyProtection="1">
      <alignment horizontal="right" vertical="center"/>
      <protection locked="0"/>
    </xf>
    <xf numFmtId="0" fontId="6" fillId="43" borderId="26" xfId="0" applyNumberFormat="1" applyFont="1" applyFill="1" applyBorder="1" applyAlignment="1" applyProtection="1">
      <alignment horizontal="right" vertical="center"/>
      <protection locked="0"/>
    </xf>
    <xf numFmtId="0" fontId="6" fillId="43" borderId="42" xfId="0" applyNumberFormat="1" applyFont="1" applyFill="1" applyBorder="1" applyAlignment="1" applyProtection="1">
      <alignment horizontal="right" vertical="center"/>
      <protection locked="0"/>
    </xf>
    <xf numFmtId="0" fontId="26" fillId="161" borderId="15" xfId="0" applyNumberFormat="1" applyFont="1" applyFill="1" applyBorder="1" applyAlignment="1" applyProtection="1">
      <alignment horizontal="right" vertical="center"/>
      <protection locked="0"/>
    </xf>
    <xf numFmtId="0" fontId="26" fillId="161" borderId="26" xfId="0" applyNumberFormat="1" applyFont="1" applyFill="1" applyBorder="1" applyAlignment="1" applyProtection="1">
      <alignment horizontal="right" vertical="center"/>
      <protection locked="0"/>
    </xf>
    <xf numFmtId="0" fontId="26" fillId="161" borderId="42" xfId="0" applyNumberFormat="1" applyFont="1" applyFill="1" applyBorder="1" applyAlignment="1" applyProtection="1">
      <alignment horizontal="right" vertical="center"/>
      <protection locked="0"/>
    </xf>
    <xf numFmtId="0" fontId="6" fillId="48" borderId="15" xfId="0" applyNumberFormat="1" applyFont="1" applyFill="1" applyBorder="1" applyAlignment="1" applyProtection="1">
      <alignment horizontal="right" vertical="center"/>
      <protection locked="0"/>
    </xf>
    <xf numFmtId="0" fontId="6" fillId="48" borderId="26" xfId="0" applyNumberFormat="1" applyFont="1" applyFill="1" applyBorder="1" applyAlignment="1" applyProtection="1">
      <alignment horizontal="right" vertical="center"/>
      <protection locked="0"/>
    </xf>
    <xf numFmtId="0" fontId="7" fillId="48" borderId="26" xfId="0" applyNumberFormat="1" applyFont="1" applyFill="1" applyBorder="1" applyAlignment="1" applyProtection="1">
      <alignment horizontal="right" vertical="center"/>
      <protection locked="0"/>
    </xf>
    <xf numFmtId="0" fontId="7" fillId="48" borderId="42" xfId="0" applyNumberFormat="1" applyFont="1" applyFill="1" applyBorder="1" applyAlignment="1" applyProtection="1">
      <alignment horizontal="right" vertical="center"/>
      <protection locked="0"/>
    </xf>
    <xf numFmtId="0" fontId="26" fillId="170" borderId="15" xfId="0" applyNumberFormat="1" applyFont="1" applyFill="1" applyBorder="1" applyAlignment="1" applyProtection="1">
      <alignment horizontal="right" vertical="center"/>
      <protection locked="0"/>
    </xf>
    <xf numFmtId="0" fontId="26" fillId="170" borderId="26" xfId="0" applyNumberFormat="1" applyFont="1" applyFill="1" applyBorder="1" applyAlignment="1" applyProtection="1">
      <alignment horizontal="right" vertical="center"/>
      <protection locked="0"/>
    </xf>
    <xf numFmtId="0" fontId="26" fillId="170" borderId="42" xfId="0" applyNumberFormat="1" applyFont="1" applyFill="1" applyBorder="1" applyAlignment="1" applyProtection="1">
      <alignment horizontal="right" vertical="center"/>
      <protection locked="0"/>
    </xf>
    <xf numFmtId="0" fontId="26" fillId="175" borderId="15" xfId="0" applyNumberFormat="1" applyFont="1" applyFill="1" applyBorder="1" applyAlignment="1" applyProtection="1">
      <alignment horizontal="right" vertical="center"/>
      <protection locked="0"/>
    </xf>
    <xf numFmtId="0" fontId="26" fillId="175" borderId="26" xfId="0" applyNumberFormat="1" applyFont="1" applyFill="1" applyBorder="1" applyAlignment="1" applyProtection="1">
      <alignment horizontal="right" vertical="center"/>
      <protection locked="0"/>
    </xf>
    <xf numFmtId="0" fontId="26" fillId="175" borderId="42" xfId="0" applyNumberFormat="1" applyFont="1" applyFill="1" applyBorder="1" applyAlignment="1" applyProtection="1">
      <alignment horizontal="right" vertical="center"/>
      <protection locked="0"/>
    </xf>
    <xf numFmtId="0" fontId="7" fillId="0" borderId="0" xfId="0" applyNumberFormat="1" applyFont="1" applyFill="1" applyBorder="1" applyAlignment="1" applyProtection="1">
      <alignment horizontal="right" vertical="center"/>
      <protection locked="0"/>
    </xf>
    <xf numFmtId="0" fontId="26" fillId="134" borderId="15" xfId="0" applyNumberFormat="1" applyFont="1" applyFill="1" applyBorder="1" applyAlignment="1" applyProtection="1">
      <alignment horizontal="right" vertical="center"/>
      <protection locked="0"/>
    </xf>
    <xf numFmtId="0" fontId="26" fillId="134" borderId="26" xfId="0" applyNumberFormat="1" applyFont="1" applyFill="1" applyBorder="1" applyAlignment="1" applyProtection="1">
      <alignment horizontal="right" vertical="center"/>
      <protection locked="0"/>
    </xf>
    <xf numFmtId="0" fontId="26" fillId="134" borderId="42" xfId="0" applyNumberFormat="1" applyFont="1" applyFill="1" applyBorder="1" applyAlignment="1" applyProtection="1">
      <alignment horizontal="right" vertical="center"/>
      <protection locked="0"/>
    </xf>
    <xf numFmtId="0" fontId="48" fillId="0" borderId="0" xfId="0" applyNumberFormat="1" applyFont="1" applyFill="1" applyBorder="1" applyAlignment="1" applyProtection="1">
      <alignment horizontal="right" vertical="center"/>
      <protection locked="0"/>
    </xf>
    <xf numFmtId="0" fontId="7" fillId="0" borderId="0" xfId="0" applyNumberFormat="1" applyFont="1" applyFill="1" applyAlignment="1" applyProtection="1">
      <alignment horizontal="right" vertical="center"/>
    </xf>
    <xf numFmtId="0" fontId="7" fillId="0" borderId="0" xfId="0" applyNumberFormat="1" applyFont="1" applyFill="1" applyAlignment="1" applyProtection="1">
      <alignment vertical="center"/>
    </xf>
    <xf numFmtId="0" fontId="6" fillId="0" borderId="0" xfId="0" applyNumberFormat="1" applyFont="1" applyAlignment="1" applyProtection="1">
      <alignment vertical="center"/>
    </xf>
    <xf numFmtId="44" fontId="25" fillId="175" borderId="43" xfId="0" applyNumberFormat="1" applyFont="1" applyFill="1" applyBorder="1" applyAlignment="1" applyProtection="1">
      <alignment horizontal="right" vertical="center"/>
    </xf>
    <xf numFmtId="0" fontId="26" fillId="115" borderId="26" xfId="0" applyFont="1" applyFill="1" applyBorder="1" applyAlignment="1" applyProtection="1">
      <alignment horizontal="right" vertical="center"/>
      <protection locked="0"/>
    </xf>
    <xf numFmtId="49" fontId="6" fillId="0" borderId="0" xfId="0" applyNumberFormat="1" applyFont="1" applyFill="1" applyBorder="1" applyAlignment="1">
      <alignment vertical="center"/>
    </xf>
    <xf numFmtId="0" fontId="51" fillId="0" borderId="0" xfId="0" applyFont="1" applyFill="1" applyBorder="1" applyAlignment="1">
      <alignment vertical="center"/>
    </xf>
    <xf numFmtId="44" fontId="51" fillId="0" borderId="0" xfId="0" applyNumberFormat="1" applyFont="1" applyFill="1" applyBorder="1" applyAlignment="1">
      <alignment vertical="center"/>
    </xf>
    <xf numFmtId="44" fontId="6" fillId="0" borderId="0" xfId="0" applyNumberFormat="1" applyFont="1" applyFill="1" applyBorder="1" applyAlignment="1">
      <alignment vertical="center"/>
    </xf>
    <xf numFmtId="0" fontId="6" fillId="0" borderId="0" xfId="0" applyFont="1" applyFill="1" applyBorder="1" applyAlignment="1">
      <alignment vertical="center" wrapText="1"/>
    </xf>
    <xf numFmtId="0" fontId="10" fillId="0" borderId="0" xfId="0" applyFont="1" applyFill="1" applyAlignment="1" applyProtection="1">
      <alignment horizontal="right" vertical="center"/>
      <protection locked="0"/>
    </xf>
    <xf numFmtId="0" fontId="10" fillId="0" borderId="0" xfId="0" applyNumberFormat="1" applyFont="1" applyFill="1" applyAlignment="1" applyProtection="1">
      <alignment horizontal="right" vertical="center"/>
      <protection locked="0"/>
    </xf>
    <xf numFmtId="4" fontId="8" fillId="0" borderId="0" xfId="0" applyNumberFormat="1" applyFont="1" applyAlignment="1" applyProtection="1">
      <alignment horizontal="right" vertical="center"/>
    </xf>
    <xf numFmtId="2" fontId="8" fillId="0" borderId="0" xfId="0" applyNumberFormat="1" applyFont="1" applyAlignment="1" applyProtection="1">
      <alignment horizontal="right" vertical="center"/>
    </xf>
    <xf numFmtId="0" fontId="10" fillId="0" borderId="0" xfId="0" applyFont="1" applyAlignment="1" applyProtection="1">
      <alignment horizontal="right" vertical="center"/>
    </xf>
    <xf numFmtId="0" fontId="8" fillId="0" borderId="0" xfId="0" applyFont="1" applyAlignment="1" applyProtection="1">
      <alignment horizontal="right" vertical="center"/>
    </xf>
    <xf numFmtId="44" fontId="56" fillId="115" borderId="32" xfId="0" applyNumberFormat="1" applyFont="1" applyFill="1" applyBorder="1" applyAlignment="1" applyProtection="1">
      <alignment horizontal="right" vertical="center"/>
    </xf>
    <xf numFmtId="44" fontId="6" fillId="235" borderId="14" xfId="0" applyNumberFormat="1" applyFont="1" applyFill="1" applyBorder="1" applyAlignment="1" applyProtection="1">
      <alignment horizontal="right" vertical="center"/>
    </xf>
    <xf numFmtId="44" fontId="6" fillId="236" borderId="14" xfId="0" applyNumberFormat="1" applyFont="1" applyFill="1" applyBorder="1" applyAlignment="1" applyProtection="1">
      <alignment horizontal="right" vertical="center"/>
    </xf>
    <xf numFmtId="44" fontId="6" fillId="237" borderId="14" xfId="0" applyNumberFormat="1" applyFont="1" applyFill="1" applyBorder="1" applyAlignment="1" applyProtection="1">
      <alignment horizontal="right" vertical="center"/>
    </xf>
    <xf numFmtId="44" fontId="9" fillId="238" borderId="14" xfId="0" applyNumberFormat="1" applyFont="1" applyFill="1" applyBorder="1" applyAlignment="1" applyProtection="1">
      <alignment horizontal="right" vertical="center"/>
    </xf>
    <xf numFmtId="0" fontId="6" fillId="50" borderId="15" xfId="0" applyNumberFormat="1" applyFont="1" applyFill="1" applyBorder="1" applyAlignment="1" applyProtection="1">
      <alignment horizontal="right" vertical="center"/>
      <protection locked="0"/>
    </xf>
    <xf numFmtId="0" fontId="6" fillId="50" borderId="26" xfId="0" applyNumberFormat="1" applyFont="1" applyFill="1" applyBorder="1" applyAlignment="1" applyProtection="1">
      <alignment horizontal="right" vertical="center"/>
      <protection locked="0"/>
    </xf>
    <xf numFmtId="0" fontId="6" fillId="50" borderId="42" xfId="0" applyNumberFormat="1" applyFont="1" applyFill="1" applyBorder="1" applyAlignment="1" applyProtection="1">
      <alignment horizontal="right" vertical="center"/>
      <protection locked="0"/>
    </xf>
    <xf numFmtId="44" fontId="10" fillId="191" borderId="32" xfId="0" applyNumberFormat="1" applyFont="1" applyFill="1" applyBorder="1" applyAlignment="1" applyProtection="1">
      <alignment horizontal="right" vertical="center"/>
    </xf>
    <xf numFmtId="44" fontId="10" fillId="220" borderId="32" xfId="0" applyNumberFormat="1" applyFont="1" applyFill="1" applyBorder="1" applyAlignment="1" applyProtection="1">
      <alignment horizontal="right" vertical="center"/>
    </xf>
    <xf numFmtId="44" fontId="10" fillId="222" borderId="32" xfId="0" applyNumberFormat="1" applyFont="1" applyFill="1" applyBorder="1" applyAlignment="1" applyProtection="1">
      <alignment horizontal="right" vertical="center"/>
    </xf>
    <xf numFmtId="44" fontId="10" fillId="225" borderId="32" xfId="0" applyNumberFormat="1" applyFont="1" applyFill="1" applyBorder="1" applyAlignment="1" applyProtection="1">
      <alignment horizontal="right" vertical="center"/>
    </xf>
    <xf numFmtId="44" fontId="10" fillId="227" borderId="32" xfId="0" applyNumberFormat="1" applyFont="1" applyFill="1" applyBorder="1" applyAlignment="1" applyProtection="1">
      <alignment horizontal="right" vertical="center"/>
    </xf>
    <xf numFmtId="0" fontId="6" fillId="77" borderId="15" xfId="0" applyFont="1" applyFill="1" applyBorder="1" applyAlignment="1" applyProtection="1">
      <alignment horizontal="right" vertical="center"/>
      <protection locked="0"/>
    </xf>
    <xf numFmtId="0" fontId="7" fillId="0" borderId="0" xfId="0" applyFont="1" applyFill="1" applyAlignment="1" applyProtection="1">
      <alignment horizontal="right" vertical="center"/>
      <protection locked="0"/>
    </xf>
    <xf numFmtId="0" fontId="6" fillId="0" borderId="0" xfId="0" applyFont="1" applyFill="1" applyBorder="1" applyAlignment="1" applyProtection="1">
      <alignment horizontal="right" vertical="center"/>
      <protection locked="0"/>
    </xf>
    <xf numFmtId="4" fontId="6" fillId="0" borderId="0" xfId="0" applyNumberFormat="1" applyFont="1" applyAlignment="1" applyProtection="1">
      <alignment horizontal="right" vertical="center"/>
    </xf>
    <xf numFmtId="2" fontId="6" fillId="0" borderId="0" xfId="0" applyNumberFormat="1" applyFont="1" applyAlignment="1" applyProtection="1">
      <alignment horizontal="right" vertical="center"/>
    </xf>
    <xf numFmtId="4" fontId="7" fillId="0" borderId="0" xfId="0" applyNumberFormat="1" applyFont="1" applyAlignment="1" applyProtection="1">
      <alignment horizontal="right" vertical="center"/>
    </xf>
    <xf numFmtId="0" fontId="7" fillId="0" borderId="0" xfId="0" applyFont="1" applyAlignment="1" applyProtection="1">
      <alignment horizontal="right" vertical="center"/>
    </xf>
    <xf numFmtId="0" fontId="6" fillId="0" borderId="0" xfId="0" applyFont="1" applyAlignment="1" applyProtection="1">
      <alignment horizontal="right" vertical="center"/>
    </xf>
    <xf numFmtId="4" fontId="9" fillId="0" borderId="0" xfId="0" applyNumberFormat="1" applyFont="1" applyAlignment="1" applyProtection="1">
      <alignment horizontal="right" vertical="center"/>
    </xf>
    <xf numFmtId="44" fontId="10" fillId="220" borderId="55" xfId="0" applyNumberFormat="1" applyFont="1" applyFill="1" applyBorder="1" applyAlignment="1" applyProtection="1">
      <alignment horizontal="right" vertical="center"/>
    </xf>
    <xf numFmtId="44" fontId="6" fillId="77" borderId="63" xfId="0" applyNumberFormat="1" applyFont="1" applyFill="1" applyBorder="1" applyAlignment="1" applyProtection="1">
      <alignment horizontal="right" vertical="center"/>
    </xf>
    <xf numFmtId="0" fontId="6" fillId="77" borderId="26" xfId="0" applyNumberFormat="1" applyFont="1" applyFill="1" applyBorder="1" applyAlignment="1" applyProtection="1">
      <alignment horizontal="right" vertical="center"/>
      <protection locked="0"/>
    </xf>
    <xf numFmtId="0" fontId="7" fillId="0" borderId="0" xfId="0" applyNumberFormat="1" applyFont="1" applyFill="1" applyAlignment="1" applyProtection="1">
      <alignment horizontal="right" vertical="center"/>
      <protection locked="0"/>
    </xf>
    <xf numFmtId="44" fontId="7" fillId="238" borderId="14" xfId="0" applyNumberFormat="1" applyFont="1" applyFill="1" applyBorder="1" applyAlignment="1" applyProtection="1">
      <alignment horizontal="right" vertical="center"/>
    </xf>
    <xf numFmtId="44" fontId="7" fillId="0" borderId="14" xfId="0" applyNumberFormat="1" applyFont="1" applyFill="1" applyBorder="1" applyAlignment="1" applyProtection="1">
      <alignment horizontal="right" vertical="center"/>
    </xf>
    <xf numFmtId="1"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44" fontId="9" fillId="0" borderId="0" xfId="86" applyNumberFormat="1" applyFont="1" applyFill="1" applyBorder="1" applyAlignment="1">
      <alignment horizontal="center" wrapText="1"/>
    </xf>
    <xf numFmtId="44" fontId="9" fillId="0" borderId="0" xfId="86" applyNumberFormat="1" applyFont="1" applyFill="1" applyBorder="1" applyAlignment="1">
      <alignment horizontal="center"/>
    </xf>
    <xf numFmtId="0" fontId="26" fillId="115" borderId="29" xfId="11" applyFont="1" applyFill="1" applyBorder="1" applyAlignment="1">
      <alignment horizontal="right" vertical="center"/>
    </xf>
    <xf numFmtId="0" fontId="26" fillId="115" borderId="21" xfId="0" applyFont="1" applyFill="1" applyBorder="1" applyAlignment="1">
      <alignment horizontal="center" vertical="center"/>
    </xf>
    <xf numFmtId="0" fontId="26" fillId="115" borderId="29" xfId="0" applyNumberFormat="1" applyFont="1" applyFill="1" applyBorder="1" applyAlignment="1">
      <alignment horizontal="center" vertical="center"/>
    </xf>
    <xf numFmtId="0" fontId="26" fillId="115" borderId="22" xfId="0" applyNumberFormat="1" applyFont="1" applyFill="1" applyBorder="1" applyAlignment="1">
      <alignment horizontal="right" vertical="center"/>
    </xf>
    <xf numFmtId="44" fontId="26" fillId="115" borderId="20" xfId="0" applyNumberFormat="1" applyFont="1" applyFill="1" applyBorder="1" applyAlignment="1">
      <alignment horizontal="right" vertical="center"/>
    </xf>
    <xf numFmtId="0" fontId="55" fillId="115" borderId="20" xfId="0" applyFont="1" applyFill="1" applyBorder="1" applyAlignment="1">
      <alignment horizontal="center" vertical="center"/>
    </xf>
    <xf numFmtId="0" fontId="6" fillId="240" borderId="45" xfId="0" applyFont="1" applyFill="1" applyBorder="1" applyAlignment="1">
      <alignment vertical="center"/>
    </xf>
    <xf numFmtId="0" fontId="6" fillId="240" borderId="46" xfId="0" applyFont="1" applyFill="1" applyBorder="1" applyAlignment="1">
      <alignment vertical="center"/>
    </xf>
    <xf numFmtId="0" fontId="6" fillId="240" borderId="0" xfId="0" applyFont="1" applyFill="1" applyBorder="1" applyAlignment="1">
      <alignment vertical="center"/>
    </xf>
    <xf numFmtId="4" fontId="6" fillId="240" borderId="0" xfId="0" applyNumberFormat="1" applyFont="1" applyFill="1" applyBorder="1" applyAlignment="1">
      <alignment vertical="center"/>
    </xf>
    <xf numFmtId="2" fontId="6" fillId="240" borderId="34" xfId="0" applyNumberFormat="1" applyFont="1" applyFill="1" applyBorder="1" applyAlignment="1">
      <alignment horizontal="right" vertical="center" wrapText="1"/>
    </xf>
    <xf numFmtId="14" fontId="6" fillId="240" borderId="14" xfId="0" applyNumberFormat="1" applyFont="1" applyFill="1" applyBorder="1" applyAlignment="1">
      <alignment vertical="center"/>
    </xf>
    <xf numFmtId="0" fontId="6" fillId="240" borderId="14" xfId="0" applyNumberFormat="1" applyFont="1" applyFill="1" applyBorder="1" applyAlignment="1">
      <alignment vertical="center"/>
    </xf>
    <xf numFmtId="0" fontId="6" fillId="240" borderId="14" xfId="0" applyFont="1" applyFill="1" applyBorder="1" applyAlignment="1">
      <alignment horizontal="center" vertical="center"/>
    </xf>
    <xf numFmtId="0" fontId="6" fillId="240" borderId="14" xfId="0" applyNumberFormat="1" applyFont="1" applyFill="1" applyBorder="1" applyAlignment="1">
      <alignment horizontal="center" vertical="center"/>
    </xf>
    <xf numFmtId="0" fontId="6" fillId="240" borderId="15" xfId="0" applyFont="1" applyFill="1" applyBorder="1" applyAlignment="1">
      <alignment horizontal="center" vertical="center"/>
    </xf>
    <xf numFmtId="0" fontId="6" fillId="240" borderId="15" xfId="0" applyNumberFormat="1" applyFont="1" applyFill="1" applyBorder="1" applyAlignment="1">
      <alignment horizontal="center" vertical="center"/>
    </xf>
    <xf numFmtId="2" fontId="6" fillId="240" borderId="34" xfId="0" applyNumberFormat="1" applyFont="1" applyFill="1" applyBorder="1" applyAlignment="1">
      <alignment horizontal="right" vertical="center"/>
    </xf>
    <xf numFmtId="44" fontId="7" fillId="240" borderId="34" xfId="0" applyNumberFormat="1" applyFont="1" applyFill="1" applyBorder="1" applyAlignment="1">
      <alignment horizontal="right" vertical="center"/>
    </xf>
    <xf numFmtId="44" fontId="7" fillId="240" borderId="59" xfId="0" applyNumberFormat="1" applyFont="1" applyFill="1" applyBorder="1" applyAlignment="1">
      <alignment horizontal="right" vertical="center"/>
    </xf>
    <xf numFmtId="0" fontId="6" fillId="240" borderId="48" xfId="0" applyFont="1" applyFill="1" applyBorder="1" applyAlignment="1">
      <alignment vertical="center"/>
    </xf>
    <xf numFmtId="0" fontId="6" fillId="240" borderId="21" xfId="0" applyFont="1" applyFill="1" applyBorder="1" applyAlignment="1">
      <alignment vertical="center"/>
    </xf>
    <xf numFmtId="0" fontId="6" fillId="240" borderId="29" xfId="0" applyNumberFormat="1" applyFont="1" applyFill="1" applyBorder="1" applyAlignment="1">
      <alignment vertical="center"/>
    </xf>
    <xf numFmtId="0" fontId="6" fillId="240" borderId="29" xfId="0" applyFont="1" applyFill="1" applyBorder="1" applyAlignment="1">
      <alignment vertical="center"/>
    </xf>
    <xf numFmtId="44" fontId="6" fillId="53" borderId="14" xfId="0" applyNumberFormat="1" applyFont="1" applyFill="1" applyBorder="1" applyAlignment="1">
      <alignment vertical="center"/>
    </xf>
    <xf numFmtId="14" fontId="6" fillId="240" borderId="19" xfId="0" applyNumberFormat="1" applyFont="1" applyFill="1" applyBorder="1" applyAlignment="1">
      <alignment vertical="center"/>
    </xf>
    <xf numFmtId="0" fontId="6" fillId="240" borderId="19" xfId="0" applyNumberFormat="1" applyFont="1" applyFill="1" applyBorder="1" applyAlignment="1">
      <alignment vertical="center"/>
    </xf>
    <xf numFmtId="0" fontId="6" fillId="53" borderId="42" xfId="0" applyFont="1" applyFill="1" applyBorder="1" applyAlignment="1">
      <alignment horizontal="center" vertical="center"/>
    </xf>
    <xf numFmtId="0" fontId="6" fillId="53" borderId="66" xfId="0" applyFont="1" applyFill="1" applyBorder="1" applyAlignment="1">
      <alignment horizontal="center" vertical="center"/>
    </xf>
    <xf numFmtId="0" fontId="7" fillId="53" borderId="63" xfId="0" applyFont="1" applyFill="1" applyBorder="1" applyAlignment="1">
      <alignment horizontal="center" vertical="center"/>
    </xf>
    <xf numFmtId="2" fontId="6" fillId="53" borderId="63" xfId="0" applyNumberFormat="1" applyFont="1" applyFill="1" applyBorder="1" applyAlignment="1">
      <alignment horizontal="center" vertical="center"/>
    </xf>
    <xf numFmtId="2" fontId="6" fillId="53" borderId="43" xfId="0" applyNumberFormat="1" applyFont="1" applyFill="1" applyBorder="1" applyAlignment="1">
      <alignment horizontal="center" vertical="center"/>
    </xf>
    <xf numFmtId="0" fontId="6" fillId="221" borderId="54" xfId="0" applyFont="1" applyFill="1" applyBorder="1" applyAlignment="1">
      <alignment horizontal="right" vertical="center"/>
    </xf>
    <xf numFmtId="0" fontId="6" fillId="221" borderId="27" xfId="0" applyFont="1" applyFill="1" applyBorder="1" applyAlignment="1">
      <alignment horizontal="right" vertical="center"/>
    </xf>
    <xf numFmtId="0" fontId="6" fillId="221" borderId="50" xfId="0" applyFont="1" applyFill="1" applyBorder="1" applyAlignment="1">
      <alignment horizontal="right" vertical="center"/>
    </xf>
    <xf numFmtId="0" fontId="6" fillId="221" borderId="51" xfId="0" applyFont="1" applyFill="1" applyBorder="1" applyAlignment="1">
      <alignment horizontal="right" vertical="center"/>
    </xf>
    <xf numFmtId="0" fontId="28" fillId="221" borderId="49" xfId="0" applyFont="1" applyFill="1" applyBorder="1" applyAlignment="1">
      <alignment vertical="center"/>
    </xf>
    <xf numFmtId="0" fontId="6" fillId="221" borderId="51" xfId="0" applyFont="1" applyFill="1" applyBorder="1" applyAlignment="1">
      <alignment vertical="center"/>
    </xf>
    <xf numFmtId="44" fontId="6" fillId="221" borderId="19" xfId="0" applyNumberFormat="1" applyFont="1" applyFill="1" applyBorder="1" applyAlignment="1">
      <alignment vertical="center"/>
    </xf>
    <xf numFmtId="44" fontId="6" fillId="221" borderId="14" xfId="0" applyNumberFormat="1" applyFont="1" applyFill="1" applyBorder="1" applyAlignment="1">
      <alignment vertical="center"/>
    </xf>
    <xf numFmtId="44" fontId="6" fillId="221" borderId="14" xfId="0" applyNumberFormat="1" applyFont="1" applyFill="1" applyBorder="1" applyAlignment="1">
      <alignment horizontal="right" vertical="center"/>
    </xf>
    <xf numFmtId="44" fontId="6" fillId="221" borderId="15" xfId="0" applyNumberFormat="1" applyFont="1" applyFill="1" applyBorder="1" applyAlignment="1">
      <alignment horizontal="right" vertical="center"/>
    </xf>
    <xf numFmtId="0" fontId="6" fillId="241" borderId="67" xfId="0" applyFont="1" applyFill="1" applyBorder="1" applyAlignment="1">
      <alignment vertical="center"/>
    </xf>
    <xf numFmtId="0" fontId="6" fillId="241" borderId="45" xfId="0" applyFont="1" applyFill="1" applyBorder="1" applyAlignment="1">
      <alignment vertical="center"/>
    </xf>
    <xf numFmtId="0" fontId="6" fillId="241" borderId="46" xfId="0" applyFont="1" applyFill="1" applyBorder="1" applyAlignment="1">
      <alignment vertical="center"/>
    </xf>
    <xf numFmtId="0" fontId="6" fillId="241" borderId="68" xfId="0" applyFont="1" applyFill="1" applyBorder="1" applyAlignment="1">
      <alignment vertical="center"/>
    </xf>
    <xf numFmtId="0" fontId="6" fillId="241" borderId="0" xfId="0" applyFont="1" applyFill="1" applyBorder="1" applyAlignment="1">
      <alignment vertical="center"/>
    </xf>
    <xf numFmtId="4" fontId="6" fillId="241" borderId="0" xfId="0" applyNumberFormat="1" applyFont="1" applyFill="1" applyBorder="1" applyAlignment="1">
      <alignment vertical="center"/>
    </xf>
    <xf numFmtId="2" fontId="6" fillId="241" borderId="34" xfId="0" applyNumberFormat="1" applyFont="1" applyFill="1" applyBorder="1" applyAlignment="1">
      <alignment horizontal="right" vertical="center" wrapText="1"/>
    </xf>
    <xf numFmtId="2" fontId="6" fillId="241" borderId="34" xfId="0" applyNumberFormat="1" applyFont="1" applyFill="1" applyBorder="1" applyAlignment="1">
      <alignment horizontal="right" vertical="center"/>
    </xf>
    <xf numFmtId="44" fontId="7" fillId="241" borderId="34" xfId="0" applyNumberFormat="1" applyFont="1" applyFill="1" applyBorder="1" applyAlignment="1">
      <alignment horizontal="right" vertical="center"/>
    </xf>
    <xf numFmtId="44" fontId="7" fillId="241" borderId="59" xfId="0" applyNumberFormat="1" applyFont="1" applyFill="1" applyBorder="1" applyAlignment="1">
      <alignment horizontal="right" vertical="center"/>
    </xf>
    <xf numFmtId="14" fontId="6" fillId="241" borderId="19" xfId="0" applyNumberFormat="1" applyFont="1" applyFill="1" applyBorder="1" applyAlignment="1">
      <alignment vertical="center"/>
    </xf>
    <xf numFmtId="0" fontId="6" fillId="241" borderId="19" xfId="0" applyNumberFormat="1" applyFont="1" applyFill="1" applyBorder="1" applyAlignment="1">
      <alignment vertical="center"/>
    </xf>
    <xf numFmtId="14" fontId="6" fillId="241" borderId="14" xfId="0" applyNumberFormat="1" applyFont="1" applyFill="1" applyBorder="1" applyAlignment="1">
      <alignment vertical="center"/>
    </xf>
    <xf numFmtId="0" fontId="6" fillId="241" borderId="14" xfId="0" applyNumberFormat="1" applyFont="1" applyFill="1" applyBorder="1" applyAlignment="1">
      <alignment vertical="center"/>
    </xf>
    <xf numFmtId="0" fontId="6" fillId="241" borderId="14" xfId="0" applyFont="1" applyFill="1" applyBorder="1" applyAlignment="1">
      <alignment horizontal="center" vertical="center"/>
    </xf>
    <xf numFmtId="0" fontId="6" fillId="241" borderId="14" xfId="0" applyNumberFormat="1" applyFont="1" applyFill="1" applyBorder="1" applyAlignment="1">
      <alignment horizontal="center" vertical="center"/>
    </xf>
    <xf numFmtId="0" fontId="6" fillId="241" borderId="15" xfId="0" applyFont="1" applyFill="1" applyBorder="1" applyAlignment="1">
      <alignment horizontal="center" vertical="center"/>
    </xf>
    <xf numFmtId="0" fontId="6" fillId="241" borderId="15" xfId="0" applyNumberFormat="1" applyFont="1" applyFill="1" applyBorder="1" applyAlignment="1">
      <alignment horizontal="center" vertical="center"/>
    </xf>
    <xf numFmtId="0" fontId="6" fillId="241" borderId="21" xfId="0" applyFont="1" applyFill="1" applyBorder="1" applyAlignment="1">
      <alignment vertical="center"/>
    </xf>
    <xf numFmtId="0" fontId="6" fillId="241" borderId="29" xfId="0" applyNumberFormat="1" applyFont="1" applyFill="1" applyBorder="1" applyAlignment="1">
      <alignment vertical="center"/>
    </xf>
    <xf numFmtId="0" fontId="6" fillId="241" borderId="29" xfId="0" applyFont="1" applyFill="1" applyBorder="1" applyAlignment="1">
      <alignment vertical="center"/>
    </xf>
    <xf numFmtId="0" fontId="6" fillId="241" borderId="48" xfId="0" applyFont="1" applyFill="1" applyBorder="1" applyAlignment="1">
      <alignment vertical="center"/>
    </xf>
    <xf numFmtId="0" fontId="64" fillId="121" borderId="20" xfId="0" applyFont="1" applyFill="1" applyBorder="1" applyAlignment="1">
      <alignment horizontal="center" vertical="center"/>
    </xf>
    <xf numFmtId="0" fontId="7" fillId="121" borderId="21" xfId="0" applyFont="1" applyFill="1" applyBorder="1" applyAlignment="1">
      <alignment horizontal="center" vertical="center"/>
    </xf>
    <xf numFmtId="0" fontId="7" fillId="121" borderId="29" xfId="0" applyNumberFormat="1" applyFont="1" applyFill="1" applyBorder="1" applyAlignment="1">
      <alignment horizontal="center" vertical="center"/>
    </xf>
    <xf numFmtId="0" fontId="7" fillId="121" borderId="29" xfId="11" applyFont="1" applyFill="1" applyBorder="1" applyAlignment="1">
      <alignment horizontal="right" vertical="center"/>
    </xf>
    <xf numFmtId="0" fontId="7" fillId="121" borderId="22" xfId="0" applyNumberFormat="1" applyFont="1" applyFill="1" applyBorder="1" applyAlignment="1">
      <alignment horizontal="right" vertical="center"/>
    </xf>
    <xf numFmtId="44" fontId="7" fillId="121" borderId="20" xfId="0" applyNumberFormat="1" applyFont="1" applyFill="1" applyBorder="1" applyAlignment="1">
      <alignment horizontal="right" vertical="center"/>
    </xf>
    <xf numFmtId="0" fontId="55" fillId="64" borderId="20" xfId="0" applyFont="1" applyFill="1" applyBorder="1" applyAlignment="1">
      <alignment horizontal="center" vertical="center"/>
    </xf>
    <xf numFmtId="0" fontId="26" fillId="64" borderId="21" xfId="0" applyFont="1" applyFill="1" applyBorder="1" applyAlignment="1">
      <alignment horizontal="center" vertical="center"/>
    </xf>
    <xf numFmtId="0" fontId="26" fillId="64" borderId="29" xfId="0" applyNumberFormat="1" applyFont="1" applyFill="1" applyBorder="1" applyAlignment="1">
      <alignment horizontal="center" vertical="center"/>
    </xf>
    <xf numFmtId="0" fontId="26" fillId="64" borderId="29" xfId="11" applyFont="1" applyFill="1" applyBorder="1" applyAlignment="1">
      <alignment horizontal="right" vertical="center"/>
    </xf>
    <xf numFmtId="0" fontId="26" fillId="64" borderId="22" xfId="0" applyNumberFormat="1" applyFont="1" applyFill="1" applyBorder="1" applyAlignment="1">
      <alignment horizontal="right" vertical="center"/>
    </xf>
    <xf numFmtId="44" fontId="26" fillId="64" borderId="20" xfId="0" applyNumberFormat="1" applyFont="1" applyFill="1" applyBorder="1" applyAlignment="1">
      <alignment horizontal="right" vertical="center"/>
    </xf>
    <xf numFmtId="2" fontId="6" fillId="35" borderId="34" xfId="0" applyNumberFormat="1" applyFont="1" applyFill="1" applyBorder="1" applyAlignment="1">
      <alignment horizontal="right" vertical="center"/>
    </xf>
    <xf numFmtId="44" fontId="7" fillId="35" borderId="59" xfId="0" applyNumberFormat="1" applyFont="1" applyFill="1" applyBorder="1" applyAlignment="1">
      <alignment horizontal="right" vertical="center"/>
    </xf>
    <xf numFmtId="0" fontId="6" fillId="35" borderId="21" xfId="0" applyFont="1" applyFill="1" applyBorder="1" applyAlignment="1">
      <alignment vertical="center"/>
    </xf>
    <xf numFmtId="0" fontId="6" fillId="35" borderId="29" xfId="0" applyNumberFormat="1" applyFont="1" applyFill="1" applyBorder="1" applyAlignment="1">
      <alignment vertical="center"/>
    </xf>
    <xf numFmtId="0" fontId="6" fillId="35" borderId="29" xfId="0" applyFont="1" applyFill="1" applyBorder="1" applyAlignment="1">
      <alignment vertical="center"/>
    </xf>
    <xf numFmtId="14" fontId="6" fillId="35" borderId="19" xfId="0" applyNumberFormat="1" applyFont="1" applyFill="1" applyBorder="1" applyAlignment="1">
      <alignment vertical="center"/>
    </xf>
    <xf numFmtId="0" fontId="6" fillId="35" borderId="19" xfId="0" applyNumberFormat="1" applyFont="1" applyFill="1" applyBorder="1" applyAlignment="1">
      <alignment vertical="center"/>
    </xf>
    <xf numFmtId="14" fontId="6" fillId="35" borderId="14" xfId="0" applyNumberFormat="1" applyFont="1" applyFill="1" applyBorder="1" applyAlignment="1">
      <alignment vertical="center"/>
    </xf>
    <xf numFmtId="0" fontId="6" fillId="35" borderId="14" xfId="0" applyNumberFormat="1" applyFont="1" applyFill="1" applyBorder="1" applyAlignment="1">
      <alignment vertical="center"/>
    </xf>
    <xf numFmtId="0" fontId="6" fillId="35" borderId="14" xfId="0" applyFont="1" applyFill="1" applyBorder="1" applyAlignment="1">
      <alignment horizontal="center" vertical="center"/>
    </xf>
    <xf numFmtId="0" fontId="6" fillId="35" borderId="14" xfId="0" applyNumberFormat="1" applyFont="1" applyFill="1" applyBorder="1" applyAlignment="1">
      <alignment horizontal="center" vertical="center"/>
    </xf>
    <xf numFmtId="0" fontId="6" fillId="35" borderId="15" xfId="0" applyFont="1" applyFill="1" applyBorder="1" applyAlignment="1">
      <alignment horizontal="center" vertical="center"/>
    </xf>
    <xf numFmtId="0" fontId="6" fillId="35" borderId="15" xfId="0" applyNumberFormat="1" applyFont="1" applyFill="1" applyBorder="1" applyAlignment="1">
      <alignment horizontal="center" vertical="center"/>
    </xf>
    <xf numFmtId="0" fontId="6" fillId="35" borderId="67" xfId="0" applyFont="1" applyFill="1" applyBorder="1" applyAlignment="1">
      <alignment vertical="center"/>
    </xf>
    <xf numFmtId="0" fontId="6" fillId="35" borderId="68" xfId="0" applyFont="1" applyFill="1" applyBorder="1" applyAlignment="1">
      <alignment vertical="center"/>
    </xf>
    <xf numFmtId="0" fontId="55" fillId="77" borderId="20" xfId="0" applyFont="1" applyFill="1" applyBorder="1" applyAlignment="1">
      <alignment horizontal="center" vertical="center"/>
    </xf>
    <xf numFmtId="0" fontId="26" fillId="77" borderId="21" xfId="0" applyFont="1" applyFill="1" applyBorder="1" applyAlignment="1">
      <alignment horizontal="center" vertical="center"/>
    </xf>
    <xf numFmtId="0" fontId="26" fillId="77" borderId="29" xfId="0" applyNumberFormat="1" applyFont="1" applyFill="1" applyBorder="1" applyAlignment="1">
      <alignment horizontal="center" vertical="center"/>
    </xf>
    <xf numFmtId="0" fontId="26" fillId="77" borderId="29" xfId="11" applyFont="1" applyFill="1" applyBorder="1" applyAlignment="1">
      <alignment horizontal="right" vertical="center"/>
    </xf>
    <xf numFmtId="0" fontId="26" fillId="77" borderId="22" xfId="0" applyNumberFormat="1" applyFont="1" applyFill="1" applyBorder="1" applyAlignment="1">
      <alignment horizontal="right" vertical="center"/>
    </xf>
    <xf numFmtId="44" fontId="26" fillId="77" borderId="20" xfId="0" applyNumberFormat="1" applyFont="1" applyFill="1" applyBorder="1" applyAlignment="1">
      <alignment horizontal="right" vertical="center"/>
    </xf>
    <xf numFmtId="0" fontId="6" fillId="224" borderId="67" xfId="0" applyFont="1" applyFill="1" applyBorder="1" applyAlignment="1">
      <alignment vertical="center"/>
    </xf>
    <xf numFmtId="0" fontId="6" fillId="224" borderId="45" xfId="0" applyFont="1" applyFill="1" applyBorder="1" applyAlignment="1">
      <alignment vertical="center"/>
    </xf>
    <xf numFmtId="0" fontId="6" fillId="224" borderId="46" xfId="0" applyFont="1" applyFill="1" applyBorder="1" applyAlignment="1">
      <alignment vertical="center"/>
    </xf>
    <xf numFmtId="0" fontId="6" fillId="224" borderId="68" xfId="0" applyFont="1" applyFill="1" applyBorder="1" applyAlignment="1">
      <alignment vertical="center"/>
    </xf>
    <xf numFmtId="0" fontId="6" fillId="224" borderId="0" xfId="0" applyFont="1" applyFill="1" applyBorder="1" applyAlignment="1">
      <alignment vertical="center"/>
    </xf>
    <xf numFmtId="4" fontId="6" fillId="224" borderId="0" xfId="0" applyNumberFormat="1" applyFont="1" applyFill="1" applyBorder="1" applyAlignment="1">
      <alignment vertical="center"/>
    </xf>
    <xf numFmtId="2" fontId="6" fillId="224" borderId="34" xfId="0" applyNumberFormat="1" applyFont="1" applyFill="1" applyBorder="1" applyAlignment="1">
      <alignment horizontal="right" vertical="center" wrapText="1"/>
    </xf>
    <xf numFmtId="2" fontId="6" fillId="224" borderId="34" xfId="0" applyNumberFormat="1" applyFont="1" applyFill="1" applyBorder="1" applyAlignment="1">
      <alignment horizontal="right" vertical="center"/>
    </xf>
    <xf numFmtId="44" fontId="7" fillId="224" borderId="34" xfId="0" applyNumberFormat="1" applyFont="1" applyFill="1" applyBorder="1" applyAlignment="1">
      <alignment horizontal="right" vertical="center"/>
    </xf>
    <xf numFmtId="44" fontId="7" fillId="224" borderId="59" xfId="0" applyNumberFormat="1" applyFont="1" applyFill="1" applyBorder="1" applyAlignment="1">
      <alignment horizontal="right" vertical="center"/>
    </xf>
    <xf numFmtId="0" fontId="6" fillId="224" borderId="21" xfId="0" applyFont="1" applyFill="1" applyBorder="1" applyAlignment="1">
      <alignment vertical="center"/>
    </xf>
    <xf numFmtId="0" fontId="6" fillId="224" borderId="29" xfId="0" applyNumberFormat="1" applyFont="1" applyFill="1" applyBorder="1" applyAlignment="1">
      <alignment vertical="center"/>
    </xf>
    <xf numFmtId="0" fontId="6" fillId="224" borderId="29" xfId="0" applyFont="1" applyFill="1" applyBorder="1" applyAlignment="1">
      <alignment vertical="center"/>
    </xf>
    <xf numFmtId="0" fontId="6" fillId="224" borderId="48" xfId="0" applyFont="1" applyFill="1" applyBorder="1" applyAlignment="1">
      <alignment vertical="center"/>
    </xf>
    <xf numFmtId="14" fontId="6" fillId="224" borderId="19" xfId="0" applyNumberFormat="1" applyFont="1" applyFill="1" applyBorder="1" applyAlignment="1">
      <alignment vertical="center"/>
    </xf>
    <xf numFmtId="0" fontId="6" fillId="224" borderId="19" xfId="0" applyNumberFormat="1" applyFont="1" applyFill="1" applyBorder="1" applyAlignment="1">
      <alignment vertical="center"/>
    </xf>
    <xf numFmtId="14" fontId="6" fillId="224" borderId="14" xfId="0" applyNumberFormat="1" applyFont="1" applyFill="1" applyBorder="1" applyAlignment="1">
      <alignment vertical="center"/>
    </xf>
    <xf numFmtId="0" fontId="6" fillId="224" borderId="14" xfId="0" applyNumberFormat="1" applyFont="1" applyFill="1" applyBorder="1" applyAlignment="1">
      <alignment vertical="center"/>
    </xf>
    <xf numFmtId="0" fontId="6" fillId="224" borderId="14" xfId="0" applyFont="1" applyFill="1" applyBorder="1" applyAlignment="1">
      <alignment horizontal="center" vertical="center"/>
    </xf>
    <xf numFmtId="0" fontId="6" fillId="224" borderId="14" xfId="0" applyNumberFormat="1" applyFont="1" applyFill="1" applyBorder="1" applyAlignment="1">
      <alignment horizontal="center" vertical="center"/>
    </xf>
    <xf numFmtId="0" fontId="6" fillId="224" borderId="15" xfId="0" applyFont="1" applyFill="1" applyBorder="1" applyAlignment="1">
      <alignment horizontal="center" vertical="center"/>
    </xf>
    <xf numFmtId="0" fontId="6" fillId="224" borderId="15" xfId="0" applyNumberFormat="1" applyFont="1" applyFill="1" applyBorder="1" applyAlignment="1">
      <alignment horizontal="center" vertical="center"/>
    </xf>
    <xf numFmtId="0" fontId="55" fillId="227" borderId="20" xfId="0" applyFont="1" applyFill="1" applyBorder="1" applyAlignment="1">
      <alignment horizontal="center" vertical="center"/>
    </xf>
    <xf numFmtId="0" fontId="26" fillId="227" borderId="21" xfId="0" applyFont="1" applyFill="1" applyBorder="1" applyAlignment="1">
      <alignment horizontal="center" vertical="center"/>
    </xf>
    <xf numFmtId="0" fontId="26" fillId="227" borderId="29" xfId="0" applyNumberFormat="1" applyFont="1" applyFill="1" applyBorder="1" applyAlignment="1">
      <alignment horizontal="center" vertical="center"/>
    </xf>
    <xf numFmtId="0" fontId="26" fillId="227" borderId="29" xfId="11" applyFont="1" applyFill="1" applyBorder="1" applyAlignment="1">
      <alignment horizontal="right" vertical="center"/>
    </xf>
    <xf numFmtId="0" fontId="26" fillId="227" borderId="22" xfId="0" applyNumberFormat="1" applyFont="1" applyFill="1" applyBorder="1" applyAlignment="1">
      <alignment horizontal="right" vertical="center"/>
    </xf>
    <xf numFmtId="44" fontId="26" fillId="227" borderId="20" xfId="0" applyNumberFormat="1" applyFont="1" applyFill="1" applyBorder="1" applyAlignment="1">
      <alignment horizontal="right" vertical="center"/>
    </xf>
    <xf numFmtId="0" fontId="6" fillId="242" borderId="54" xfId="0" applyFont="1" applyFill="1" applyBorder="1" applyAlignment="1">
      <alignment horizontal="right" vertical="center"/>
    </xf>
    <xf numFmtId="0" fontId="6" fillId="242" borderId="50" xfId="0" applyFont="1" applyFill="1" applyBorder="1" applyAlignment="1">
      <alignment horizontal="right" vertical="center"/>
    </xf>
    <xf numFmtId="0" fontId="6" fillId="242" borderId="27" xfId="0" applyFont="1" applyFill="1" applyBorder="1" applyAlignment="1">
      <alignment horizontal="right" vertical="center"/>
    </xf>
    <xf numFmtId="0" fontId="6" fillId="242" borderId="51" xfId="0" applyFont="1" applyFill="1" applyBorder="1" applyAlignment="1">
      <alignment horizontal="right" vertical="center"/>
    </xf>
    <xf numFmtId="0" fontId="28" fillId="242" borderId="49" xfId="0" applyFont="1" applyFill="1" applyBorder="1" applyAlignment="1">
      <alignment vertical="center"/>
    </xf>
    <xf numFmtId="0" fontId="6" fillId="242" borderId="51" xfId="0" applyFont="1" applyFill="1" applyBorder="1" applyAlignment="1">
      <alignment vertical="center"/>
    </xf>
    <xf numFmtId="44" fontId="6" fillId="242" borderId="19" xfId="0" applyNumberFormat="1" applyFont="1" applyFill="1" applyBorder="1" applyAlignment="1">
      <alignment vertical="center"/>
    </xf>
    <xf numFmtId="44" fontId="6" fillId="242" borderId="14" xfId="0" applyNumberFormat="1" applyFont="1" applyFill="1" applyBorder="1" applyAlignment="1">
      <alignment vertical="center"/>
    </xf>
    <xf numFmtId="44" fontId="6" fillId="242" borderId="14" xfId="0" applyNumberFormat="1" applyFont="1" applyFill="1" applyBorder="1" applyAlignment="1">
      <alignment horizontal="right" vertical="center"/>
    </xf>
    <xf numFmtId="44" fontId="6" fillId="242" borderId="15" xfId="0" applyNumberFormat="1" applyFont="1" applyFill="1" applyBorder="1" applyAlignment="1">
      <alignment horizontal="right" vertical="center"/>
    </xf>
    <xf numFmtId="0" fontId="6" fillId="37" borderId="67" xfId="0" applyFont="1" applyFill="1" applyBorder="1" applyAlignment="1">
      <alignment vertical="center"/>
    </xf>
    <xf numFmtId="0" fontId="6" fillId="37" borderId="45" xfId="0" applyFont="1" applyFill="1" applyBorder="1" applyAlignment="1">
      <alignment vertical="center"/>
    </xf>
    <xf numFmtId="0" fontId="6" fillId="37" borderId="46" xfId="0" applyFont="1" applyFill="1" applyBorder="1" applyAlignment="1">
      <alignment vertical="center"/>
    </xf>
    <xf numFmtId="0" fontId="6" fillId="37" borderId="68" xfId="0" applyFont="1" applyFill="1" applyBorder="1" applyAlignment="1">
      <alignment vertical="center"/>
    </xf>
    <xf numFmtId="0" fontId="6" fillId="37" borderId="0" xfId="0" applyFont="1" applyFill="1" applyBorder="1" applyAlignment="1">
      <alignment vertical="center"/>
    </xf>
    <xf numFmtId="4" fontId="6" fillId="37" borderId="0" xfId="0" applyNumberFormat="1" applyFont="1" applyFill="1" applyBorder="1" applyAlignment="1">
      <alignment vertical="center"/>
    </xf>
    <xf numFmtId="2" fontId="6" fillId="37" borderId="34" xfId="0" applyNumberFormat="1" applyFont="1" applyFill="1" applyBorder="1" applyAlignment="1">
      <alignment horizontal="right" vertical="center" wrapText="1"/>
    </xf>
    <xf numFmtId="0" fontId="6" fillId="37" borderId="21" xfId="0" applyFont="1" applyFill="1" applyBorder="1" applyAlignment="1">
      <alignment vertical="center"/>
    </xf>
    <xf numFmtId="0" fontId="6" fillId="37" borderId="29" xfId="0" applyNumberFormat="1" applyFont="1" applyFill="1" applyBorder="1" applyAlignment="1">
      <alignment vertical="center"/>
    </xf>
    <xf numFmtId="0" fontId="6" fillId="37" borderId="29" xfId="0" applyFont="1" applyFill="1" applyBorder="1" applyAlignment="1">
      <alignment vertical="center"/>
    </xf>
    <xf numFmtId="0" fontId="6" fillId="37" borderId="48" xfId="0" applyFont="1" applyFill="1" applyBorder="1" applyAlignment="1">
      <alignment vertical="center"/>
    </xf>
    <xf numFmtId="2" fontId="6" fillId="37" borderId="34" xfId="0" applyNumberFormat="1" applyFont="1" applyFill="1" applyBorder="1" applyAlignment="1">
      <alignment horizontal="right" vertical="center"/>
    </xf>
    <xf numFmtId="44" fontId="7" fillId="37" borderId="34" xfId="0" applyNumberFormat="1" applyFont="1" applyFill="1" applyBorder="1" applyAlignment="1">
      <alignment horizontal="right" vertical="center"/>
    </xf>
    <xf numFmtId="44" fontId="7" fillId="37" borderId="59" xfId="0" applyNumberFormat="1" applyFont="1" applyFill="1" applyBorder="1" applyAlignment="1">
      <alignment horizontal="right" vertical="center"/>
    </xf>
    <xf numFmtId="14" fontId="6" fillId="37" borderId="19" xfId="0" applyNumberFormat="1" applyFont="1" applyFill="1" applyBorder="1" applyAlignment="1">
      <alignment vertical="center"/>
    </xf>
    <xf numFmtId="0" fontId="6" fillId="37" borderId="19" xfId="0" applyNumberFormat="1" applyFont="1" applyFill="1" applyBorder="1" applyAlignment="1">
      <alignment vertical="center"/>
    </xf>
    <xf numFmtId="14" fontId="6" fillId="37" borderId="14" xfId="0" applyNumberFormat="1" applyFont="1" applyFill="1" applyBorder="1" applyAlignment="1">
      <alignment vertical="center"/>
    </xf>
    <xf numFmtId="0" fontId="6" fillId="37" borderId="14" xfId="0" applyNumberFormat="1" applyFont="1" applyFill="1" applyBorder="1" applyAlignment="1">
      <alignment vertical="center"/>
    </xf>
    <xf numFmtId="0" fontId="6" fillId="37" borderId="14" xfId="0" applyNumberFormat="1" applyFont="1" applyFill="1" applyBorder="1" applyAlignment="1">
      <alignment horizontal="center" vertical="center"/>
    </xf>
    <xf numFmtId="0" fontId="6" fillId="37" borderId="15" xfId="0" applyFont="1" applyFill="1" applyBorder="1" applyAlignment="1">
      <alignment horizontal="center" vertical="center"/>
    </xf>
    <xf numFmtId="0" fontId="6" fillId="37" borderId="15" xfId="0" applyNumberFormat="1" applyFont="1" applyFill="1" applyBorder="1" applyAlignment="1">
      <alignment horizontal="center" vertical="center"/>
    </xf>
    <xf numFmtId="0" fontId="64" fillId="243" borderId="20" xfId="0" applyFont="1" applyFill="1" applyBorder="1" applyAlignment="1">
      <alignment horizontal="center" vertical="center"/>
    </xf>
    <xf numFmtId="0" fontId="7" fillId="243" borderId="21" xfId="0" applyFont="1" applyFill="1" applyBorder="1" applyAlignment="1">
      <alignment horizontal="center" vertical="center"/>
    </xf>
    <xf numFmtId="0" fontId="7" fillId="243" borderId="29" xfId="0" applyNumberFormat="1" applyFont="1" applyFill="1" applyBorder="1" applyAlignment="1">
      <alignment horizontal="center" vertical="center"/>
    </xf>
    <xf numFmtId="0" fontId="7" fillId="243" borderId="29" xfId="11" applyFont="1" applyFill="1" applyBorder="1" applyAlignment="1">
      <alignment horizontal="right" vertical="center"/>
    </xf>
    <xf numFmtId="0" fontId="7" fillId="243" borderId="22" xfId="0" applyNumberFormat="1" applyFont="1" applyFill="1" applyBorder="1" applyAlignment="1">
      <alignment horizontal="right" vertical="center"/>
    </xf>
    <xf numFmtId="44" fontId="7" fillId="243" borderId="20" xfId="0" applyNumberFormat="1" applyFont="1" applyFill="1" applyBorder="1" applyAlignment="1">
      <alignment horizontal="right" vertical="center"/>
    </xf>
    <xf numFmtId="0" fontId="6" fillId="33" borderId="54" xfId="0" applyFont="1" applyFill="1" applyBorder="1" applyAlignment="1">
      <alignment horizontal="right" vertical="center"/>
    </xf>
    <xf numFmtId="0" fontId="6" fillId="33" borderId="50" xfId="0" applyFont="1" applyFill="1" applyBorder="1" applyAlignment="1">
      <alignment horizontal="right" vertical="center"/>
    </xf>
    <xf numFmtId="0" fontId="6" fillId="33" borderId="27" xfId="0" applyFont="1" applyFill="1" applyBorder="1" applyAlignment="1">
      <alignment horizontal="right" vertical="center"/>
    </xf>
    <xf numFmtId="0" fontId="6" fillId="33" borderId="51" xfId="0" applyFont="1" applyFill="1" applyBorder="1" applyAlignment="1">
      <alignment horizontal="right" vertical="center"/>
    </xf>
    <xf numFmtId="0" fontId="28" fillId="33" borderId="49" xfId="0" applyFont="1" applyFill="1" applyBorder="1" applyAlignment="1">
      <alignment vertical="center"/>
    </xf>
    <xf numFmtId="0" fontId="6" fillId="33" borderId="51" xfId="0" applyFont="1" applyFill="1" applyBorder="1" applyAlignment="1">
      <alignment vertical="center"/>
    </xf>
    <xf numFmtId="44" fontId="6" fillId="33" borderId="19" xfId="0" applyNumberFormat="1" applyFont="1" applyFill="1" applyBorder="1" applyAlignment="1">
      <alignment vertical="center"/>
    </xf>
    <xf numFmtId="44" fontId="6" fillId="33" borderId="14" xfId="0" applyNumberFormat="1" applyFont="1" applyFill="1" applyBorder="1" applyAlignment="1">
      <alignment vertical="center"/>
    </xf>
    <xf numFmtId="0" fontId="6" fillId="244" borderId="67" xfId="0" applyFont="1" applyFill="1" applyBorder="1" applyAlignment="1">
      <alignment vertical="center"/>
    </xf>
    <xf numFmtId="0" fontId="6" fillId="244" borderId="45" xfId="0" applyFont="1" applyFill="1" applyBorder="1" applyAlignment="1">
      <alignment vertical="center"/>
    </xf>
    <xf numFmtId="0" fontId="6" fillId="244" borderId="46" xfId="0" applyFont="1" applyFill="1" applyBorder="1" applyAlignment="1">
      <alignment vertical="center"/>
    </xf>
    <xf numFmtId="0" fontId="6" fillId="244" borderId="68" xfId="0" applyFont="1" applyFill="1" applyBorder="1" applyAlignment="1">
      <alignment vertical="center"/>
    </xf>
    <xf numFmtId="0" fontId="6" fillId="244" borderId="0" xfId="0" applyFont="1" applyFill="1" applyBorder="1" applyAlignment="1">
      <alignment vertical="center"/>
    </xf>
    <xf numFmtId="4" fontId="6" fillId="244" borderId="0" xfId="0" applyNumberFormat="1" applyFont="1" applyFill="1" applyBorder="1" applyAlignment="1">
      <alignment vertical="center"/>
    </xf>
    <xf numFmtId="2" fontId="6" fillId="244" borderId="34" xfId="0" applyNumberFormat="1" applyFont="1" applyFill="1" applyBorder="1" applyAlignment="1">
      <alignment horizontal="right" vertical="center" wrapText="1"/>
    </xf>
    <xf numFmtId="0" fontId="6" fillId="244" borderId="21" xfId="0" applyFont="1" applyFill="1" applyBorder="1" applyAlignment="1">
      <alignment vertical="center"/>
    </xf>
    <xf numFmtId="0" fontId="6" fillId="244" borderId="29" xfId="0" applyNumberFormat="1" applyFont="1" applyFill="1" applyBorder="1" applyAlignment="1">
      <alignment vertical="center"/>
    </xf>
    <xf numFmtId="0" fontId="6" fillId="244" borderId="29" xfId="0" applyFont="1" applyFill="1" applyBorder="1" applyAlignment="1">
      <alignment vertical="center"/>
    </xf>
    <xf numFmtId="0" fontId="6" fillId="244" borderId="48" xfId="0" applyFont="1" applyFill="1" applyBorder="1" applyAlignment="1">
      <alignment vertical="center"/>
    </xf>
    <xf numFmtId="2" fontId="6" fillId="244" borderId="34" xfId="0" applyNumberFormat="1" applyFont="1" applyFill="1" applyBorder="1" applyAlignment="1">
      <alignment horizontal="right" vertical="center"/>
    </xf>
    <xf numFmtId="44" fontId="7" fillId="244" borderId="34" xfId="0" applyNumberFormat="1" applyFont="1" applyFill="1" applyBorder="1" applyAlignment="1">
      <alignment horizontal="right" vertical="center"/>
    </xf>
    <xf numFmtId="44" fontId="7" fillId="244" borderId="59" xfId="0" applyNumberFormat="1" applyFont="1" applyFill="1" applyBorder="1" applyAlignment="1">
      <alignment horizontal="right" vertical="center"/>
    </xf>
    <xf numFmtId="14" fontId="6" fillId="244" borderId="19" xfId="0" applyNumberFormat="1" applyFont="1" applyFill="1" applyBorder="1" applyAlignment="1">
      <alignment vertical="center"/>
    </xf>
    <xf numFmtId="0" fontId="6" fillId="244" borderId="19" xfId="0" applyNumberFormat="1" applyFont="1" applyFill="1" applyBorder="1" applyAlignment="1">
      <alignment vertical="center"/>
    </xf>
    <xf numFmtId="14" fontId="6" fillId="244" borderId="14" xfId="0" applyNumberFormat="1" applyFont="1" applyFill="1" applyBorder="1" applyAlignment="1">
      <alignment vertical="center"/>
    </xf>
    <xf numFmtId="0" fontId="6" fillId="244" borderId="14" xfId="0" applyNumberFormat="1" applyFont="1" applyFill="1" applyBorder="1" applyAlignment="1">
      <alignment vertical="center"/>
    </xf>
    <xf numFmtId="0" fontId="6" fillId="244" borderId="14" xfId="0" applyFont="1" applyFill="1" applyBorder="1" applyAlignment="1">
      <alignment horizontal="center" vertical="center"/>
    </xf>
    <xf numFmtId="0" fontId="6" fillId="244" borderId="14" xfId="0" applyNumberFormat="1" applyFont="1" applyFill="1" applyBorder="1" applyAlignment="1">
      <alignment horizontal="center" vertical="center"/>
    </xf>
    <xf numFmtId="0" fontId="6" fillId="244" borderId="15" xfId="0" applyFont="1" applyFill="1" applyBorder="1" applyAlignment="1">
      <alignment horizontal="center" vertical="center"/>
    </xf>
    <xf numFmtId="0" fontId="6" fillId="244" borderId="15" xfId="0" applyNumberFormat="1" applyFont="1" applyFill="1" applyBorder="1" applyAlignment="1">
      <alignment horizontal="center" vertical="center"/>
    </xf>
    <xf numFmtId="0" fontId="6" fillId="245" borderId="12" xfId="0" applyFont="1" applyFill="1" applyBorder="1" applyAlignment="1">
      <alignment horizontal="right" vertical="center"/>
    </xf>
    <xf numFmtId="0" fontId="6" fillId="245" borderId="50" xfId="0" applyFont="1" applyFill="1" applyBorder="1" applyAlignment="1">
      <alignment horizontal="right" vertical="center"/>
    </xf>
    <xf numFmtId="0" fontId="6" fillId="245" borderId="10" xfId="0" applyFont="1" applyFill="1" applyBorder="1" applyAlignment="1">
      <alignment horizontal="right" vertical="center"/>
    </xf>
    <xf numFmtId="0" fontId="6" fillId="245" borderId="51" xfId="0" applyFont="1" applyFill="1" applyBorder="1" applyAlignment="1">
      <alignment horizontal="right" vertical="center"/>
    </xf>
    <xf numFmtId="0" fontId="28" fillId="245" borderId="49" xfId="0" applyFont="1" applyFill="1" applyBorder="1" applyAlignment="1">
      <alignment vertical="center"/>
    </xf>
    <xf numFmtId="0" fontId="6" fillId="245" borderId="51" xfId="0" applyFont="1" applyFill="1" applyBorder="1" applyAlignment="1">
      <alignment vertical="center"/>
    </xf>
    <xf numFmtId="44" fontId="6" fillId="245" borderId="19" xfId="0" applyNumberFormat="1" applyFont="1" applyFill="1" applyBorder="1" applyAlignment="1">
      <alignment vertical="center"/>
    </xf>
    <xf numFmtId="44" fontId="6" fillId="245" borderId="14" xfId="0" applyNumberFormat="1" applyFont="1" applyFill="1" applyBorder="1" applyAlignment="1">
      <alignment vertical="center"/>
    </xf>
    <xf numFmtId="44" fontId="6" fillId="245" borderId="14" xfId="0" applyNumberFormat="1" applyFont="1" applyFill="1" applyBorder="1" applyAlignment="1">
      <alignment horizontal="right" vertical="center"/>
    </xf>
    <xf numFmtId="44" fontId="6" fillId="245" borderId="15" xfId="0" applyNumberFormat="1" applyFont="1" applyFill="1" applyBorder="1" applyAlignment="1">
      <alignment horizontal="right" vertical="center"/>
    </xf>
    <xf numFmtId="0" fontId="6" fillId="246" borderId="54" xfId="0" applyFont="1" applyFill="1" applyBorder="1" applyAlignment="1">
      <alignment horizontal="right" vertical="center"/>
    </xf>
    <xf numFmtId="0" fontId="6" fillId="246" borderId="50" xfId="0" applyFont="1" applyFill="1" applyBorder="1" applyAlignment="1">
      <alignment horizontal="right" vertical="center"/>
    </xf>
    <xf numFmtId="0" fontId="6" fillId="246" borderId="27" xfId="0" applyFont="1" applyFill="1" applyBorder="1" applyAlignment="1">
      <alignment horizontal="right" vertical="center"/>
    </xf>
    <xf numFmtId="0" fontId="6" fillId="246" borderId="51" xfId="0" applyFont="1" applyFill="1" applyBorder="1" applyAlignment="1">
      <alignment horizontal="right" vertical="center"/>
    </xf>
    <xf numFmtId="44" fontId="6" fillId="246" borderId="19" xfId="0" applyNumberFormat="1" applyFont="1" applyFill="1" applyBorder="1" applyAlignment="1">
      <alignment vertical="center"/>
    </xf>
    <xf numFmtId="44" fontId="6" fillId="246" borderId="14" xfId="0" applyNumberFormat="1" applyFont="1" applyFill="1" applyBorder="1" applyAlignment="1">
      <alignment vertical="center"/>
    </xf>
    <xf numFmtId="44" fontId="6" fillId="246" borderId="14" xfId="0" applyNumberFormat="1" applyFont="1" applyFill="1" applyBorder="1" applyAlignment="1">
      <alignment horizontal="right" vertical="center"/>
    </xf>
    <xf numFmtId="44" fontId="6" fillId="246" borderId="15" xfId="0" applyNumberFormat="1" applyFont="1" applyFill="1" applyBorder="1" applyAlignment="1">
      <alignment horizontal="right" vertical="center"/>
    </xf>
    <xf numFmtId="0" fontId="28" fillId="246" borderId="49" xfId="0" applyFont="1" applyFill="1" applyBorder="1" applyAlignment="1">
      <alignment vertical="center"/>
    </xf>
    <xf numFmtId="0" fontId="6" fillId="246" borderId="51" xfId="0" applyFont="1" applyFill="1" applyBorder="1" applyAlignment="1">
      <alignment vertical="center"/>
    </xf>
    <xf numFmtId="0" fontId="6" fillId="247" borderId="54" xfId="0" applyFont="1" applyFill="1" applyBorder="1" applyAlignment="1">
      <alignment horizontal="right" vertical="center"/>
    </xf>
    <xf numFmtId="0" fontId="6" fillId="247" borderId="50" xfId="0" applyFont="1" applyFill="1" applyBorder="1" applyAlignment="1">
      <alignment horizontal="right" vertical="center"/>
    </xf>
    <xf numFmtId="0" fontId="6" fillId="247" borderId="27" xfId="0" applyFont="1" applyFill="1" applyBorder="1" applyAlignment="1">
      <alignment horizontal="right" vertical="center"/>
    </xf>
    <xf numFmtId="0" fontId="6" fillId="247" borderId="51" xfId="0" applyFont="1" applyFill="1" applyBorder="1" applyAlignment="1">
      <alignment horizontal="right" vertical="center"/>
    </xf>
    <xf numFmtId="0" fontId="28" fillId="247" borderId="49" xfId="0" applyFont="1" applyFill="1" applyBorder="1" applyAlignment="1">
      <alignment vertical="center"/>
    </xf>
    <xf numFmtId="0" fontId="6" fillId="247" borderId="51" xfId="0" applyFont="1" applyFill="1" applyBorder="1" applyAlignment="1">
      <alignment vertical="center"/>
    </xf>
    <xf numFmtId="44" fontId="6" fillId="247" borderId="19" xfId="0" applyNumberFormat="1" applyFont="1" applyFill="1" applyBorder="1" applyAlignment="1">
      <alignment vertical="center"/>
    </xf>
    <xf numFmtId="44" fontId="6" fillId="247" borderId="14" xfId="0" applyNumberFormat="1" applyFont="1" applyFill="1" applyBorder="1" applyAlignment="1">
      <alignment vertical="center"/>
    </xf>
    <xf numFmtId="44" fontId="6" fillId="247" borderId="14" xfId="0" applyNumberFormat="1" applyFont="1" applyFill="1" applyBorder="1" applyAlignment="1">
      <alignment horizontal="right" vertical="center"/>
    </xf>
    <xf numFmtId="44" fontId="6" fillId="247" borderId="15" xfId="0" applyNumberFormat="1" applyFont="1" applyFill="1" applyBorder="1" applyAlignment="1">
      <alignment horizontal="right" vertical="center"/>
    </xf>
    <xf numFmtId="14" fontId="6" fillId="0" borderId="13" xfId="0" applyNumberFormat="1" applyFont="1" applyBorder="1" applyAlignment="1">
      <alignment horizontal="center" vertical="center"/>
    </xf>
    <xf numFmtId="0" fontId="6" fillId="0" borderId="26" xfId="0" applyFont="1" applyBorder="1" applyAlignment="1">
      <alignment horizontal="center" vertical="center" wrapText="1"/>
    </xf>
    <xf numFmtId="1" fontId="6" fillId="0" borderId="26" xfId="0" applyNumberFormat="1" applyFont="1" applyBorder="1" applyAlignment="1">
      <alignment horizontal="center" vertical="center"/>
    </xf>
    <xf numFmtId="44" fontId="6" fillId="37" borderId="26" xfId="0" applyNumberFormat="1" applyFont="1" applyFill="1" applyBorder="1" applyAlignment="1">
      <alignment horizontal="left" vertical="center"/>
    </xf>
    <xf numFmtId="14" fontId="6" fillId="0" borderId="26" xfId="0" applyNumberFormat="1" applyFont="1" applyBorder="1" applyAlignment="1">
      <alignment horizontal="center" vertical="center"/>
    </xf>
    <xf numFmtId="0" fontId="6" fillId="0" borderId="26" xfId="0" applyFont="1" applyFill="1" applyBorder="1" applyAlignment="1">
      <alignment horizontal="center" vertical="center" wrapText="1"/>
    </xf>
    <xf numFmtId="14" fontId="6" fillId="0" borderId="26" xfId="0" applyNumberFormat="1" applyFont="1" applyBorder="1" applyAlignment="1">
      <alignment horizontal="center" vertical="center" wrapText="1"/>
    </xf>
    <xf numFmtId="49" fontId="6" fillId="41" borderId="49" xfId="0" applyNumberFormat="1" applyFont="1" applyFill="1" applyBorder="1" applyAlignment="1">
      <alignment horizontal="right" vertical="top"/>
    </xf>
    <xf numFmtId="0" fontId="6" fillId="41" borderId="49" xfId="0" applyFont="1" applyFill="1" applyBorder="1" applyAlignment="1">
      <alignment horizontal="right" vertical="top"/>
    </xf>
    <xf numFmtId="0" fontId="6" fillId="0" borderId="0" xfId="0" applyFont="1" applyBorder="1" applyAlignment="1">
      <alignment horizontal="left" vertical="center"/>
    </xf>
    <xf numFmtId="49" fontId="6" fillId="0" borderId="30" xfId="0" applyNumberFormat="1" applyFont="1" applyBorder="1" applyAlignment="1">
      <alignment horizontal="left" vertical="center"/>
    </xf>
    <xf numFmtId="0" fontId="6" fillId="0" borderId="0" xfId="0" applyNumberFormat="1" applyFont="1" applyFill="1" applyBorder="1" applyAlignment="1">
      <alignment horizontal="left" vertical="center"/>
    </xf>
    <xf numFmtId="4" fontId="5" fillId="0" borderId="0" xfId="0" applyNumberFormat="1" applyFont="1" applyFill="1" applyBorder="1" applyAlignment="1" applyProtection="1">
      <alignment horizontal="right" vertical="center"/>
    </xf>
    <xf numFmtId="0" fontId="0" fillId="0" borderId="0" xfId="0" applyProtection="1"/>
    <xf numFmtId="164" fontId="9" fillId="37" borderId="14" xfId="0" applyNumberFormat="1" applyFont="1" applyFill="1" applyBorder="1" applyAlignment="1" applyProtection="1">
      <alignment horizontal="center" vertical="center"/>
    </xf>
    <xf numFmtId="49" fontId="5" fillId="37" borderId="27" xfId="0" applyNumberFormat="1" applyFont="1" applyFill="1" applyBorder="1" applyAlignment="1" applyProtection="1">
      <alignment horizontal="center" vertical="center"/>
    </xf>
    <xf numFmtId="14" fontId="5" fillId="0" borderId="0" xfId="0" applyNumberFormat="1" applyFont="1" applyAlignment="1" applyProtection="1">
      <alignment vertical="center"/>
    </xf>
    <xf numFmtId="0" fontId="5" fillId="0" borderId="0" xfId="0" applyFont="1" applyAlignment="1" applyProtection="1">
      <alignment horizontal="right" vertical="center"/>
    </xf>
    <xf numFmtId="44" fontId="7" fillId="38" borderId="14" xfId="0" applyNumberFormat="1" applyFont="1" applyFill="1" applyBorder="1" applyAlignment="1" applyProtection="1">
      <alignment horizontal="right" vertical="center"/>
    </xf>
    <xf numFmtId="43" fontId="6" fillId="0" borderId="0" xfId="0" applyNumberFormat="1" applyFont="1" applyFill="1" applyBorder="1" applyAlignment="1" applyProtection="1">
      <alignment horizontal="right" vertical="center"/>
    </xf>
    <xf numFmtId="43" fontId="9" fillId="0" borderId="0" xfId="0" applyNumberFormat="1" applyFont="1" applyFill="1" applyBorder="1" applyAlignment="1" applyProtection="1">
      <alignment horizontal="right" vertical="center"/>
    </xf>
    <xf numFmtId="44" fontId="6" fillId="121" borderId="63" xfId="0" applyNumberFormat="1" applyFont="1" applyFill="1" applyBorder="1" applyAlignment="1" applyProtection="1">
      <alignment horizontal="right" vertical="center"/>
    </xf>
    <xf numFmtId="44" fontId="7" fillId="127" borderId="63" xfId="0" applyNumberFormat="1" applyFont="1" applyFill="1" applyBorder="1" applyAlignment="1" applyProtection="1">
      <alignment horizontal="right" vertical="center"/>
    </xf>
    <xf numFmtId="44" fontId="26" fillId="98" borderId="63" xfId="0" applyNumberFormat="1" applyFont="1" applyFill="1" applyBorder="1" applyAlignment="1" applyProtection="1">
      <alignment horizontal="right" vertical="center"/>
    </xf>
    <xf numFmtId="44" fontId="6" fillId="145" borderId="15" xfId="0" applyNumberFormat="1" applyFont="1" applyFill="1" applyBorder="1" applyAlignment="1" applyProtection="1">
      <alignment horizontal="right" vertical="center"/>
    </xf>
    <xf numFmtId="44" fontId="6" fillId="154" borderId="15" xfId="0" applyNumberFormat="1" applyFont="1" applyFill="1" applyBorder="1" applyAlignment="1" applyProtection="1">
      <alignment horizontal="right" vertical="center"/>
    </xf>
    <xf numFmtId="44" fontId="26" fillId="161" borderId="63" xfId="0" applyNumberFormat="1" applyFont="1" applyFill="1" applyBorder="1" applyAlignment="1" applyProtection="1">
      <alignment horizontal="right" vertical="center"/>
    </xf>
    <xf numFmtId="44" fontId="6" fillId="167" borderId="54" xfId="0" applyNumberFormat="1" applyFont="1" applyFill="1" applyBorder="1" applyAlignment="1" applyProtection="1">
      <alignment horizontal="right" vertical="center"/>
    </xf>
    <xf numFmtId="43" fontId="26" fillId="0" borderId="0" xfId="0" applyNumberFormat="1" applyFont="1" applyFill="1" applyBorder="1" applyAlignment="1" applyProtection="1">
      <alignment horizontal="right" vertical="center"/>
    </xf>
    <xf numFmtId="44" fontId="5" fillId="40" borderId="20" xfId="0" applyNumberFormat="1" applyFont="1" applyFill="1" applyBorder="1" applyAlignment="1" applyProtection="1">
      <alignment horizontal="right" vertical="center"/>
    </xf>
    <xf numFmtId="44" fontId="10" fillId="37" borderId="63" xfId="0" applyNumberFormat="1" applyFont="1" applyFill="1" applyBorder="1" applyAlignment="1" applyProtection="1">
      <alignment horizontal="right" vertical="center"/>
    </xf>
    <xf numFmtId="44" fontId="10" fillId="228" borderId="63" xfId="0" applyNumberFormat="1" applyFont="1" applyFill="1" applyBorder="1" applyAlignment="1" applyProtection="1">
      <alignment horizontal="right" vertical="center"/>
    </xf>
    <xf numFmtId="44" fontId="10" fillId="227" borderId="55" xfId="0" applyNumberFormat="1" applyFont="1" applyFill="1" applyBorder="1" applyAlignment="1" applyProtection="1">
      <alignment horizontal="right" vertical="center"/>
    </xf>
    <xf numFmtId="44" fontId="10" fillId="226" borderId="32" xfId="0" applyNumberFormat="1" applyFont="1" applyFill="1" applyBorder="1" applyAlignment="1" applyProtection="1">
      <alignment horizontal="right" vertical="center"/>
    </xf>
    <xf numFmtId="165" fontId="9" fillId="0" borderId="14" xfId="0" applyNumberFormat="1" applyFont="1" applyFill="1" applyBorder="1" applyAlignment="1" applyProtection="1">
      <alignment horizontal="center" vertical="center"/>
      <protection locked="0"/>
    </xf>
    <xf numFmtId="14" fontId="9" fillId="55" borderId="41" xfId="0" applyNumberFormat="1" applyFont="1" applyFill="1" applyBorder="1" applyAlignment="1" applyProtection="1">
      <alignment horizontal="center" vertical="center" wrapText="1"/>
      <protection locked="0"/>
    </xf>
    <xf numFmtId="164" fontId="9" fillId="239" borderId="14" xfId="0" applyNumberFormat="1" applyFont="1" applyFill="1" applyBorder="1" applyAlignment="1" applyProtection="1">
      <alignment horizontal="center" vertical="center"/>
    </xf>
    <xf numFmtId="0" fontId="5" fillId="239" borderId="27" xfId="0" applyFont="1" applyFill="1" applyBorder="1" applyAlignment="1" applyProtection="1">
      <alignment horizontal="center" vertical="center"/>
    </xf>
    <xf numFmtId="14" fontId="6" fillId="0" borderId="45" xfId="0" applyNumberFormat="1" applyFont="1" applyFill="1" applyBorder="1" applyAlignment="1">
      <alignment vertical="center"/>
    </xf>
    <xf numFmtId="14" fontId="6" fillId="37" borderId="36" xfId="0" applyNumberFormat="1" applyFont="1" applyFill="1" applyBorder="1" applyAlignment="1">
      <alignment horizontal="right" vertical="center"/>
    </xf>
    <xf numFmtId="0" fontId="6" fillId="37" borderId="36" xfId="0" applyFont="1" applyFill="1" applyBorder="1" applyAlignment="1">
      <alignment horizontal="left" vertical="center"/>
    </xf>
    <xf numFmtId="0" fontId="6" fillId="0" borderId="69" xfId="0" applyFont="1" applyBorder="1" applyAlignment="1">
      <alignment horizontal="center" vertical="center"/>
    </xf>
    <xf numFmtId="0" fontId="6" fillId="0" borderId="69" xfId="0" applyFont="1" applyBorder="1" applyAlignment="1">
      <alignment vertical="center" wrapText="1"/>
    </xf>
    <xf numFmtId="0" fontId="6" fillId="0" borderId="39" xfId="0" applyFont="1" applyBorder="1" applyAlignment="1">
      <alignment horizontal="center" vertical="center"/>
    </xf>
    <xf numFmtId="0" fontId="6" fillId="0" borderId="71" xfId="0" applyFont="1" applyBorder="1" applyAlignment="1">
      <alignment vertical="center" wrapText="1"/>
    </xf>
    <xf numFmtId="0" fontId="6" fillId="0" borderId="70" xfId="0" applyFont="1" applyBorder="1" applyAlignment="1">
      <alignment vertical="center" wrapText="1"/>
    </xf>
    <xf numFmtId="14" fontId="6" fillId="37" borderId="62" xfId="0" applyNumberFormat="1" applyFont="1" applyFill="1" applyBorder="1" applyAlignment="1">
      <alignment horizontal="center" vertical="center"/>
    </xf>
    <xf numFmtId="0" fontId="6" fillId="37" borderId="62" xfId="0" applyFont="1" applyFill="1" applyBorder="1" applyAlignment="1">
      <alignment horizontal="center" vertical="center"/>
    </xf>
    <xf numFmtId="44" fontId="6" fillId="37" borderId="62" xfId="0" applyNumberFormat="1" applyFont="1" applyFill="1" applyBorder="1" applyAlignment="1">
      <alignment horizontal="center" vertical="center"/>
    </xf>
    <xf numFmtId="44" fontId="6" fillId="37" borderId="62" xfId="0" applyNumberFormat="1" applyFont="1" applyFill="1" applyBorder="1" applyAlignment="1">
      <alignment vertical="center"/>
    </xf>
    <xf numFmtId="44" fontId="6" fillId="36" borderId="62" xfId="0" applyNumberFormat="1" applyFont="1" applyFill="1" applyBorder="1" applyAlignment="1">
      <alignment vertical="center"/>
    </xf>
    <xf numFmtId="0" fontId="6" fillId="0" borderId="0" xfId="0" applyFont="1" applyAlignment="1" applyProtection="1">
      <alignment horizontal="center" vertical="center"/>
    </xf>
    <xf numFmtId="1" fontId="6" fillId="0" borderId="0" xfId="0" applyNumberFormat="1" applyFont="1" applyAlignment="1" applyProtection="1">
      <alignment horizontal="center" vertical="center"/>
    </xf>
    <xf numFmtId="0" fontId="27" fillId="40" borderId="20" xfId="0" applyFont="1" applyFill="1" applyBorder="1" applyAlignment="1" applyProtection="1">
      <alignment horizontal="center" vertical="center" wrapText="1"/>
    </xf>
    <xf numFmtId="0" fontId="26" fillId="103" borderId="42" xfId="0" applyFont="1" applyFill="1" applyBorder="1" applyAlignment="1" applyProtection="1">
      <alignment horizontal="center" vertical="center" wrapText="1"/>
    </xf>
    <xf numFmtId="0" fontId="26" fillId="103" borderId="63" xfId="0" applyFont="1" applyFill="1" applyBorder="1" applyAlignment="1" applyProtection="1">
      <alignment horizontal="center" vertical="center" wrapText="1"/>
    </xf>
    <xf numFmtId="1" fontId="26" fillId="103" borderId="63" xfId="0" applyNumberFormat="1" applyFont="1" applyFill="1" applyBorder="1" applyAlignment="1" applyProtection="1">
      <alignment horizontal="center" vertical="center" wrapText="1"/>
    </xf>
    <xf numFmtId="44" fontId="26" fillId="103" borderId="63" xfId="0" applyNumberFormat="1" applyFont="1" applyFill="1" applyBorder="1" applyAlignment="1" applyProtection="1">
      <alignment horizontal="center" vertical="center" wrapText="1"/>
    </xf>
    <xf numFmtId="0" fontId="26" fillId="103" borderId="43" xfId="0" applyFont="1" applyFill="1" applyBorder="1" applyAlignment="1" applyProtection="1">
      <alignment horizontal="center" vertical="center" wrapText="1"/>
    </xf>
    <xf numFmtId="0" fontId="6" fillId="0" borderId="0" xfId="0" applyFont="1" applyAlignment="1" applyProtection="1">
      <alignment horizontal="center" vertical="center" wrapText="1"/>
    </xf>
    <xf numFmtId="44" fontId="6" fillId="40" borderId="19" xfId="0" applyNumberFormat="1" applyFont="1" applyFill="1" applyBorder="1" applyAlignment="1" applyProtection="1">
      <alignment horizontal="right" vertical="center"/>
    </xf>
    <xf numFmtId="44" fontId="57" fillId="103" borderId="63" xfId="0" applyNumberFormat="1" applyFont="1" applyFill="1" applyBorder="1" applyAlignment="1" applyProtection="1">
      <alignment horizontal="right" vertical="center"/>
    </xf>
    <xf numFmtId="44" fontId="26" fillId="186" borderId="62" xfId="0" applyNumberFormat="1" applyFont="1" applyFill="1" applyBorder="1" applyAlignment="1" applyProtection="1">
      <alignment horizontal="right" vertical="center"/>
    </xf>
    <xf numFmtId="44" fontId="26" fillId="69" borderId="14" xfId="0" applyNumberFormat="1" applyFont="1" applyFill="1" applyBorder="1" applyAlignment="1" applyProtection="1">
      <alignment horizontal="right" vertical="center"/>
    </xf>
    <xf numFmtId="43" fontId="26" fillId="68" borderId="16" xfId="0" applyNumberFormat="1" applyFont="1" applyFill="1" applyBorder="1" applyAlignment="1" applyProtection="1">
      <alignment horizontal="right" vertical="center"/>
    </xf>
    <xf numFmtId="43" fontId="6" fillId="0" borderId="12" xfId="0" applyNumberFormat="1" applyFont="1" applyFill="1" applyBorder="1" applyAlignment="1" applyProtection="1">
      <alignment horizontal="right" vertical="center"/>
    </xf>
    <xf numFmtId="44" fontId="6" fillId="106" borderId="14" xfId="0" applyNumberFormat="1" applyFont="1" applyFill="1" applyBorder="1" applyAlignment="1" applyProtection="1">
      <alignment horizontal="right" vertical="center"/>
    </xf>
    <xf numFmtId="44" fontId="7" fillId="105" borderId="14" xfId="0" applyNumberFormat="1" applyFont="1" applyFill="1" applyBorder="1" applyAlignment="1" applyProtection="1">
      <alignment horizontal="right" vertical="center"/>
    </xf>
    <xf numFmtId="44" fontId="6" fillId="72" borderId="14" xfId="0" applyNumberFormat="1" applyFont="1" applyFill="1" applyBorder="1" applyAlignment="1" applyProtection="1">
      <alignment horizontal="right" vertical="center"/>
    </xf>
    <xf numFmtId="44" fontId="26" fillId="47" borderId="14" xfId="0" applyNumberFormat="1" applyFont="1" applyFill="1" applyBorder="1" applyAlignment="1" applyProtection="1">
      <alignment horizontal="right" vertical="center"/>
    </xf>
    <xf numFmtId="44" fontId="26" fillId="85" borderId="14" xfId="0" applyNumberFormat="1" applyFont="1" applyFill="1" applyBorder="1" applyAlignment="1" applyProtection="1">
      <alignment horizontal="right" vertical="center"/>
    </xf>
    <xf numFmtId="44" fontId="26" fillId="89" borderId="14" xfId="0" applyNumberFormat="1" applyFont="1" applyFill="1" applyBorder="1" applyAlignment="1" applyProtection="1">
      <alignment horizontal="right" vertical="center"/>
    </xf>
    <xf numFmtId="44" fontId="6" fillId="122" borderId="14" xfId="0" applyNumberFormat="1" applyFont="1" applyFill="1" applyBorder="1" applyAlignment="1" applyProtection="1">
      <alignment horizontal="right" vertical="center"/>
    </xf>
    <xf numFmtId="44" fontId="7" fillId="127" borderId="14" xfId="0" applyNumberFormat="1" applyFont="1" applyFill="1" applyBorder="1" applyAlignment="1" applyProtection="1">
      <alignment horizontal="right" vertical="center"/>
    </xf>
    <xf numFmtId="44" fontId="26" fillId="129" borderId="14" xfId="0" applyNumberFormat="1" applyFont="1" applyFill="1" applyBorder="1" applyAlignment="1" applyProtection="1">
      <alignment horizontal="right" vertical="center"/>
    </xf>
    <xf numFmtId="44" fontId="26" fillId="95" borderId="14" xfId="0" applyNumberFormat="1" applyFont="1" applyFill="1" applyBorder="1" applyAlignment="1" applyProtection="1">
      <alignment horizontal="right" vertical="center"/>
    </xf>
    <xf numFmtId="44" fontId="26" fillId="130" borderId="14" xfId="0" applyNumberFormat="1" applyFont="1" applyFill="1" applyBorder="1" applyAlignment="1" applyProtection="1">
      <alignment horizontal="right" vertical="center"/>
    </xf>
    <xf numFmtId="44" fontId="6" fillId="99" borderId="14" xfId="0" applyNumberFormat="1" applyFont="1" applyFill="1" applyBorder="1" applyAlignment="1" applyProtection="1">
      <alignment horizontal="right" vertical="center"/>
    </xf>
    <xf numFmtId="44" fontId="7" fillId="135" borderId="14" xfId="0" applyNumberFormat="1" applyFont="1" applyFill="1" applyBorder="1" applyAlignment="1" applyProtection="1">
      <alignment horizontal="right" vertical="center"/>
    </xf>
    <xf numFmtId="44" fontId="6" fillId="139" borderId="14" xfId="0" applyNumberFormat="1" applyFont="1" applyFill="1" applyBorder="1" applyAlignment="1" applyProtection="1">
      <alignment horizontal="right" vertical="center"/>
    </xf>
    <xf numFmtId="44" fontId="6" fillId="144" borderId="14" xfId="0" applyNumberFormat="1" applyFont="1" applyFill="1" applyBorder="1" applyAlignment="1" applyProtection="1">
      <alignment horizontal="right" vertical="center"/>
    </xf>
    <xf numFmtId="44" fontId="6" fillId="149" borderId="14" xfId="0" applyNumberFormat="1" applyFont="1" applyFill="1" applyBorder="1" applyAlignment="1" applyProtection="1">
      <alignment horizontal="right" vertical="center"/>
    </xf>
    <xf numFmtId="44" fontId="6" fillId="153" borderId="14" xfId="0" applyNumberFormat="1" applyFont="1" applyFill="1" applyBorder="1" applyAlignment="1" applyProtection="1">
      <alignment horizontal="right" vertical="center"/>
    </xf>
    <xf numFmtId="44" fontId="6" fillId="157" borderId="14" xfId="0" applyNumberFormat="1" applyFont="1" applyFill="1" applyBorder="1" applyAlignment="1" applyProtection="1">
      <alignment horizontal="right" vertical="center"/>
    </xf>
    <xf numFmtId="44" fontId="6" fillId="162" borderId="14" xfId="0" applyNumberFormat="1" applyFont="1" applyFill="1" applyBorder="1" applyAlignment="1" applyProtection="1">
      <alignment horizontal="right" vertical="center"/>
    </xf>
    <xf numFmtId="44" fontId="6" fillId="166" borderId="14" xfId="0" applyNumberFormat="1" applyFont="1" applyFill="1" applyBorder="1" applyAlignment="1" applyProtection="1">
      <alignment horizontal="right" vertical="center"/>
    </xf>
    <xf numFmtId="44" fontId="6" fillId="171" borderId="14" xfId="0" applyNumberFormat="1" applyFont="1" applyFill="1" applyBorder="1" applyAlignment="1" applyProtection="1">
      <alignment horizontal="right" vertical="center"/>
    </xf>
    <xf numFmtId="44" fontId="26" fillId="176" borderId="14" xfId="0" applyNumberFormat="1" applyFont="1" applyFill="1" applyBorder="1" applyAlignment="1" applyProtection="1">
      <alignment horizontal="right" vertical="center"/>
    </xf>
    <xf numFmtId="44" fontId="8" fillId="0" borderId="12" xfId="0" applyNumberFormat="1" applyFont="1" applyFill="1" applyBorder="1" applyAlignment="1" applyProtection="1">
      <alignment horizontal="right" vertical="center"/>
    </xf>
    <xf numFmtId="44" fontId="26" fillId="184" borderId="14" xfId="0" applyNumberFormat="1" applyFont="1" applyFill="1" applyBorder="1" applyAlignment="1" applyProtection="1">
      <alignment horizontal="right" vertical="center"/>
    </xf>
    <xf numFmtId="44" fontId="8" fillId="40" borderId="63" xfId="0" applyNumberFormat="1" applyFont="1" applyFill="1" applyBorder="1" applyAlignment="1" applyProtection="1">
      <alignment horizontal="right" vertical="center"/>
    </xf>
    <xf numFmtId="44" fontId="6" fillId="0" borderId="0" xfId="0" applyNumberFormat="1" applyFont="1" applyFill="1" applyBorder="1" applyAlignment="1" applyProtection="1">
      <alignment horizontal="right" vertical="center"/>
      <protection locked="0"/>
    </xf>
    <xf numFmtId="0" fontId="6" fillId="237" borderId="14" xfId="0" applyNumberFormat="1" applyFont="1" applyFill="1" applyBorder="1" applyAlignment="1" applyProtection="1">
      <alignment horizontal="center" vertical="center"/>
      <protection locked="0"/>
    </xf>
    <xf numFmtId="1" fontId="6" fillId="0" borderId="19" xfId="0" applyNumberFormat="1" applyFont="1" applyBorder="1" applyAlignment="1" applyProtection="1">
      <alignment horizontal="center" vertical="center"/>
      <protection locked="0"/>
    </xf>
    <xf numFmtId="1" fontId="6" fillId="0" borderId="14" xfId="0" applyNumberFormat="1" applyFont="1" applyBorder="1" applyAlignment="1" applyProtection="1">
      <alignment horizontal="center" vertical="center"/>
      <protection locked="0"/>
    </xf>
    <xf numFmtId="1" fontId="6" fillId="0" borderId="15" xfId="0" applyNumberFormat="1" applyFont="1" applyBorder="1" applyAlignment="1" applyProtection="1">
      <alignment horizontal="center" vertical="center"/>
      <protection locked="0"/>
    </xf>
    <xf numFmtId="1" fontId="6" fillId="0" borderId="12" xfId="0" applyNumberFormat="1" applyFont="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4" fontId="7" fillId="0" borderId="0" xfId="0" applyNumberFormat="1" applyFont="1" applyFill="1" applyAlignment="1" applyProtection="1">
      <alignment horizontal="right" vertical="center"/>
      <protection locked="0"/>
    </xf>
    <xf numFmtId="0" fontId="7" fillId="0" borderId="14" xfId="0" applyNumberFormat="1" applyFont="1" applyFill="1" applyBorder="1" applyAlignment="1" applyProtection="1">
      <alignment horizontal="center" vertical="center"/>
      <protection locked="0"/>
    </xf>
    <xf numFmtId="0" fontId="7" fillId="0" borderId="0" xfId="86" applyFont="1" applyFill="1" applyBorder="1" applyAlignment="1">
      <alignment horizontal="right"/>
    </xf>
    <xf numFmtId="0" fontId="52" fillId="0" borderId="0" xfId="86" applyFont="1" applyFill="1" applyBorder="1" applyAlignment="1">
      <alignment horizontal="right" vertical="center"/>
    </xf>
    <xf numFmtId="49" fontId="5" fillId="219" borderId="27" xfId="0" applyNumberFormat="1" applyFont="1" applyFill="1" applyBorder="1" applyAlignment="1" applyProtection="1">
      <alignment horizontal="center" vertical="center"/>
    </xf>
    <xf numFmtId="164" fontId="9" fillId="59" borderId="14" xfId="0" applyNumberFormat="1" applyFont="1" applyFill="1" applyBorder="1" applyAlignment="1" applyProtection="1">
      <alignment horizontal="center" vertical="center"/>
    </xf>
    <xf numFmtId="49" fontId="5" fillId="59" borderId="27" xfId="0" applyNumberFormat="1" applyFont="1" applyFill="1" applyBorder="1" applyAlignment="1" applyProtection="1">
      <alignment horizontal="center" vertical="center"/>
    </xf>
    <xf numFmtId="0" fontId="5" fillId="0" borderId="58" xfId="0" applyNumberFormat="1" applyFont="1" applyFill="1" applyBorder="1" applyAlignment="1" applyProtection="1">
      <alignment horizontal="left" vertical="center"/>
    </xf>
    <xf numFmtId="0" fontId="5" fillId="0" borderId="0" xfId="0" applyNumberFormat="1" applyFont="1" applyBorder="1" applyAlignment="1" applyProtection="1">
      <alignment vertical="center"/>
    </xf>
    <xf numFmtId="44" fontId="6" fillId="107" borderId="18" xfId="0" applyNumberFormat="1" applyFont="1" applyFill="1" applyBorder="1" applyAlignment="1" applyProtection="1">
      <alignment horizontal="right" vertical="center"/>
    </xf>
    <xf numFmtId="44" fontId="6" fillId="106" borderId="15" xfId="0" applyNumberFormat="1" applyFont="1" applyFill="1" applyBorder="1" applyAlignment="1" applyProtection="1">
      <alignment horizontal="right" vertical="center"/>
    </xf>
    <xf numFmtId="44" fontId="6" fillId="107" borderId="31" xfId="0" applyNumberFormat="1" applyFont="1" applyFill="1" applyBorder="1" applyAlignment="1" applyProtection="1">
      <alignment horizontal="right" vertical="center"/>
    </xf>
    <xf numFmtId="44" fontId="7" fillId="87" borderId="14" xfId="0" applyNumberFormat="1" applyFont="1" applyFill="1" applyBorder="1" applyAlignment="1" applyProtection="1">
      <alignment horizontal="right" vertical="center"/>
    </xf>
    <xf numFmtId="44" fontId="7" fillId="74" borderId="63" xfId="0" applyNumberFormat="1" applyFont="1" applyFill="1" applyBorder="1" applyAlignment="1" applyProtection="1">
      <alignment horizontal="right" vertical="center"/>
    </xf>
    <xf numFmtId="43" fontId="6" fillId="79" borderId="14" xfId="0" applyNumberFormat="1" applyFont="1" applyFill="1" applyBorder="1" applyAlignment="1" applyProtection="1">
      <alignment horizontal="right" vertical="center"/>
    </xf>
    <xf numFmtId="43" fontId="6" fillId="80" borderId="14" xfId="0" applyNumberFormat="1" applyFont="1" applyFill="1" applyBorder="1" applyAlignment="1" applyProtection="1">
      <alignment horizontal="right" vertical="center"/>
    </xf>
    <xf numFmtId="43" fontId="9" fillId="81" borderId="14" xfId="0" applyNumberFormat="1" applyFont="1" applyFill="1" applyBorder="1" applyAlignment="1" applyProtection="1">
      <alignment horizontal="right" vertical="center"/>
    </xf>
    <xf numFmtId="44" fontId="7" fillId="229" borderId="63" xfId="0" applyNumberFormat="1" applyFont="1" applyFill="1" applyBorder="1" applyAlignment="1" applyProtection="1">
      <alignment horizontal="right" vertical="center"/>
    </xf>
    <xf numFmtId="44" fontId="7" fillId="110" borderId="63" xfId="0" applyNumberFormat="1" applyFont="1" applyFill="1" applyBorder="1" applyAlignment="1" applyProtection="1">
      <alignment horizontal="right" vertical="center"/>
    </xf>
    <xf numFmtId="44" fontId="6" fillId="37" borderId="19" xfId="0" applyNumberFormat="1" applyFont="1" applyFill="1" applyBorder="1" applyAlignment="1" applyProtection="1">
      <alignment horizontal="right" vertical="center"/>
    </xf>
    <xf numFmtId="44" fontId="6" fillId="36" borderId="19" xfId="0" applyNumberFormat="1" applyFont="1" applyFill="1" applyBorder="1" applyAlignment="1" applyProtection="1">
      <alignment horizontal="right" vertical="center"/>
    </xf>
    <xf numFmtId="44" fontId="6" fillId="37" borderId="26" xfId="0" applyNumberFormat="1" applyFont="1" applyFill="1" applyBorder="1" applyAlignment="1" applyProtection="1">
      <alignment horizontal="right" vertical="center"/>
    </xf>
    <xf numFmtId="44" fontId="6" fillId="36" borderId="26" xfId="0" applyNumberFormat="1" applyFont="1" applyFill="1" applyBorder="1" applyAlignment="1" applyProtection="1">
      <alignment horizontal="right" vertical="center"/>
    </xf>
    <xf numFmtId="44" fontId="6" fillId="56" borderId="19" xfId="0" applyNumberFormat="1" applyFont="1" applyFill="1" applyBorder="1" applyAlignment="1" applyProtection="1">
      <alignment horizontal="right" vertical="center"/>
    </xf>
    <xf numFmtId="44" fontId="7" fillId="56" borderId="19" xfId="0" applyNumberFormat="1" applyFont="1" applyFill="1" applyBorder="1" applyAlignment="1" applyProtection="1">
      <alignment horizontal="right" vertical="center"/>
    </xf>
    <xf numFmtId="44" fontId="7" fillId="56" borderId="26" xfId="0" applyNumberFormat="1" applyFont="1" applyFill="1" applyBorder="1" applyAlignment="1" applyProtection="1">
      <alignment horizontal="right" vertical="center"/>
    </xf>
    <xf numFmtId="44" fontId="7" fillId="143" borderId="63" xfId="0" applyNumberFormat="1" applyFont="1" applyFill="1" applyBorder="1" applyAlignment="1" applyProtection="1">
      <alignment horizontal="right" vertical="center"/>
    </xf>
    <xf numFmtId="44" fontId="7" fillId="148" borderId="63" xfId="0" applyNumberFormat="1" applyFont="1" applyFill="1" applyBorder="1" applyAlignment="1" applyProtection="1">
      <alignment horizontal="right" vertical="center"/>
    </xf>
    <xf numFmtId="44" fontId="7" fillId="120" borderId="63" xfId="0" applyNumberFormat="1" applyFont="1" applyFill="1" applyBorder="1" applyAlignment="1" applyProtection="1">
      <alignment horizontal="right" vertical="center"/>
    </xf>
    <xf numFmtId="44" fontId="7" fillId="43" borderId="63" xfId="0" applyNumberFormat="1" applyFont="1" applyFill="1" applyBorder="1" applyAlignment="1" applyProtection="1">
      <alignment horizontal="right" vertical="center"/>
    </xf>
    <xf numFmtId="44" fontId="7" fillId="48" borderId="63" xfId="0" applyNumberFormat="1" applyFont="1" applyFill="1" applyBorder="1" applyAlignment="1" applyProtection="1">
      <alignment horizontal="right" vertical="center"/>
    </xf>
    <xf numFmtId="44" fontId="5" fillId="0" borderId="0" xfId="0" applyNumberFormat="1" applyFont="1" applyFill="1" applyBorder="1" applyAlignment="1" applyProtection="1">
      <alignment horizontal="right" vertical="center"/>
    </xf>
    <xf numFmtId="44" fontId="10" fillId="59" borderId="63" xfId="0" applyNumberFormat="1" applyFont="1" applyFill="1" applyBorder="1" applyAlignment="1" applyProtection="1">
      <alignment horizontal="right" vertical="center"/>
    </xf>
    <xf numFmtId="44" fontId="10" fillId="60" borderId="63" xfId="0" applyNumberFormat="1" applyFont="1" applyFill="1" applyBorder="1" applyAlignment="1" applyProtection="1">
      <alignment horizontal="right" vertical="center"/>
    </xf>
    <xf numFmtId="44" fontId="10" fillId="191" borderId="55" xfId="0" applyNumberFormat="1" applyFont="1" applyFill="1" applyBorder="1" applyAlignment="1" applyProtection="1">
      <alignment horizontal="right" vertical="center"/>
    </xf>
    <xf numFmtId="44" fontId="10" fillId="121" borderId="32" xfId="0" applyNumberFormat="1" applyFont="1" applyFill="1" applyBorder="1" applyAlignment="1" applyProtection="1">
      <alignment horizontal="right" vertical="center"/>
    </xf>
    <xf numFmtId="44" fontId="0" fillId="0" borderId="0" xfId="0" applyNumberFormat="1" applyProtection="1"/>
    <xf numFmtId="164" fontId="9" fillId="221" borderId="14" xfId="0" applyNumberFormat="1" applyFont="1" applyFill="1" applyBorder="1" applyAlignment="1" applyProtection="1">
      <alignment horizontal="center" vertical="center"/>
    </xf>
    <xf numFmtId="49" fontId="5" fillId="221" borderId="27" xfId="0" applyNumberFormat="1" applyFont="1" applyFill="1" applyBorder="1" applyAlignment="1" applyProtection="1">
      <alignment horizontal="center" vertical="center"/>
    </xf>
    <xf numFmtId="44" fontId="10" fillId="35" borderId="63" xfId="0" applyNumberFormat="1" applyFont="1" applyFill="1" applyBorder="1" applyAlignment="1" applyProtection="1">
      <alignment horizontal="right" vertical="center"/>
    </xf>
    <xf numFmtId="44" fontId="10" fillId="221" borderId="63" xfId="0" applyNumberFormat="1" applyFont="1" applyFill="1" applyBorder="1" applyAlignment="1" applyProtection="1">
      <alignment horizontal="right" vertical="center"/>
    </xf>
    <xf numFmtId="44" fontId="10" fillId="222" borderId="55" xfId="0" applyNumberFormat="1" applyFont="1" applyFill="1" applyBorder="1" applyAlignment="1" applyProtection="1">
      <alignment horizontal="right" vertical="center"/>
    </xf>
    <xf numFmtId="44" fontId="56" fillId="64" borderId="32" xfId="0" applyNumberFormat="1" applyFont="1" applyFill="1" applyBorder="1" applyAlignment="1" applyProtection="1">
      <alignment horizontal="right" vertical="center"/>
    </xf>
    <xf numFmtId="164" fontId="9" fillId="223" borderId="14" xfId="0" applyNumberFormat="1" applyFont="1" applyFill="1" applyBorder="1" applyAlignment="1" applyProtection="1">
      <alignment horizontal="center" vertical="center"/>
    </xf>
    <xf numFmtId="49" fontId="5" fillId="223" borderId="27" xfId="0" applyNumberFormat="1" applyFont="1" applyFill="1" applyBorder="1" applyAlignment="1" applyProtection="1">
      <alignment horizontal="center" vertical="center"/>
    </xf>
    <xf numFmtId="0" fontId="0" fillId="0" borderId="0" xfId="0" applyFill="1" applyProtection="1"/>
    <xf numFmtId="44" fontId="26" fillId="115" borderId="63" xfId="0" applyNumberFormat="1" applyFont="1" applyFill="1" applyBorder="1" applyAlignment="1" applyProtection="1">
      <alignment horizontal="right" vertical="center"/>
    </xf>
    <xf numFmtId="44" fontId="10" fillId="224" borderId="63" xfId="0" applyNumberFormat="1" applyFont="1" applyFill="1" applyBorder="1" applyAlignment="1" applyProtection="1">
      <alignment horizontal="right" vertical="center"/>
    </xf>
    <xf numFmtId="44" fontId="10" fillId="223" borderId="63" xfId="0" applyNumberFormat="1" applyFont="1" applyFill="1" applyBorder="1" applyAlignment="1" applyProtection="1">
      <alignment horizontal="right" vertical="center"/>
    </xf>
    <xf numFmtId="44" fontId="10" fillId="225" borderId="55" xfId="0" applyNumberFormat="1" applyFont="1" applyFill="1" applyBorder="1" applyAlignment="1" applyProtection="1">
      <alignment horizontal="right" vertical="center"/>
    </xf>
    <xf numFmtId="44" fontId="10" fillId="77" borderId="32" xfId="0" applyNumberFormat="1" applyFont="1" applyFill="1" applyBorder="1" applyAlignment="1" applyProtection="1">
      <alignment horizontal="right" vertical="center"/>
    </xf>
    <xf numFmtId="44" fontId="57" fillId="103" borderId="55" xfId="0" applyNumberFormat="1" applyFont="1" applyFill="1" applyBorder="1" applyAlignment="1" applyProtection="1">
      <alignment horizontal="right" vertical="center"/>
    </xf>
    <xf numFmtId="44" fontId="48" fillId="121" borderId="63" xfId="0" applyNumberFormat="1" applyFont="1" applyFill="1" applyBorder="1" applyAlignment="1" applyProtection="1">
      <alignment horizontal="right" vertical="center"/>
    </xf>
    <xf numFmtId="44" fontId="10" fillId="248" borderId="63" xfId="0" applyNumberFormat="1" applyFont="1" applyFill="1" applyBorder="1" applyAlignment="1" applyProtection="1">
      <alignment horizontal="right" vertical="center"/>
    </xf>
    <xf numFmtId="44" fontId="10" fillId="249" borderId="63" xfId="0" applyNumberFormat="1" applyFont="1" applyFill="1" applyBorder="1" applyAlignment="1" applyProtection="1">
      <alignment horizontal="right" vertical="center"/>
    </xf>
    <xf numFmtId="44" fontId="10" fillId="250" borderId="55" xfId="0" applyNumberFormat="1" applyFont="1" applyFill="1" applyBorder="1" applyAlignment="1" applyProtection="1">
      <alignment horizontal="right" vertical="center"/>
    </xf>
    <xf numFmtId="44" fontId="10" fillId="248" borderId="32" xfId="0" applyNumberFormat="1" applyFont="1" applyFill="1" applyBorder="1" applyAlignment="1" applyProtection="1">
      <alignment horizontal="right" vertical="center"/>
    </xf>
    <xf numFmtId="44" fontId="10" fillId="251" borderId="32" xfId="0" applyNumberFormat="1" applyFont="1" applyFill="1" applyBorder="1" applyAlignment="1" applyProtection="1">
      <alignment horizontal="right" vertical="center"/>
    </xf>
    <xf numFmtId="0" fontId="26" fillId="66" borderId="26" xfId="0" applyNumberFormat="1" applyFont="1" applyFill="1" applyBorder="1" applyAlignment="1" applyProtection="1">
      <alignment horizontal="right" vertical="center"/>
      <protection locked="0"/>
    </xf>
    <xf numFmtId="0" fontId="7" fillId="128" borderId="26" xfId="0" applyNumberFormat="1" applyFont="1" applyFill="1" applyBorder="1" applyAlignment="1" applyProtection="1">
      <alignment horizontal="right" vertical="center"/>
      <protection locked="0"/>
    </xf>
    <xf numFmtId="44" fontId="6" fillId="254" borderId="14" xfId="0" applyNumberFormat="1" applyFont="1" applyFill="1" applyBorder="1" applyAlignment="1" applyProtection="1">
      <alignment horizontal="right" vertical="center"/>
    </xf>
    <xf numFmtId="44" fontId="6" fillId="254" borderId="15" xfId="0" applyNumberFormat="1" applyFont="1" applyFill="1" applyBorder="1" applyAlignment="1" applyProtection="1">
      <alignment horizontal="right" vertical="center"/>
    </xf>
    <xf numFmtId="44" fontId="6" fillId="255" borderId="14" xfId="0" applyNumberFormat="1" applyFont="1" applyFill="1" applyBorder="1" applyAlignment="1" applyProtection="1">
      <alignment horizontal="right" vertical="center"/>
    </xf>
    <xf numFmtId="44" fontId="6" fillId="255" borderId="15" xfId="0" applyNumberFormat="1" applyFont="1" applyFill="1" applyBorder="1" applyAlignment="1" applyProtection="1">
      <alignment horizontal="right" vertical="center"/>
    </xf>
    <xf numFmtId="44" fontId="6" fillId="256" borderId="14" xfId="0" applyNumberFormat="1" applyFont="1" applyFill="1" applyBorder="1" applyAlignment="1" applyProtection="1">
      <alignment horizontal="right" vertical="center"/>
    </xf>
    <xf numFmtId="44" fontId="6" fillId="256" borderId="15" xfId="0" applyNumberFormat="1" applyFont="1" applyFill="1" applyBorder="1" applyAlignment="1" applyProtection="1">
      <alignment horizontal="right" vertical="center"/>
    </xf>
    <xf numFmtId="44" fontId="9" fillId="257" borderId="14" xfId="0" applyNumberFormat="1" applyFont="1" applyFill="1" applyBorder="1" applyAlignment="1" applyProtection="1">
      <alignment horizontal="right" vertical="center"/>
    </xf>
    <xf numFmtId="44" fontId="9" fillId="257" borderId="15" xfId="0" applyNumberFormat="1" applyFont="1" applyFill="1" applyBorder="1" applyAlignment="1" applyProtection="1">
      <alignment horizontal="right" vertical="center"/>
    </xf>
    <xf numFmtId="0" fontId="26" fillId="253" borderId="15" xfId="0" applyFont="1" applyFill="1" applyBorder="1" applyAlignment="1" applyProtection="1">
      <alignment horizontal="right" vertical="center"/>
      <protection locked="0"/>
    </xf>
    <xf numFmtId="0" fontId="26" fillId="253" borderId="26" xfId="0" applyNumberFormat="1" applyFont="1" applyFill="1" applyBorder="1" applyAlignment="1" applyProtection="1">
      <alignment horizontal="right" vertical="center"/>
      <protection locked="0"/>
    </xf>
    <xf numFmtId="0" fontId="26" fillId="253" borderId="42" xfId="0" applyNumberFormat="1" applyFont="1" applyFill="1" applyBorder="1" applyAlignment="1" applyProtection="1">
      <alignment horizontal="right" vertical="center"/>
      <protection locked="0"/>
    </xf>
    <xf numFmtId="44" fontId="26" fillId="253" borderId="63" xfId="0" applyNumberFormat="1" applyFont="1" applyFill="1" applyBorder="1" applyAlignment="1" applyProtection="1">
      <alignment horizontal="right" vertical="center"/>
    </xf>
    <xf numFmtId="44" fontId="6" fillId="259" borderId="14" xfId="0" applyNumberFormat="1" applyFont="1" applyFill="1" applyBorder="1" applyAlignment="1" applyProtection="1">
      <alignment horizontal="right" vertical="center"/>
    </xf>
    <xf numFmtId="44" fontId="6" fillId="260" borderId="14" xfId="0" applyNumberFormat="1" applyFont="1" applyFill="1" applyBorder="1" applyAlignment="1" applyProtection="1">
      <alignment horizontal="right" vertical="center"/>
    </xf>
    <xf numFmtId="44" fontId="9" fillId="261" borderId="14" xfId="0" applyNumberFormat="1" applyFont="1" applyFill="1" applyBorder="1" applyAlignment="1" applyProtection="1">
      <alignment horizontal="right" vertical="center"/>
    </xf>
    <xf numFmtId="0" fontId="26" fillId="262" borderId="15" xfId="0" applyNumberFormat="1" applyFont="1" applyFill="1" applyBorder="1" applyAlignment="1" applyProtection="1">
      <alignment horizontal="right" vertical="center"/>
      <protection locked="0"/>
    </xf>
    <xf numFmtId="0" fontId="26" fillId="262" borderId="42" xfId="0" applyNumberFormat="1" applyFont="1" applyFill="1" applyBorder="1" applyAlignment="1" applyProtection="1">
      <alignment horizontal="right" vertical="center"/>
      <protection locked="0"/>
    </xf>
    <xf numFmtId="44" fontId="26" fillId="262" borderId="63" xfId="0" applyNumberFormat="1" applyFont="1" applyFill="1" applyBorder="1" applyAlignment="1" applyProtection="1">
      <alignment horizontal="right" vertical="center"/>
    </xf>
    <xf numFmtId="44" fontId="26" fillId="258" borderId="14" xfId="0" applyNumberFormat="1" applyFont="1" applyFill="1" applyBorder="1" applyAlignment="1" applyProtection="1">
      <alignment horizontal="right" vertical="center"/>
    </xf>
    <xf numFmtId="0" fontId="6" fillId="0" borderId="23" xfId="0" applyFont="1" applyBorder="1" applyAlignment="1" applyProtection="1">
      <alignment horizontal="right" vertical="center" wrapText="1"/>
    </xf>
    <xf numFmtId="0" fontId="26" fillId="253" borderId="54" xfId="0" applyFont="1" applyFill="1" applyBorder="1" applyAlignment="1" applyProtection="1">
      <alignment horizontal="right" vertical="center"/>
      <protection locked="0"/>
    </xf>
    <xf numFmtId="0" fontId="26" fillId="253" borderId="58" xfId="0" applyNumberFormat="1" applyFont="1" applyFill="1" applyBorder="1" applyAlignment="1" applyProtection="1">
      <alignment horizontal="right" vertical="center"/>
      <protection locked="0"/>
    </xf>
    <xf numFmtId="0" fontId="26" fillId="253" borderId="27" xfId="0" applyNumberFormat="1" applyFont="1" applyFill="1" applyBorder="1" applyAlignment="1" applyProtection="1">
      <alignment horizontal="right" vertical="center"/>
      <protection locked="0"/>
    </xf>
    <xf numFmtId="1" fontId="6" fillId="256" borderId="14" xfId="0" applyNumberFormat="1" applyFont="1" applyFill="1" applyBorder="1" applyAlignment="1" applyProtection="1">
      <alignment horizontal="center" vertical="center"/>
      <protection locked="0"/>
    </xf>
    <xf numFmtId="44" fontId="6" fillId="0" borderId="12" xfId="0" applyNumberFormat="1" applyFont="1" applyFill="1" applyBorder="1" applyAlignment="1" applyProtection="1">
      <alignment horizontal="right" vertical="center"/>
    </xf>
    <xf numFmtId="0" fontId="26" fillId="115" borderId="15" xfId="0" applyNumberFormat="1" applyFont="1" applyFill="1" applyBorder="1" applyAlignment="1" applyProtection="1">
      <alignment horizontal="right" vertical="center"/>
      <protection locked="0"/>
    </xf>
    <xf numFmtId="0" fontId="26" fillId="115" borderId="26" xfId="0" applyNumberFormat="1" applyFont="1" applyFill="1" applyBorder="1" applyAlignment="1" applyProtection="1">
      <alignment horizontal="right" vertical="center"/>
      <protection locked="0"/>
    </xf>
    <xf numFmtId="0" fontId="26" fillId="115" borderId="42" xfId="0" applyNumberFormat="1" applyFont="1" applyFill="1" applyBorder="1" applyAlignment="1" applyProtection="1">
      <alignment horizontal="right" vertical="center"/>
      <protection locked="0"/>
    </xf>
    <xf numFmtId="44" fontId="25" fillId="115" borderId="43" xfId="0" applyNumberFormat="1" applyFont="1" applyFill="1" applyBorder="1" applyAlignment="1" applyProtection="1">
      <alignment horizontal="right" vertical="center"/>
    </xf>
    <xf numFmtId="44" fontId="7" fillId="93" borderId="14" xfId="0" applyNumberFormat="1" applyFont="1" applyFill="1" applyBorder="1" applyAlignment="1" applyProtection="1">
      <alignment horizontal="right" vertical="center"/>
    </xf>
    <xf numFmtId="44" fontId="7" fillId="93" borderId="15" xfId="0" applyNumberFormat="1" applyFont="1" applyFill="1" applyBorder="1" applyAlignment="1" applyProtection="1">
      <alignment horizontal="right" vertical="center"/>
    </xf>
    <xf numFmtId="44" fontId="7" fillId="93" borderId="19" xfId="0" applyNumberFormat="1" applyFont="1" applyFill="1" applyBorder="1" applyAlignment="1" applyProtection="1">
      <alignment horizontal="right" vertical="center"/>
    </xf>
    <xf numFmtId="44" fontId="7" fillId="93" borderId="26" xfId="0" applyNumberFormat="1" applyFont="1" applyFill="1" applyBorder="1" applyAlignment="1" applyProtection="1">
      <alignment horizontal="right" vertical="center"/>
    </xf>
    <xf numFmtId="44" fontId="26" fillId="39" borderId="63" xfId="0" applyNumberFormat="1" applyFont="1" applyFill="1" applyBorder="1" applyAlignment="1" applyProtection="1">
      <alignment horizontal="right" vertical="center"/>
    </xf>
    <xf numFmtId="44" fontId="25" fillId="39" borderId="43" xfId="0" applyNumberFormat="1" applyFont="1" applyFill="1" applyBorder="1" applyAlignment="1" applyProtection="1">
      <alignment horizontal="right" vertical="center"/>
    </xf>
    <xf numFmtId="0" fontId="25" fillId="39" borderId="26" xfId="0" applyNumberFormat="1" applyFont="1" applyFill="1" applyBorder="1" applyAlignment="1" applyProtection="1">
      <alignment horizontal="right" vertical="center"/>
      <protection locked="0"/>
    </xf>
    <xf numFmtId="0" fontId="25" fillId="39" borderId="15" xfId="0" applyNumberFormat="1" applyFont="1" applyFill="1" applyBorder="1" applyAlignment="1" applyProtection="1">
      <alignment horizontal="right" vertical="center"/>
      <protection locked="0"/>
    </xf>
    <xf numFmtId="0" fontId="26" fillId="39" borderId="26" xfId="0" applyNumberFormat="1" applyFont="1" applyFill="1" applyBorder="1" applyAlignment="1" applyProtection="1">
      <alignment horizontal="right" vertical="center"/>
      <protection locked="0"/>
    </xf>
    <xf numFmtId="44" fontId="26" fillId="185" borderId="63" xfId="0" applyNumberFormat="1" applyFont="1" applyFill="1" applyBorder="1" applyAlignment="1" applyProtection="1">
      <alignment horizontal="right" vertical="center"/>
    </xf>
    <xf numFmtId="44" fontId="26" fillId="185" borderId="43" xfId="0" applyNumberFormat="1" applyFont="1" applyFill="1" applyBorder="1" applyAlignment="1" applyProtection="1">
      <alignment horizontal="right" vertical="center"/>
    </xf>
    <xf numFmtId="44" fontId="25" fillId="185" borderId="43" xfId="0" applyNumberFormat="1" applyFont="1" applyFill="1" applyBorder="1" applyAlignment="1" applyProtection="1">
      <alignment horizontal="right" vertical="center"/>
    </xf>
    <xf numFmtId="44" fontId="25" fillId="50" borderId="43" xfId="0" applyNumberFormat="1" applyFont="1" applyFill="1" applyBorder="1" applyAlignment="1" applyProtection="1">
      <alignment horizontal="right" vertical="center"/>
    </xf>
    <xf numFmtId="44" fontId="25" fillId="64" borderId="43" xfId="0" applyNumberFormat="1" applyFont="1" applyFill="1" applyBorder="1" applyAlignment="1" applyProtection="1">
      <alignment horizontal="right" vertical="center"/>
    </xf>
    <xf numFmtId="44" fontId="26" fillId="258" borderId="15" xfId="0" applyNumberFormat="1" applyFont="1" applyFill="1" applyBorder="1" applyAlignment="1" applyProtection="1">
      <alignment horizontal="right" vertical="center"/>
    </xf>
    <xf numFmtId="44" fontId="6" fillId="260" borderId="15" xfId="0" applyNumberFormat="1" applyFont="1" applyFill="1" applyBorder="1" applyAlignment="1" applyProtection="1">
      <alignment horizontal="right" vertical="center"/>
    </xf>
    <xf numFmtId="44" fontId="6" fillId="259" borderId="15" xfId="0" applyNumberFormat="1" applyFont="1" applyFill="1" applyBorder="1" applyAlignment="1" applyProtection="1">
      <alignment horizontal="right" vertical="center"/>
    </xf>
    <xf numFmtId="44" fontId="9" fillId="261" borderId="15" xfId="0" applyNumberFormat="1" applyFont="1" applyFill="1" applyBorder="1" applyAlignment="1" applyProtection="1">
      <alignment horizontal="right" vertical="center"/>
    </xf>
    <xf numFmtId="0" fontId="26" fillId="262" borderId="14" xfId="0" applyNumberFormat="1" applyFont="1" applyFill="1" applyBorder="1" applyAlignment="1" applyProtection="1">
      <alignment horizontal="right" vertical="center"/>
      <protection locked="0"/>
    </xf>
    <xf numFmtId="1" fontId="6" fillId="260" borderId="14"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7" fillId="0" borderId="34"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1" fontId="6" fillId="0" borderId="49" xfId="0" applyNumberFormat="1"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44" fontId="26" fillId="184" borderId="55" xfId="0" applyNumberFormat="1" applyFont="1" applyFill="1" applyBorder="1" applyAlignment="1" applyProtection="1">
      <alignment horizontal="right" vertical="center"/>
    </xf>
    <xf numFmtId="1" fontId="26" fillId="188" borderId="15" xfId="0" applyNumberFormat="1" applyFont="1" applyFill="1" applyBorder="1" applyAlignment="1" applyProtection="1">
      <alignment horizontal="center" vertical="center"/>
      <protection locked="0"/>
    </xf>
    <xf numFmtId="1" fontId="26" fillId="0" borderId="49" xfId="0" applyNumberFormat="1" applyFont="1" applyFill="1" applyBorder="1" applyAlignment="1" applyProtection="1">
      <alignment horizontal="center" vertical="center"/>
      <protection locked="0"/>
    </xf>
    <xf numFmtId="44" fontId="8" fillId="40" borderId="55" xfId="0" applyNumberFormat="1" applyFont="1" applyFill="1" applyBorder="1" applyAlignment="1" applyProtection="1">
      <alignment horizontal="right" vertical="center"/>
    </xf>
    <xf numFmtId="1" fontId="8" fillId="0" borderId="59" xfId="0" applyNumberFormat="1" applyFont="1" applyFill="1" applyBorder="1" applyAlignment="1" applyProtection="1">
      <alignment horizontal="center" vertical="center"/>
      <protection locked="0"/>
    </xf>
    <xf numFmtId="44" fontId="48" fillId="121" borderId="55" xfId="0" applyNumberFormat="1" applyFont="1" applyFill="1" applyBorder="1" applyAlignment="1" applyProtection="1">
      <alignment horizontal="right" vertical="center"/>
    </xf>
    <xf numFmtId="1" fontId="48" fillId="0" borderId="59" xfId="0" applyNumberFormat="1" applyFont="1" applyFill="1" applyBorder="1" applyAlignment="1" applyProtection="1">
      <alignment horizontal="center" vertical="center"/>
      <protection locked="0"/>
    </xf>
    <xf numFmtId="44" fontId="8" fillId="54" borderId="55" xfId="0" applyNumberFormat="1" applyFont="1" applyFill="1" applyBorder="1" applyAlignment="1" applyProtection="1">
      <alignment horizontal="right" vertical="center"/>
    </xf>
    <xf numFmtId="1" fontId="7" fillId="38" borderId="26" xfId="0" applyNumberFormat="1" applyFont="1" applyFill="1" applyBorder="1" applyAlignment="1" applyProtection="1">
      <alignment horizontal="center" vertical="center"/>
      <protection locked="0"/>
    </xf>
    <xf numFmtId="1" fontId="57" fillId="0" borderId="49" xfId="0" applyNumberFormat="1" applyFont="1" applyFill="1" applyBorder="1" applyAlignment="1" applyProtection="1">
      <alignment horizontal="center" vertical="center"/>
      <protection locked="0"/>
    </xf>
    <xf numFmtId="44" fontId="7" fillId="187" borderId="55" xfId="0" applyNumberFormat="1" applyFont="1" applyFill="1" applyBorder="1" applyAlignment="1" applyProtection="1">
      <alignment horizontal="right" vertical="center"/>
    </xf>
    <xf numFmtId="1" fontId="6" fillId="188" borderId="15" xfId="0" applyNumberFormat="1" applyFont="1" applyFill="1" applyBorder="1" applyAlignment="1" applyProtection="1">
      <alignment horizontal="center" vertical="center"/>
      <protection locked="0"/>
    </xf>
    <xf numFmtId="1" fontId="7" fillId="0" borderId="49" xfId="0" applyNumberFormat="1" applyFont="1" applyFill="1" applyBorder="1" applyAlignment="1" applyProtection="1">
      <alignment horizontal="center" vertical="center"/>
      <protection locked="0"/>
    </xf>
    <xf numFmtId="1" fontId="57" fillId="0" borderId="59" xfId="0" applyNumberFormat="1" applyFont="1" applyFill="1" applyBorder="1" applyAlignment="1" applyProtection="1">
      <alignment horizontal="center" vertical="center"/>
      <protection locked="0"/>
    </xf>
    <xf numFmtId="1" fontId="57" fillId="0" borderId="50" xfId="0" applyNumberFormat="1" applyFont="1" applyFill="1" applyBorder="1" applyAlignment="1" applyProtection="1">
      <alignment horizontal="center" vertical="center"/>
      <protection locked="0"/>
    </xf>
    <xf numFmtId="0" fontId="30" fillId="0" borderId="0" xfId="0" applyFont="1" applyAlignment="1" applyProtection="1">
      <alignment horizontal="right" vertical="center"/>
    </xf>
    <xf numFmtId="44" fontId="6" fillId="0" borderId="0" xfId="0" applyNumberFormat="1" applyFont="1" applyAlignment="1" applyProtection="1">
      <alignment vertical="center"/>
    </xf>
    <xf numFmtId="44" fontId="6" fillId="55" borderId="19" xfId="0" applyNumberFormat="1" applyFont="1" applyFill="1" applyBorder="1" applyAlignment="1" applyProtection="1">
      <alignment vertical="center"/>
    </xf>
    <xf numFmtId="44" fontId="6" fillId="0" borderId="19" xfId="0" applyNumberFormat="1" applyFont="1" applyBorder="1" applyAlignment="1" applyProtection="1">
      <alignment vertical="center"/>
    </xf>
    <xf numFmtId="44" fontId="6" fillId="0" borderId="14" xfId="0" applyNumberFormat="1" applyFont="1" applyBorder="1" applyAlignment="1" applyProtection="1">
      <alignment vertical="center"/>
    </xf>
    <xf numFmtId="44" fontId="6" fillId="0" borderId="15" xfId="0" applyNumberFormat="1" applyFont="1" applyBorder="1" applyAlignment="1" applyProtection="1">
      <alignment vertical="center"/>
    </xf>
    <xf numFmtId="44" fontId="6" fillId="0" borderId="26" xfId="0" applyNumberFormat="1" applyFont="1" applyBorder="1" applyAlignment="1" applyProtection="1">
      <alignment vertical="center"/>
    </xf>
    <xf numFmtId="44" fontId="57" fillId="103" borderId="20" xfId="0" applyNumberFormat="1" applyFont="1" applyFill="1" applyBorder="1" applyAlignment="1" applyProtection="1">
      <alignment vertical="center"/>
    </xf>
    <xf numFmtId="0" fontId="51" fillId="0" borderId="0" xfId="0" applyFont="1" applyAlignment="1" applyProtection="1">
      <alignment vertical="center"/>
    </xf>
    <xf numFmtId="44" fontId="6" fillId="0" borderId="0" xfId="0" applyNumberFormat="1" applyFont="1" applyBorder="1" applyAlignment="1" applyProtection="1">
      <alignment vertical="center"/>
    </xf>
    <xf numFmtId="44" fontId="6" fillId="0" borderId="10" xfId="0" applyNumberFormat="1" applyFont="1" applyBorder="1" applyAlignment="1" applyProtection="1">
      <alignment vertical="center"/>
    </xf>
    <xf numFmtId="44" fontId="6" fillId="189" borderId="14" xfId="0" applyNumberFormat="1" applyFont="1" applyFill="1" applyBorder="1" applyAlignment="1" applyProtection="1">
      <alignment vertical="center"/>
    </xf>
    <xf numFmtId="44" fontId="6" fillId="189" borderId="15" xfId="0" applyNumberFormat="1" applyFont="1" applyFill="1" applyBorder="1" applyAlignment="1" applyProtection="1">
      <alignment vertical="center"/>
    </xf>
    <xf numFmtId="44" fontId="6" fillId="189" borderId="29" xfId="0" applyNumberFormat="1" applyFont="1" applyFill="1" applyBorder="1" applyAlignment="1" applyProtection="1">
      <alignment vertical="center"/>
    </xf>
    <xf numFmtId="44" fontId="7" fillId="193" borderId="14" xfId="0" applyNumberFormat="1" applyFont="1" applyFill="1" applyBorder="1" applyAlignment="1" applyProtection="1">
      <alignment vertical="center"/>
    </xf>
    <xf numFmtId="44" fontId="6" fillId="0" borderId="12" xfId="0" applyNumberFormat="1" applyFont="1" applyBorder="1" applyAlignment="1" applyProtection="1">
      <alignment vertical="center"/>
    </xf>
    <xf numFmtId="44" fontId="6" fillId="194" borderId="14" xfId="0" applyNumberFormat="1" applyFont="1" applyFill="1" applyBorder="1" applyAlignment="1" applyProtection="1">
      <alignment vertical="center"/>
    </xf>
    <xf numFmtId="44" fontId="6" fillId="195" borderId="14" xfId="0" applyNumberFormat="1" applyFont="1" applyFill="1" applyBorder="1" applyAlignment="1" applyProtection="1">
      <alignment vertical="center"/>
    </xf>
    <xf numFmtId="44" fontId="6" fillId="196" borderId="14" xfId="0" applyNumberFormat="1" applyFont="1" applyFill="1" applyBorder="1" applyAlignment="1" applyProtection="1">
      <alignment vertical="center"/>
    </xf>
    <xf numFmtId="44" fontId="6" fillId="197" borderId="14" xfId="0" applyNumberFormat="1" applyFont="1" applyFill="1" applyBorder="1" applyAlignment="1" applyProtection="1">
      <alignment vertical="center"/>
    </xf>
    <xf numFmtId="44" fontId="6" fillId="198" borderId="14" xfId="0" applyNumberFormat="1" applyFont="1" applyFill="1" applyBorder="1" applyAlignment="1" applyProtection="1">
      <alignment vertical="center"/>
    </xf>
    <xf numFmtId="44" fontId="6" fillId="199" borderId="14" xfId="0" applyNumberFormat="1" applyFont="1" applyFill="1" applyBorder="1" applyAlignment="1" applyProtection="1">
      <alignment vertical="center"/>
    </xf>
    <xf numFmtId="44" fontId="6" fillId="200" borderId="14" xfId="0" applyNumberFormat="1" applyFont="1" applyFill="1" applyBorder="1" applyAlignment="1" applyProtection="1">
      <alignment vertical="center"/>
    </xf>
    <xf numFmtId="44" fontId="6" fillId="0" borderId="12" xfId="0" applyNumberFormat="1" applyFont="1" applyFill="1" applyBorder="1" applyAlignment="1" applyProtection="1">
      <alignment vertical="center"/>
    </xf>
    <xf numFmtId="44" fontId="6" fillId="0" borderId="10" xfId="0" applyNumberFormat="1" applyFont="1" applyFill="1" applyBorder="1" applyAlignment="1" applyProtection="1">
      <alignment vertical="center"/>
    </xf>
    <xf numFmtId="44" fontId="6" fillId="257" borderId="14" xfId="0" applyNumberFormat="1" applyFont="1" applyFill="1" applyBorder="1" applyAlignment="1" applyProtection="1">
      <alignment vertical="center"/>
    </xf>
    <xf numFmtId="44" fontId="6" fillId="233" borderId="14" xfId="0" applyNumberFormat="1" applyFont="1" applyFill="1" applyBorder="1" applyAlignment="1" applyProtection="1">
      <alignment vertical="center"/>
    </xf>
    <xf numFmtId="44" fontId="6" fillId="201" borderId="14" xfId="0" applyNumberFormat="1" applyFont="1" applyFill="1" applyBorder="1" applyAlignment="1" applyProtection="1">
      <alignment vertical="center"/>
    </xf>
    <xf numFmtId="44" fontId="6" fillId="202" borderId="14" xfId="0" applyNumberFormat="1" applyFont="1" applyFill="1" applyBorder="1" applyAlignment="1" applyProtection="1">
      <alignment vertical="center"/>
    </xf>
    <xf numFmtId="44" fontId="6" fillId="203" borderId="14" xfId="0" applyNumberFormat="1" applyFont="1" applyFill="1" applyBorder="1" applyAlignment="1" applyProtection="1">
      <alignment vertical="center"/>
    </xf>
    <xf numFmtId="44" fontId="6" fillId="126" borderId="14" xfId="0" applyNumberFormat="1" applyFont="1" applyFill="1" applyBorder="1" applyAlignment="1" applyProtection="1">
      <alignment vertical="center"/>
    </xf>
    <xf numFmtId="44" fontId="6" fillId="204" borderId="14" xfId="0" applyNumberFormat="1" applyFont="1" applyFill="1" applyBorder="1" applyAlignment="1" applyProtection="1">
      <alignment vertical="center"/>
    </xf>
    <xf numFmtId="44" fontId="6" fillId="205" borderId="14" xfId="0" applyNumberFormat="1" applyFont="1" applyFill="1" applyBorder="1" applyAlignment="1" applyProtection="1">
      <alignment vertical="center"/>
    </xf>
    <xf numFmtId="44" fontId="6" fillId="206" borderId="14" xfId="0" applyNumberFormat="1" applyFont="1" applyFill="1" applyBorder="1" applyAlignment="1" applyProtection="1">
      <alignment vertical="center"/>
    </xf>
    <xf numFmtId="44" fontId="6" fillId="207" borderId="14" xfId="0" applyNumberFormat="1" applyFont="1" applyFill="1" applyBorder="1" applyAlignment="1" applyProtection="1">
      <alignment vertical="center"/>
    </xf>
    <xf numFmtId="44" fontId="6" fillId="208" borderId="14" xfId="0" applyNumberFormat="1" applyFont="1" applyFill="1" applyBorder="1" applyAlignment="1" applyProtection="1">
      <alignment vertical="center"/>
    </xf>
    <xf numFmtId="44" fontId="6" fillId="209" borderId="14" xfId="0" applyNumberFormat="1" applyFont="1" applyFill="1" applyBorder="1" applyAlignment="1" applyProtection="1">
      <alignment vertical="center"/>
    </xf>
    <xf numFmtId="44" fontId="6" fillId="210" borderId="14" xfId="0" applyNumberFormat="1" applyFont="1" applyFill="1" applyBorder="1" applyAlignment="1" applyProtection="1">
      <alignment vertical="center"/>
    </xf>
    <xf numFmtId="44" fontId="6" fillId="211" borderId="14" xfId="0" applyNumberFormat="1" applyFont="1" applyFill="1" applyBorder="1" applyAlignment="1" applyProtection="1">
      <alignment vertical="center"/>
    </xf>
    <xf numFmtId="44" fontId="6" fillId="212" borderId="14" xfId="0" applyNumberFormat="1" applyFont="1" applyFill="1" applyBorder="1" applyAlignment="1" applyProtection="1">
      <alignment vertical="center"/>
    </xf>
    <xf numFmtId="44" fontId="6" fillId="213" borderId="14" xfId="0" applyNumberFormat="1" applyFont="1" applyFill="1" applyBorder="1" applyAlignment="1" applyProtection="1">
      <alignment vertical="center"/>
    </xf>
    <xf numFmtId="44" fontId="6" fillId="214" borderId="14" xfId="0" applyNumberFormat="1" applyFont="1" applyFill="1" applyBorder="1" applyAlignment="1" applyProtection="1">
      <alignment vertical="center"/>
    </xf>
    <xf numFmtId="44" fontId="6" fillId="215" borderId="14" xfId="0" applyNumberFormat="1" applyFont="1" applyFill="1" applyBorder="1" applyAlignment="1" applyProtection="1">
      <alignment vertical="center"/>
    </xf>
    <xf numFmtId="44" fontId="6" fillId="216" borderId="14" xfId="0" applyNumberFormat="1" applyFont="1" applyFill="1" applyBorder="1" applyAlignment="1" applyProtection="1">
      <alignment vertical="center"/>
    </xf>
    <xf numFmtId="44" fontId="6" fillId="261" borderId="14" xfId="0" applyNumberFormat="1" applyFont="1" applyFill="1" applyBorder="1" applyAlignment="1" applyProtection="1">
      <alignment vertical="center"/>
    </xf>
    <xf numFmtId="44" fontId="6" fillId="217" borderId="14" xfId="0" applyNumberFormat="1" applyFont="1" applyFill="1" applyBorder="1" applyAlignment="1" applyProtection="1">
      <alignment vertical="center"/>
    </xf>
    <xf numFmtId="44" fontId="8" fillId="54" borderId="22" xfId="0" applyNumberFormat="1" applyFont="1" applyFill="1" applyBorder="1" applyAlignment="1" applyProtection="1">
      <alignment vertical="center"/>
    </xf>
    <xf numFmtId="44" fontId="8" fillId="54" borderId="20" xfId="0" applyNumberFormat="1" applyFont="1" applyFill="1" applyBorder="1" applyAlignment="1" applyProtection="1">
      <alignment vertical="center"/>
    </xf>
    <xf numFmtId="44" fontId="8" fillId="40" borderId="29" xfId="0" applyNumberFormat="1" applyFont="1" applyFill="1" applyBorder="1" applyAlignment="1" applyProtection="1">
      <alignment vertical="center"/>
    </xf>
    <xf numFmtId="44" fontId="8" fillId="40" borderId="20" xfId="0" applyNumberFormat="1" applyFont="1" applyFill="1" applyBorder="1" applyAlignment="1" applyProtection="1">
      <alignment vertical="center"/>
    </xf>
    <xf numFmtId="44" fontId="8" fillId="0" borderId="0" xfId="0" applyNumberFormat="1" applyFont="1" applyFill="1" applyBorder="1" applyAlignment="1" applyProtection="1">
      <alignment vertical="center"/>
    </xf>
    <xf numFmtId="0" fontId="51" fillId="0" borderId="0" xfId="0" applyFont="1" applyFill="1" applyBorder="1" applyAlignment="1" applyProtection="1">
      <alignment vertical="center"/>
    </xf>
    <xf numFmtId="44" fontId="51" fillId="121" borderId="29" xfId="0" applyNumberFormat="1" applyFont="1" applyFill="1" applyBorder="1" applyAlignment="1" applyProtection="1">
      <alignment vertical="center"/>
    </xf>
    <xf numFmtId="44" fontId="51" fillId="121" borderId="20" xfId="0" applyNumberFormat="1" applyFont="1" applyFill="1" applyBorder="1" applyAlignment="1" applyProtection="1">
      <alignment vertical="center"/>
    </xf>
    <xf numFmtId="44" fontId="6" fillId="189" borderId="20" xfId="0" applyNumberFormat="1" applyFont="1" applyFill="1" applyBorder="1" applyAlignment="1" applyProtection="1">
      <alignment vertical="center"/>
    </xf>
    <xf numFmtId="1" fontId="57" fillId="0" borderId="34" xfId="0" applyNumberFormat="1" applyFont="1" applyFill="1" applyBorder="1" applyAlignment="1" applyProtection="1">
      <alignment horizontal="center" vertical="center"/>
      <protection locked="0"/>
    </xf>
    <xf numFmtId="1" fontId="8" fillId="0" borderId="30" xfId="0" applyNumberFormat="1" applyFont="1" applyFill="1" applyBorder="1" applyAlignment="1" applyProtection="1">
      <alignment horizontal="center" vertical="center"/>
      <protection locked="0"/>
    </xf>
    <xf numFmtId="1" fontId="51" fillId="0" borderId="30"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xf>
    <xf numFmtId="44" fontId="6" fillId="59" borderId="74" xfId="0" applyNumberFormat="1" applyFont="1" applyFill="1" applyBorder="1" applyAlignment="1">
      <alignment horizontal="center" vertical="center"/>
    </xf>
    <xf numFmtId="44" fontId="6" fillId="59" borderId="75" xfId="0" applyNumberFormat="1" applyFont="1" applyFill="1" applyBorder="1" applyAlignment="1">
      <alignment horizontal="center" vertical="center"/>
    </xf>
    <xf numFmtId="44" fontId="6" fillId="38" borderId="77" xfId="0" applyNumberFormat="1" applyFont="1" applyFill="1" applyBorder="1" applyAlignment="1">
      <alignment vertical="center"/>
    </xf>
    <xf numFmtId="44" fontId="6" fillId="34" borderId="78" xfId="0" applyNumberFormat="1" applyFont="1" applyFill="1" applyBorder="1" applyAlignment="1">
      <alignment vertical="center"/>
    </xf>
    <xf numFmtId="44" fontId="6" fillId="34" borderId="80" xfId="0" applyNumberFormat="1" applyFont="1" applyFill="1" applyBorder="1" applyAlignment="1">
      <alignment vertical="center"/>
    </xf>
    <xf numFmtId="44" fontId="6" fillId="38" borderId="79" xfId="0" applyNumberFormat="1" applyFont="1" applyFill="1" applyBorder="1" applyAlignment="1">
      <alignment vertical="center"/>
    </xf>
    <xf numFmtId="44" fontId="6" fillId="34" borderId="81" xfId="0" applyNumberFormat="1" applyFont="1" applyFill="1" applyBorder="1" applyAlignment="1">
      <alignment vertical="center"/>
    </xf>
    <xf numFmtId="0" fontId="6" fillId="0" borderId="0" xfId="0" applyFont="1" applyFill="1" applyAlignment="1" applyProtection="1">
      <alignment vertical="center"/>
    </xf>
    <xf numFmtId="14" fontId="6" fillId="0" borderId="13" xfId="0" applyNumberFormat="1" applyFont="1" applyFill="1" applyBorder="1" applyAlignment="1">
      <alignment horizontal="center" vertical="center"/>
    </xf>
    <xf numFmtId="44" fontId="6" fillId="34" borderId="82" xfId="0" applyNumberFormat="1" applyFont="1" applyFill="1" applyBorder="1" applyAlignment="1">
      <alignment vertical="center"/>
    </xf>
    <xf numFmtId="0" fontId="6" fillId="0" borderId="0" xfId="0" applyFont="1" applyAlignment="1">
      <alignment vertical="center"/>
    </xf>
    <xf numFmtId="0" fontId="6" fillId="0" borderId="26" xfId="0" applyFont="1" applyBorder="1" applyAlignment="1">
      <alignment horizontal="center" vertical="center"/>
    </xf>
    <xf numFmtId="14" fontId="6" fillId="0" borderId="13" xfId="0" applyNumberFormat="1" applyFont="1" applyBorder="1" applyAlignment="1">
      <alignment horizontal="center" vertical="center"/>
    </xf>
    <xf numFmtId="0" fontId="6" fillId="0" borderId="26" xfId="0" applyFont="1" applyBorder="1" applyAlignment="1">
      <alignment horizontal="center" vertical="center" wrapText="1"/>
    </xf>
    <xf numFmtId="1" fontId="6" fillId="0" borderId="26" xfId="0" applyNumberFormat="1" applyFont="1" applyBorder="1" applyAlignment="1">
      <alignment horizontal="center" vertical="center"/>
    </xf>
    <xf numFmtId="0" fontId="6" fillId="0" borderId="69" xfId="0" applyFont="1" applyBorder="1" applyAlignment="1">
      <alignment horizontal="center" vertical="center"/>
    </xf>
    <xf numFmtId="44" fontId="6" fillId="59" borderId="73" xfId="0" applyNumberFormat="1" applyFont="1" applyFill="1" applyBorder="1" applyAlignment="1">
      <alignment horizontal="center" vertical="center"/>
    </xf>
    <xf numFmtId="44" fontId="6" fillId="59" borderId="74" xfId="0" applyNumberFormat="1" applyFont="1" applyFill="1" applyBorder="1" applyAlignment="1">
      <alignment horizontal="center" vertical="center"/>
    </xf>
    <xf numFmtId="44" fontId="6" fillId="38" borderId="76" xfId="0" applyNumberFormat="1" applyFont="1" applyFill="1" applyBorder="1" applyAlignment="1">
      <alignment vertical="center"/>
    </xf>
    <xf numFmtId="44" fontId="6" fillId="38" borderId="77" xfId="0" applyNumberFormat="1" applyFont="1" applyFill="1" applyBorder="1" applyAlignment="1">
      <alignment vertical="center"/>
    </xf>
    <xf numFmtId="44" fontId="6" fillId="34" borderId="72" xfId="0" applyNumberFormat="1" applyFont="1" applyFill="1" applyBorder="1" applyAlignment="1">
      <alignment vertical="center"/>
    </xf>
    <xf numFmtId="44" fontId="6" fillId="34" borderId="78" xfId="0" applyNumberFormat="1" applyFont="1" applyFill="1" applyBorder="1" applyAlignment="1">
      <alignment vertical="center"/>
    </xf>
    <xf numFmtId="0" fontId="6" fillId="0" borderId="12" xfId="0" applyFont="1" applyFill="1" applyBorder="1" applyAlignment="1" applyProtection="1">
      <alignment horizontal="right" vertical="center"/>
      <protection locked="0"/>
    </xf>
    <xf numFmtId="0" fontId="6" fillId="0" borderId="83" xfId="0" applyFont="1" applyFill="1" applyBorder="1" applyAlignment="1" applyProtection="1">
      <alignment horizontal="right" vertical="center"/>
      <protection locked="0"/>
    </xf>
    <xf numFmtId="0" fontId="6" fillId="0" borderId="84" xfId="0" applyFont="1" applyFill="1" applyBorder="1" applyAlignment="1" applyProtection="1">
      <alignment horizontal="right" vertical="center"/>
      <protection locked="0"/>
    </xf>
    <xf numFmtId="0" fontId="6" fillId="57" borderId="84" xfId="0" applyFont="1" applyFill="1" applyBorder="1" applyAlignment="1" applyProtection="1">
      <alignment horizontal="right" vertical="center"/>
      <protection locked="0"/>
    </xf>
    <xf numFmtId="0" fontId="6" fillId="0" borderId="85" xfId="0" applyFont="1" applyFill="1" applyBorder="1" applyAlignment="1" applyProtection="1">
      <alignment horizontal="right" vertical="center"/>
      <protection locked="0"/>
    </xf>
    <xf numFmtId="0" fontId="6" fillId="0" borderId="0" xfId="0" applyFont="1" applyFill="1" applyBorder="1" applyAlignment="1">
      <alignment horizontal="right" vertical="top"/>
    </xf>
    <xf numFmtId="49" fontId="6" fillId="0" borderId="0" xfId="0" applyNumberFormat="1" applyFont="1" applyFill="1" applyBorder="1" applyAlignment="1">
      <alignment vertical="top"/>
    </xf>
    <xf numFmtId="49" fontId="6" fillId="0" borderId="0" xfId="0" applyNumberFormat="1" applyFont="1" applyFill="1" applyBorder="1" applyAlignment="1">
      <alignment horizontal="right" vertical="top"/>
    </xf>
    <xf numFmtId="0" fontId="6" fillId="41" borderId="86" xfId="0" applyFont="1" applyFill="1" applyBorder="1" applyAlignment="1">
      <alignment horizontal="right" vertical="top"/>
    </xf>
    <xf numFmtId="49" fontId="6" fillId="41" borderId="86" xfId="0" applyNumberFormat="1" applyFont="1" applyFill="1" applyBorder="1" applyAlignment="1">
      <alignment horizontal="right" vertical="top"/>
    </xf>
    <xf numFmtId="0" fontId="5" fillId="39" borderId="26" xfId="0" applyFont="1" applyFill="1" applyBorder="1" applyAlignment="1" applyProtection="1">
      <alignment horizontal="right" vertical="center"/>
      <protection locked="0"/>
    </xf>
    <xf numFmtId="0" fontId="6" fillId="39" borderId="26" xfId="0" applyFont="1" applyFill="1" applyBorder="1" applyAlignment="1" applyProtection="1">
      <alignment horizontal="right" vertical="center"/>
      <protection locked="0"/>
    </xf>
    <xf numFmtId="0" fontId="26" fillId="185" borderId="15" xfId="0" applyFont="1" applyFill="1" applyBorder="1" applyAlignment="1" applyProtection="1">
      <alignment horizontal="right" vertical="center"/>
      <protection locked="0"/>
    </xf>
    <xf numFmtId="0" fontId="26" fillId="185" borderId="26" xfId="0" applyFont="1" applyFill="1" applyBorder="1" applyAlignment="1" applyProtection="1">
      <alignment horizontal="right" vertical="center"/>
      <protection locked="0"/>
    </xf>
    <xf numFmtId="0" fontId="27" fillId="38" borderId="14" xfId="0" applyFont="1" applyFill="1" applyBorder="1" applyAlignment="1" applyProtection="1">
      <alignment horizontal="right" vertical="center"/>
      <protection locked="0"/>
    </xf>
    <xf numFmtId="0" fontId="26" fillId="70" borderId="14" xfId="0" applyFont="1" applyFill="1" applyBorder="1" applyAlignment="1" applyProtection="1">
      <alignment horizontal="right" vertical="center"/>
      <protection locked="0"/>
    </xf>
    <xf numFmtId="0" fontId="6" fillId="104" borderId="54" xfId="0" applyFont="1" applyFill="1" applyBorder="1" applyAlignment="1" applyProtection="1">
      <alignment horizontal="right" vertical="center"/>
      <protection locked="0"/>
    </xf>
    <xf numFmtId="0" fontId="7" fillId="104" borderId="58" xfId="0" applyFont="1" applyFill="1" applyBorder="1" applyAlignment="1" applyProtection="1">
      <alignment horizontal="right" vertical="center"/>
      <protection locked="0"/>
    </xf>
    <xf numFmtId="0" fontId="7" fillId="104" borderId="26" xfId="0" applyFont="1" applyFill="1" applyBorder="1" applyAlignment="1" applyProtection="1">
      <alignment horizontal="right" vertical="center"/>
      <protection locked="0"/>
    </xf>
    <xf numFmtId="0" fontId="7" fillId="104" borderId="19" xfId="0" applyFont="1" applyFill="1" applyBorder="1" applyAlignment="1" applyProtection="1">
      <alignment horizontal="right" vertical="center"/>
      <protection locked="0"/>
    </xf>
    <xf numFmtId="0" fontId="6" fillId="42" borderId="15" xfId="0" applyFont="1" applyFill="1" applyBorder="1" applyAlignment="1" applyProtection="1">
      <alignment horizontal="right" vertical="center"/>
      <protection locked="0"/>
    </xf>
    <xf numFmtId="0" fontId="6" fillId="42" borderId="26" xfId="0" applyFont="1" applyFill="1" applyBorder="1" applyAlignment="1" applyProtection="1">
      <alignment horizontal="right" vertical="center"/>
      <protection locked="0"/>
    </xf>
    <xf numFmtId="0" fontId="6" fillId="42" borderId="19" xfId="0" applyFont="1" applyFill="1" applyBorder="1" applyAlignment="1" applyProtection="1">
      <alignment horizontal="right" vertical="center"/>
      <protection locked="0"/>
    </xf>
    <xf numFmtId="0" fontId="26" fillId="66" borderId="26" xfId="0" applyFont="1" applyFill="1" applyBorder="1" applyAlignment="1" applyProtection="1">
      <alignment horizontal="right" vertical="center"/>
      <protection locked="0"/>
    </xf>
    <xf numFmtId="0" fontId="26" fillId="66" borderId="58" xfId="0" applyFont="1" applyFill="1" applyBorder="1" applyAlignment="1" applyProtection="1">
      <alignment horizontal="right" vertical="center"/>
      <protection locked="0"/>
    </xf>
    <xf numFmtId="0" fontId="26" fillId="66" borderId="27" xfId="0" applyFont="1" applyFill="1" applyBorder="1" applyAlignment="1" applyProtection="1">
      <alignment horizontal="right" vertical="center"/>
      <protection locked="0"/>
    </xf>
    <xf numFmtId="0" fontId="26" fillId="84" borderId="15" xfId="0" applyFont="1" applyFill="1" applyBorder="1" applyAlignment="1" applyProtection="1">
      <alignment horizontal="right" vertical="center"/>
      <protection locked="0"/>
    </xf>
    <xf numFmtId="0" fontId="26" fillId="84" borderId="26" xfId="0" applyFont="1" applyFill="1" applyBorder="1" applyAlignment="1" applyProtection="1">
      <alignment horizontal="right" vertical="center"/>
      <protection locked="0"/>
    </xf>
    <xf numFmtId="0" fontId="26" fillId="84" borderId="19" xfId="0" applyFont="1" applyFill="1" applyBorder="1" applyAlignment="1" applyProtection="1">
      <alignment horizontal="right" vertical="center"/>
      <protection locked="0"/>
    </xf>
    <xf numFmtId="0" fontId="26" fillId="49" borderId="26" xfId="0" applyFont="1" applyFill="1" applyBorder="1" applyAlignment="1" applyProtection="1">
      <alignment horizontal="right" vertical="center"/>
      <protection locked="0"/>
    </xf>
    <xf numFmtId="0" fontId="26" fillId="49" borderId="19" xfId="0" applyFont="1" applyFill="1" applyBorder="1" applyAlignment="1" applyProtection="1">
      <alignment horizontal="right" vertical="center"/>
      <protection locked="0"/>
    </xf>
    <xf numFmtId="0" fontId="7" fillId="74" borderId="15" xfId="0" applyFont="1" applyFill="1" applyBorder="1" applyAlignment="1" applyProtection="1">
      <alignment horizontal="right" vertical="center"/>
      <protection locked="0"/>
    </xf>
    <xf numFmtId="0" fontId="7" fillId="74" borderId="26" xfId="0" applyFont="1" applyFill="1" applyBorder="1" applyAlignment="1" applyProtection="1">
      <alignment horizontal="right" vertical="center"/>
      <protection locked="0"/>
    </xf>
    <xf numFmtId="0" fontId="7" fillId="74" borderId="19" xfId="0" applyFont="1" applyFill="1" applyBorder="1" applyAlignment="1" applyProtection="1">
      <alignment horizontal="right" vertical="center"/>
      <protection locked="0"/>
    </xf>
    <xf numFmtId="0" fontId="6" fillId="77" borderId="26" xfId="0" applyFont="1" applyFill="1" applyBorder="1" applyAlignment="1" applyProtection="1">
      <alignment horizontal="right" vertical="center"/>
      <protection locked="0"/>
    </xf>
    <xf numFmtId="0" fontId="6" fillId="77" borderId="19" xfId="0" applyFont="1" applyFill="1" applyBorder="1" applyAlignment="1" applyProtection="1">
      <alignment horizontal="right" vertical="center"/>
      <protection locked="0"/>
    </xf>
    <xf numFmtId="0" fontId="6" fillId="229" borderId="19" xfId="0" applyFont="1" applyFill="1" applyBorder="1" applyAlignment="1" applyProtection="1">
      <alignment horizontal="right" vertical="center"/>
      <protection locked="0"/>
    </xf>
    <xf numFmtId="0" fontId="6" fillId="110" borderId="15" xfId="0" applyFont="1" applyFill="1" applyBorder="1" applyAlignment="1" applyProtection="1">
      <alignment horizontal="right" vertical="center"/>
      <protection locked="0"/>
    </xf>
    <xf numFmtId="0" fontId="6" fillId="110" borderId="26" xfId="0" applyFont="1" applyFill="1" applyBorder="1" applyAlignment="1" applyProtection="1">
      <alignment horizontal="right" vertical="center"/>
      <protection locked="0"/>
    </xf>
    <xf numFmtId="0" fontId="6" fillId="110" borderId="19" xfId="0" applyFont="1" applyFill="1" applyBorder="1" applyAlignment="1" applyProtection="1">
      <alignment horizontal="right" vertical="center"/>
      <protection locked="0"/>
    </xf>
    <xf numFmtId="0" fontId="26" fillId="115" borderId="15" xfId="0" applyFont="1" applyFill="1" applyBorder="1" applyAlignment="1" applyProtection="1">
      <alignment horizontal="right" vertical="center"/>
      <protection locked="0"/>
    </xf>
    <xf numFmtId="0" fontId="26" fillId="115" borderId="19" xfId="0" applyFont="1" applyFill="1" applyBorder="1" applyAlignment="1" applyProtection="1">
      <alignment horizontal="right" vertical="center"/>
      <protection locked="0"/>
    </xf>
    <xf numFmtId="0" fontId="6" fillId="121" borderId="15" xfId="0" applyFont="1" applyFill="1" applyBorder="1" applyAlignment="1" applyProtection="1">
      <alignment horizontal="right" vertical="center"/>
      <protection locked="0"/>
    </xf>
    <xf numFmtId="0" fontId="6" fillId="121" borderId="26" xfId="0" applyFont="1" applyFill="1" applyBorder="1" applyAlignment="1" applyProtection="1">
      <alignment horizontal="right" vertical="center"/>
      <protection locked="0"/>
    </xf>
    <xf numFmtId="0" fontId="6" fillId="121" borderId="19" xfId="0" applyFont="1" applyFill="1" applyBorder="1" applyAlignment="1" applyProtection="1">
      <alignment horizontal="right" vertical="center"/>
      <protection locked="0"/>
    </xf>
    <xf numFmtId="0" fontId="7" fillId="128" borderId="26" xfId="0" applyFont="1" applyFill="1" applyBorder="1" applyAlignment="1" applyProtection="1">
      <alignment horizontal="right" vertical="center"/>
      <protection locked="0"/>
    </xf>
    <xf numFmtId="0" fontId="6" fillId="128" borderId="26" xfId="0" applyFont="1" applyFill="1" applyBorder="1" applyAlignment="1" applyProtection="1">
      <alignment horizontal="right" vertical="center"/>
      <protection locked="0"/>
    </xf>
    <xf numFmtId="0" fontId="6" fillId="128" borderId="19" xfId="0" applyFont="1" applyFill="1" applyBorder="1" applyAlignment="1" applyProtection="1">
      <alignment horizontal="right" vertical="center"/>
      <protection locked="0"/>
    </xf>
    <xf numFmtId="0" fontId="26" fillId="50" borderId="26" xfId="0" applyFont="1" applyFill="1" applyBorder="1" applyAlignment="1" applyProtection="1">
      <alignment horizontal="right" vertical="center"/>
      <protection locked="0"/>
    </xf>
    <xf numFmtId="0" fontId="26" fillId="50" borderId="19" xfId="0" applyFont="1" applyFill="1" applyBorder="1" applyAlignment="1" applyProtection="1">
      <alignment horizontal="right" vertical="center"/>
      <protection locked="0"/>
    </xf>
    <xf numFmtId="0" fontId="26" fillId="94" borderId="26" xfId="0" applyFont="1" applyFill="1" applyBorder="1" applyAlignment="1" applyProtection="1">
      <alignment horizontal="right" vertical="center"/>
      <protection locked="0"/>
    </xf>
    <xf numFmtId="0" fontId="26" fillId="94" borderId="19" xfId="0" applyFont="1" applyFill="1" applyBorder="1" applyAlignment="1" applyProtection="1">
      <alignment horizontal="right" vertical="center"/>
      <protection locked="0"/>
    </xf>
    <xf numFmtId="0" fontId="26" fillId="64" borderId="54" xfId="0" applyFont="1" applyFill="1" applyBorder="1" applyAlignment="1" applyProtection="1">
      <alignment horizontal="right" vertical="center"/>
      <protection locked="0"/>
    </xf>
    <xf numFmtId="0" fontId="26" fillId="64" borderId="58" xfId="0" applyFont="1" applyFill="1" applyBorder="1" applyAlignment="1" applyProtection="1">
      <alignment horizontal="right" vertical="center"/>
      <protection locked="0"/>
    </xf>
    <xf numFmtId="0" fontId="26" fillId="64" borderId="26" xfId="0" applyFont="1" applyFill="1" applyBorder="1" applyAlignment="1" applyProtection="1">
      <alignment horizontal="right" vertical="center"/>
      <protection locked="0"/>
    </xf>
    <xf numFmtId="0" fontId="26" fillId="64" borderId="19" xfId="0" applyFont="1" applyFill="1" applyBorder="1" applyAlignment="1" applyProtection="1">
      <alignment horizontal="right" vertical="center"/>
      <protection locked="0"/>
    </xf>
    <xf numFmtId="0" fontId="26" fillId="98" borderId="26" xfId="0" applyFont="1" applyFill="1" applyBorder="1" applyAlignment="1" applyProtection="1">
      <alignment horizontal="right" vertical="center"/>
      <protection locked="0"/>
    </xf>
    <xf numFmtId="0" fontId="26" fillId="98" borderId="19" xfId="0" applyFont="1" applyFill="1" applyBorder="1" applyAlignment="1" applyProtection="1">
      <alignment horizontal="right" vertical="center"/>
      <protection locked="0"/>
    </xf>
    <xf numFmtId="0" fontId="7" fillId="42" borderId="15" xfId="0" applyFont="1" applyFill="1" applyBorder="1" applyAlignment="1" applyProtection="1">
      <alignment horizontal="right" vertical="center"/>
      <protection locked="0"/>
    </xf>
    <xf numFmtId="0" fontId="7" fillId="42" borderId="26" xfId="0" applyFont="1" applyFill="1" applyBorder="1" applyAlignment="1" applyProtection="1">
      <alignment horizontal="right" vertical="center"/>
      <protection locked="0"/>
    </xf>
    <xf numFmtId="0" fontId="7" fillId="42" borderId="19" xfId="0" applyFont="1" applyFill="1" applyBorder="1" applyAlignment="1" applyProtection="1">
      <alignment horizontal="right" vertical="center"/>
      <protection locked="0"/>
    </xf>
    <xf numFmtId="0" fontId="26" fillId="114" borderId="15" xfId="0" applyFont="1" applyFill="1" applyBorder="1" applyAlignment="1" applyProtection="1">
      <alignment horizontal="right" vertical="center"/>
      <protection locked="0"/>
    </xf>
    <xf numFmtId="0" fontId="26" fillId="114" borderId="26" xfId="0" applyFont="1" applyFill="1" applyBorder="1" applyAlignment="1" applyProtection="1">
      <alignment horizontal="right" vertical="center"/>
      <protection locked="0"/>
    </xf>
    <xf numFmtId="0" fontId="26" fillId="114" borderId="19" xfId="0" applyFont="1" applyFill="1" applyBorder="1" applyAlignment="1" applyProtection="1">
      <alignment horizontal="right" vertical="center"/>
      <protection locked="0"/>
    </xf>
    <xf numFmtId="0" fontId="6" fillId="143" borderId="15" xfId="0" applyFont="1" applyFill="1" applyBorder="1" applyAlignment="1" applyProtection="1">
      <alignment horizontal="right" vertical="center"/>
      <protection locked="0"/>
    </xf>
    <xf numFmtId="0" fontId="6" fillId="143" borderId="26" xfId="0" applyFont="1" applyFill="1" applyBorder="1" applyAlignment="1" applyProtection="1">
      <alignment horizontal="right" vertical="center"/>
      <protection locked="0"/>
    </xf>
    <xf numFmtId="0" fontId="7" fillId="143" borderId="26" xfId="0" applyFont="1" applyFill="1" applyBorder="1" applyAlignment="1" applyProtection="1">
      <alignment horizontal="right" vertical="center"/>
      <protection locked="0"/>
    </xf>
    <xf numFmtId="0" fontId="6" fillId="143" borderId="19" xfId="0" applyFont="1" applyFill="1" applyBorder="1" applyAlignment="1" applyProtection="1">
      <alignment horizontal="right" vertical="center"/>
      <protection locked="0"/>
    </xf>
    <xf numFmtId="0" fontId="6" fillId="148" borderId="15" xfId="0" applyFont="1" applyFill="1" applyBorder="1" applyAlignment="1" applyProtection="1">
      <alignment horizontal="right" vertical="center"/>
      <protection locked="0"/>
    </xf>
    <xf numFmtId="0" fontId="6" fillId="148" borderId="26" xfId="0" applyFont="1" applyFill="1" applyBorder="1" applyAlignment="1" applyProtection="1">
      <alignment horizontal="right" vertical="center"/>
      <protection locked="0"/>
    </xf>
    <xf numFmtId="0" fontId="6" fillId="148" borderId="19" xfId="0" applyFont="1" applyFill="1" applyBorder="1" applyAlignment="1" applyProtection="1">
      <alignment horizontal="right" vertical="center"/>
      <protection locked="0"/>
    </xf>
    <xf numFmtId="0" fontId="6" fillId="120" borderId="15" xfId="0" applyFont="1" applyFill="1" applyBorder="1" applyAlignment="1" applyProtection="1">
      <alignment horizontal="right" vertical="center"/>
      <protection locked="0"/>
    </xf>
    <xf numFmtId="0" fontId="6" fillId="120" borderId="26" xfId="0" applyFont="1" applyFill="1" applyBorder="1" applyAlignment="1" applyProtection="1">
      <alignment horizontal="right" vertical="center"/>
      <protection locked="0"/>
    </xf>
    <xf numFmtId="0" fontId="6" fillId="120" borderId="19" xfId="0" applyFont="1" applyFill="1" applyBorder="1" applyAlignment="1" applyProtection="1">
      <alignment horizontal="right" vertical="center"/>
      <protection locked="0"/>
    </xf>
    <xf numFmtId="0" fontId="6" fillId="43" borderId="15" xfId="0" applyFont="1" applyFill="1" applyBorder="1" applyAlignment="1" applyProtection="1">
      <alignment horizontal="right" vertical="center"/>
      <protection locked="0"/>
    </xf>
    <xf numFmtId="0" fontId="6" fillId="43" borderId="26" xfId="0" applyFont="1" applyFill="1" applyBorder="1" applyAlignment="1" applyProtection="1">
      <alignment horizontal="right" vertical="center"/>
      <protection locked="0"/>
    </xf>
    <xf numFmtId="0" fontId="6" fillId="43" borderId="19" xfId="0" applyFont="1" applyFill="1" applyBorder="1" applyAlignment="1" applyProtection="1">
      <alignment horizontal="right" vertical="center"/>
      <protection locked="0"/>
    </xf>
    <xf numFmtId="0" fontId="26" fillId="161" borderId="26" xfId="0" applyFont="1" applyFill="1" applyBorder="1" applyAlignment="1" applyProtection="1">
      <alignment horizontal="right" vertical="center"/>
      <protection locked="0"/>
    </xf>
    <xf numFmtId="0" fontId="26" fillId="161" borderId="19" xfId="0" applyFont="1" applyFill="1" applyBorder="1" applyAlignment="1" applyProtection="1">
      <alignment horizontal="right" vertical="center"/>
      <protection locked="0"/>
    </xf>
    <xf numFmtId="0" fontId="6" fillId="48" borderId="15" xfId="0" applyFont="1" applyFill="1" applyBorder="1" applyAlignment="1" applyProtection="1">
      <alignment horizontal="right" vertical="center"/>
      <protection locked="0"/>
    </xf>
    <xf numFmtId="0" fontId="6" fillId="48" borderId="26" xfId="0" applyFont="1" applyFill="1" applyBorder="1" applyAlignment="1" applyProtection="1">
      <alignment horizontal="right" vertical="center"/>
      <protection locked="0"/>
    </xf>
    <xf numFmtId="0" fontId="7" fillId="48" borderId="26" xfId="0" applyFont="1" applyFill="1" applyBorder="1" applyAlignment="1" applyProtection="1">
      <alignment horizontal="right" vertical="center"/>
      <protection locked="0"/>
    </xf>
    <xf numFmtId="0" fontId="7" fillId="48" borderId="19" xfId="0" applyFont="1" applyFill="1" applyBorder="1" applyAlignment="1" applyProtection="1">
      <alignment horizontal="right" vertical="center"/>
      <protection locked="0"/>
    </xf>
    <xf numFmtId="0" fontId="26" fillId="170" borderId="15" xfId="0" applyFont="1" applyFill="1" applyBorder="1" applyAlignment="1" applyProtection="1">
      <alignment horizontal="right" vertical="center"/>
      <protection locked="0"/>
    </xf>
    <xf numFmtId="0" fontId="26" fillId="170" borderId="26" xfId="0" applyFont="1" applyFill="1" applyBorder="1" applyAlignment="1" applyProtection="1">
      <alignment horizontal="right" vertical="center"/>
      <protection locked="0"/>
    </xf>
    <xf numFmtId="0" fontId="26" fillId="170" borderId="19" xfId="0" applyFont="1" applyFill="1" applyBorder="1" applyAlignment="1" applyProtection="1">
      <alignment horizontal="right" vertical="center"/>
      <protection locked="0"/>
    </xf>
    <xf numFmtId="0" fontId="26" fillId="175" borderId="15" xfId="0" applyFont="1" applyFill="1" applyBorder="1" applyAlignment="1" applyProtection="1">
      <alignment horizontal="right" vertical="center"/>
      <protection locked="0"/>
    </xf>
    <xf numFmtId="0" fontId="26" fillId="175" borderId="26" xfId="0" applyFont="1" applyFill="1" applyBorder="1" applyAlignment="1" applyProtection="1">
      <alignment horizontal="right" vertical="center"/>
      <protection locked="0"/>
    </xf>
    <xf numFmtId="0" fontId="26" fillId="175" borderId="19" xfId="0" applyFont="1" applyFill="1" applyBorder="1" applyAlignment="1" applyProtection="1">
      <alignment horizontal="right" vertical="center"/>
      <protection locked="0"/>
    </xf>
    <xf numFmtId="4" fontId="7" fillId="0" borderId="0" xfId="0" applyNumberFormat="1" applyFont="1" applyFill="1" applyBorder="1" applyAlignment="1" applyProtection="1">
      <alignment horizontal="right" vertical="center"/>
      <protection locked="0"/>
    </xf>
    <xf numFmtId="0" fontId="26" fillId="134" borderId="15" xfId="0" applyFont="1" applyFill="1" applyBorder="1" applyAlignment="1" applyProtection="1">
      <alignment horizontal="right" vertical="center"/>
      <protection locked="0"/>
    </xf>
    <xf numFmtId="0" fontId="26" fillId="134" borderId="26" xfId="0" applyFont="1" applyFill="1" applyBorder="1" applyAlignment="1" applyProtection="1">
      <alignment horizontal="right" vertical="center"/>
      <protection locked="0"/>
    </xf>
    <xf numFmtId="0" fontId="26" fillId="134" borderId="19" xfId="0" applyFont="1" applyFill="1" applyBorder="1" applyAlignment="1" applyProtection="1">
      <alignment horizontal="right" vertical="center"/>
      <protection locked="0"/>
    </xf>
    <xf numFmtId="0" fontId="63" fillId="0" borderId="0" xfId="0" applyFont="1" applyFill="1" applyBorder="1" applyAlignment="1" applyProtection="1">
      <alignment horizontal="right" vertical="center"/>
      <protection locked="0"/>
    </xf>
    <xf numFmtId="0" fontId="49" fillId="40" borderId="16" xfId="0" applyFont="1" applyFill="1" applyBorder="1" applyAlignment="1">
      <alignment horizontal="center" vertical="center" wrapText="1"/>
    </xf>
    <xf numFmtId="0" fontId="49" fillId="40" borderId="17" xfId="0" applyFont="1" applyFill="1" applyBorder="1" applyAlignment="1">
      <alignment horizontal="center" vertical="center" wrapText="1"/>
    </xf>
    <xf numFmtId="0" fontId="49" fillId="40" borderId="18" xfId="0" applyFont="1" applyFill="1" applyBorder="1" applyAlignment="1">
      <alignment horizontal="center" vertical="center" wrapText="1"/>
    </xf>
    <xf numFmtId="0" fontId="27" fillId="54" borderId="44" xfId="0" applyFont="1" applyFill="1" applyBorder="1" applyAlignment="1">
      <alignment horizontal="center" vertical="center" wrapText="1"/>
    </xf>
    <xf numFmtId="0" fontId="27" fillId="54" borderId="46" xfId="0" applyFont="1" applyFill="1" applyBorder="1" applyAlignment="1">
      <alignment horizontal="center" vertical="center" wrapText="1"/>
    </xf>
    <xf numFmtId="0" fontId="27" fillId="54" borderId="30" xfId="0" applyFont="1" applyFill="1" applyBorder="1" applyAlignment="1">
      <alignment horizontal="center" vertical="center" wrapText="1"/>
    </xf>
    <xf numFmtId="0" fontId="27" fillId="54" borderId="34" xfId="0" applyFont="1" applyFill="1" applyBorder="1" applyAlignment="1">
      <alignment horizontal="center" vertical="center" wrapText="1"/>
    </xf>
    <xf numFmtId="0" fontId="27" fillId="54" borderId="47" xfId="0" applyFont="1" applyFill="1" applyBorder="1" applyAlignment="1">
      <alignment horizontal="center" vertical="center" wrapText="1"/>
    </xf>
    <xf numFmtId="0" fontId="27" fillId="54" borderId="48"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22" xfId="0" applyFont="1" applyFill="1" applyBorder="1" applyAlignment="1">
      <alignment horizontal="center" vertical="center"/>
    </xf>
    <xf numFmtId="0" fontId="56" fillId="115" borderId="32" xfId="0" applyFont="1" applyFill="1" applyBorder="1" applyAlignment="1" applyProtection="1">
      <alignment horizontal="center" vertical="center"/>
    </xf>
    <xf numFmtId="49" fontId="5" fillId="219" borderId="16" xfId="0" applyNumberFormat="1" applyFont="1" applyFill="1" applyBorder="1" applyAlignment="1" applyProtection="1">
      <alignment horizontal="center" vertical="center"/>
    </xf>
    <xf numFmtId="0" fontId="5" fillId="219" borderId="17" xfId="0" applyNumberFormat="1" applyFont="1" applyFill="1" applyBorder="1" applyAlignment="1" applyProtection="1">
      <alignment horizontal="center" vertical="center"/>
    </xf>
    <xf numFmtId="0" fontId="5" fillId="219" borderId="18" xfId="0" applyNumberFormat="1" applyFont="1" applyFill="1" applyBorder="1" applyAlignment="1" applyProtection="1">
      <alignment horizontal="center" vertical="center"/>
    </xf>
    <xf numFmtId="0" fontId="26" fillId="185" borderId="42" xfId="0" applyFont="1" applyFill="1" applyBorder="1" applyAlignment="1" applyProtection="1">
      <alignment horizontal="right" vertical="center"/>
      <protection locked="0"/>
    </xf>
    <xf numFmtId="0" fontId="26" fillId="185" borderId="63" xfId="0" applyFont="1" applyFill="1" applyBorder="1" applyAlignment="1" applyProtection="1">
      <alignment horizontal="right" vertical="center"/>
      <protection locked="0"/>
    </xf>
    <xf numFmtId="0" fontId="57" fillId="115" borderId="42" xfId="0" applyFont="1" applyFill="1" applyBorder="1" applyAlignment="1" applyProtection="1">
      <alignment horizontal="right" vertical="center"/>
      <protection locked="0"/>
    </xf>
    <xf numFmtId="0" fontId="57" fillId="115" borderId="63" xfId="0" applyFont="1" applyFill="1" applyBorder="1" applyAlignment="1" applyProtection="1">
      <alignment horizontal="right" vertical="center"/>
      <protection locked="0"/>
    </xf>
    <xf numFmtId="2" fontId="6" fillId="38" borderId="38" xfId="0" applyNumberFormat="1" applyFont="1" applyFill="1" applyBorder="1" applyAlignment="1" applyProtection="1">
      <alignment horizontal="center" vertical="center" wrapText="1"/>
    </xf>
    <xf numFmtId="2" fontId="6" fillId="38" borderId="36" xfId="0" applyNumberFormat="1" applyFont="1" applyFill="1" applyBorder="1" applyAlignment="1" applyProtection="1">
      <alignment horizontal="center" vertical="center" wrapText="1"/>
    </xf>
    <xf numFmtId="4" fontId="7" fillId="40" borderId="38" xfId="0" applyNumberFormat="1" applyFont="1" applyFill="1" applyBorder="1" applyAlignment="1" applyProtection="1">
      <alignment horizontal="center" vertical="center" wrapText="1"/>
    </xf>
    <xf numFmtId="4" fontId="7" fillId="40" borderId="36" xfId="0" applyNumberFormat="1" applyFont="1" applyFill="1" applyBorder="1" applyAlignment="1" applyProtection="1">
      <alignment horizontal="center" vertical="center" wrapText="1"/>
    </xf>
    <xf numFmtId="14" fontId="62" fillId="115" borderId="21" xfId="0" applyNumberFormat="1" applyFont="1" applyFill="1" applyBorder="1" applyAlignment="1" applyProtection="1">
      <alignment horizontal="center" vertical="center"/>
    </xf>
    <xf numFmtId="14" fontId="62" fillId="115" borderId="29" xfId="0" applyNumberFormat="1" applyFont="1" applyFill="1" applyBorder="1" applyAlignment="1" applyProtection="1">
      <alignment horizontal="center" vertical="center"/>
    </xf>
    <xf numFmtId="14" fontId="62" fillId="115" borderId="22" xfId="0" applyNumberFormat="1" applyFont="1" applyFill="1" applyBorder="1" applyAlignment="1" applyProtection="1">
      <alignment horizontal="center" vertical="center"/>
    </xf>
    <xf numFmtId="0" fontId="48" fillId="54" borderId="42" xfId="0" applyFont="1" applyFill="1" applyBorder="1" applyAlignment="1" applyProtection="1">
      <alignment horizontal="right" vertical="center"/>
      <protection locked="0"/>
    </xf>
    <xf numFmtId="0" fontId="48" fillId="54" borderId="63" xfId="0" applyFont="1" applyFill="1" applyBorder="1" applyAlignment="1" applyProtection="1">
      <alignment horizontal="right" vertical="center"/>
      <protection locked="0"/>
    </xf>
    <xf numFmtId="0" fontId="26" fillId="103" borderId="37" xfId="0" applyFont="1" applyFill="1" applyBorder="1" applyAlignment="1" applyProtection="1">
      <alignment horizontal="center" vertical="center"/>
    </xf>
    <xf numFmtId="0" fontId="26" fillId="103" borderId="40" xfId="0" applyFont="1" applyFill="1" applyBorder="1" applyAlignment="1" applyProtection="1">
      <alignment horizontal="center" vertical="center"/>
    </xf>
    <xf numFmtId="0" fontId="6" fillId="39" borderId="38" xfId="0" applyNumberFormat="1" applyFont="1" applyFill="1" applyBorder="1" applyAlignment="1" applyProtection="1">
      <alignment horizontal="center" vertical="center"/>
    </xf>
    <xf numFmtId="0" fontId="6" fillId="39" borderId="36" xfId="0" applyNumberFormat="1" applyFont="1" applyFill="1" applyBorder="1" applyAlignment="1" applyProtection="1">
      <alignment horizontal="center" vertical="center"/>
    </xf>
    <xf numFmtId="0" fontId="10" fillId="39" borderId="42" xfId="0" applyFont="1" applyFill="1" applyBorder="1" applyAlignment="1" applyProtection="1">
      <alignment horizontal="right" vertical="center"/>
      <protection locked="0"/>
    </xf>
    <xf numFmtId="0" fontId="10" fillId="39" borderId="63" xfId="0" applyFont="1" applyFill="1" applyBorder="1" applyAlignment="1" applyProtection="1">
      <alignment horizontal="right" vertical="center"/>
      <protection locked="0"/>
    </xf>
    <xf numFmtId="0" fontId="26" fillId="39" borderId="42" xfId="0" applyFont="1" applyFill="1" applyBorder="1" applyAlignment="1" applyProtection="1">
      <alignment horizontal="right" vertical="center"/>
      <protection locked="0"/>
    </xf>
    <xf numFmtId="0" fontId="26" fillId="39" borderId="63" xfId="0" applyFont="1" applyFill="1" applyBorder="1" applyAlignment="1" applyProtection="1">
      <alignment horizontal="right" vertical="center"/>
      <protection locked="0"/>
    </xf>
    <xf numFmtId="0" fontId="25" fillId="185" borderId="42" xfId="0" applyFont="1" applyFill="1" applyBorder="1" applyAlignment="1" applyProtection="1">
      <alignment horizontal="right" vertical="center"/>
      <protection locked="0"/>
    </xf>
    <xf numFmtId="0" fontId="25" fillId="185" borderId="63" xfId="0" applyFont="1" applyFill="1" applyBorder="1" applyAlignment="1" applyProtection="1">
      <alignment horizontal="right" vertical="center"/>
      <protection locked="0"/>
    </xf>
    <xf numFmtId="0" fontId="52" fillId="40" borderId="20" xfId="0" applyFont="1" applyFill="1" applyBorder="1" applyAlignment="1" applyProtection="1">
      <alignment horizontal="right" vertical="center"/>
      <protection locked="0"/>
    </xf>
    <xf numFmtId="4" fontId="6" fillId="34" borderId="38" xfId="0" applyNumberFormat="1" applyFont="1" applyFill="1" applyBorder="1" applyAlignment="1" applyProtection="1">
      <alignment horizontal="center" vertical="center" wrapText="1"/>
    </xf>
    <xf numFmtId="4" fontId="6" fillId="34" borderId="36" xfId="0" applyNumberFormat="1" applyFont="1" applyFill="1" applyBorder="1" applyAlignment="1" applyProtection="1">
      <alignment horizontal="center" vertical="center" wrapText="1"/>
    </xf>
    <xf numFmtId="0" fontId="10" fillId="121" borderId="32" xfId="0" applyFont="1" applyFill="1" applyBorder="1" applyAlignment="1" applyProtection="1">
      <alignment horizontal="center" vertical="center"/>
    </xf>
    <xf numFmtId="49" fontId="5" fillId="59" borderId="16" xfId="0" applyNumberFormat="1" applyFont="1" applyFill="1" applyBorder="1" applyAlignment="1" applyProtection="1">
      <alignment horizontal="center" vertical="center"/>
    </xf>
    <xf numFmtId="0" fontId="5" fillId="59" borderId="17" xfId="0" applyNumberFormat="1" applyFont="1" applyFill="1" applyBorder="1" applyAlignment="1" applyProtection="1">
      <alignment horizontal="center" vertical="center"/>
    </xf>
    <xf numFmtId="0" fontId="5" fillId="59" borderId="18" xfId="0" applyNumberFormat="1" applyFont="1" applyFill="1" applyBorder="1" applyAlignment="1" applyProtection="1">
      <alignment horizontal="center" vertical="center"/>
    </xf>
    <xf numFmtId="14" fontId="40" fillId="121" borderId="21" xfId="0" applyNumberFormat="1" applyFont="1" applyFill="1" applyBorder="1" applyAlignment="1" applyProtection="1">
      <alignment horizontal="center" vertical="center"/>
    </xf>
    <xf numFmtId="14" fontId="40" fillId="121" borderId="29" xfId="0" applyNumberFormat="1" applyFont="1" applyFill="1" applyBorder="1" applyAlignment="1" applyProtection="1">
      <alignment horizontal="center" vertical="center"/>
    </xf>
    <xf numFmtId="14" fontId="40" fillId="121" borderId="22" xfId="0" applyNumberFormat="1" applyFont="1" applyFill="1" applyBorder="1" applyAlignment="1" applyProtection="1">
      <alignment horizontal="center" vertical="center"/>
    </xf>
    <xf numFmtId="14" fontId="6" fillId="39" borderId="38" xfId="0" applyNumberFormat="1" applyFont="1" applyFill="1" applyBorder="1" applyAlignment="1" applyProtection="1">
      <alignment horizontal="center" vertical="center"/>
    </xf>
    <xf numFmtId="14" fontId="6" fillId="39" borderId="36" xfId="0" applyNumberFormat="1" applyFont="1" applyFill="1" applyBorder="1" applyAlignment="1" applyProtection="1">
      <alignment horizontal="center" vertical="center"/>
    </xf>
    <xf numFmtId="0" fontId="48" fillId="121" borderId="42" xfId="0" applyFont="1" applyFill="1" applyBorder="1" applyAlignment="1" applyProtection="1">
      <alignment horizontal="right" vertical="center"/>
      <protection locked="0"/>
    </xf>
    <xf numFmtId="0" fontId="48" fillId="121" borderId="63" xfId="0" applyFont="1" applyFill="1" applyBorder="1" applyAlignment="1" applyProtection="1">
      <alignment horizontal="right" vertical="center"/>
      <protection locked="0"/>
    </xf>
    <xf numFmtId="0" fontId="56" fillId="64" borderId="32" xfId="0" applyFont="1" applyFill="1" applyBorder="1" applyAlignment="1" applyProtection="1">
      <alignment horizontal="center" vertical="center"/>
    </xf>
    <xf numFmtId="49" fontId="5" fillId="221" borderId="16" xfId="0" applyNumberFormat="1" applyFont="1" applyFill="1" applyBorder="1" applyAlignment="1" applyProtection="1">
      <alignment horizontal="center" vertical="center"/>
    </xf>
    <xf numFmtId="0" fontId="5" fillId="221" borderId="17" xfId="0" applyNumberFormat="1" applyFont="1" applyFill="1" applyBorder="1" applyAlignment="1" applyProtection="1">
      <alignment horizontal="center" vertical="center"/>
    </xf>
    <xf numFmtId="0" fontId="5" fillId="221" borderId="18" xfId="0" applyNumberFormat="1" applyFont="1" applyFill="1" applyBorder="1" applyAlignment="1" applyProtection="1">
      <alignment horizontal="center" vertical="center"/>
    </xf>
    <xf numFmtId="14" fontId="40" fillId="64" borderId="21" xfId="0" applyNumberFormat="1" applyFont="1" applyFill="1" applyBorder="1" applyAlignment="1" applyProtection="1">
      <alignment horizontal="center" vertical="center"/>
    </xf>
    <xf numFmtId="14" fontId="40" fillId="64" borderId="29" xfId="0" applyNumberFormat="1" applyFont="1" applyFill="1" applyBorder="1" applyAlignment="1" applyProtection="1">
      <alignment horizontal="center" vertical="center"/>
    </xf>
    <xf numFmtId="14" fontId="40" fillId="64" borderId="22" xfId="0" applyNumberFormat="1" applyFont="1" applyFill="1" applyBorder="1" applyAlignment="1" applyProtection="1">
      <alignment horizontal="center" vertical="center"/>
    </xf>
    <xf numFmtId="0" fontId="57" fillId="64" borderId="42" xfId="0" applyFont="1" applyFill="1" applyBorder="1" applyAlignment="1" applyProtection="1">
      <alignment horizontal="right" vertical="center"/>
      <protection locked="0"/>
    </xf>
    <xf numFmtId="0" fontId="57" fillId="64" borderId="63" xfId="0" applyFont="1" applyFill="1" applyBorder="1" applyAlignment="1" applyProtection="1">
      <alignment horizontal="right" vertical="center"/>
      <protection locked="0"/>
    </xf>
    <xf numFmtId="0" fontId="10" fillId="77" borderId="32" xfId="0" applyFont="1" applyFill="1" applyBorder="1" applyAlignment="1" applyProtection="1">
      <alignment horizontal="center" vertical="center"/>
    </xf>
    <xf numFmtId="49" fontId="5" fillId="223" borderId="16" xfId="0" applyNumberFormat="1" applyFont="1" applyFill="1" applyBorder="1" applyAlignment="1" applyProtection="1">
      <alignment horizontal="center" vertical="center"/>
    </xf>
    <xf numFmtId="0" fontId="5" fillId="223" borderId="17" xfId="0" applyNumberFormat="1" applyFont="1" applyFill="1" applyBorder="1" applyAlignment="1" applyProtection="1">
      <alignment horizontal="center" vertical="center"/>
    </xf>
    <xf numFmtId="0" fontId="5" fillId="223" borderId="18" xfId="0" applyNumberFormat="1" applyFont="1" applyFill="1" applyBorder="1" applyAlignment="1" applyProtection="1">
      <alignment horizontal="center" vertical="center"/>
    </xf>
    <xf numFmtId="14" fontId="40" fillId="77" borderId="21" xfId="0" applyNumberFormat="1" applyFont="1" applyFill="1" applyBorder="1" applyAlignment="1" applyProtection="1">
      <alignment horizontal="center" vertical="center"/>
    </xf>
    <xf numFmtId="14" fontId="40" fillId="77" borderId="29" xfId="0" applyNumberFormat="1" applyFont="1" applyFill="1" applyBorder="1" applyAlignment="1" applyProtection="1">
      <alignment horizontal="center" vertical="center"/>
    </xf>
    <xf numFmtId="14" fontId="40" fillId="77" borderId="22" xfId="0" applyNumberFormat="1" applyFont="1" applyFill="1" applyBorder="1" applyAlignment="1" applyProtection="1">
      <alignment horizontal="center" vertical="center"/>
    </xf>
    <xf numFmtId="0" fontId="48" fillId="77" borderId="42" xfId="0" applyFont="1" applyFill="1" applyBorder="1" applyAlignment="1" applyProtection="1">
      <alignment horizontal="right" vertical="center"/>
      <protection locked="0"/>
    </xf>
    <xf numFmtId="0" fontId="48" fillId="77" borderId="63" xfId="0" applyFont="1" applyFill="1" applyBorder="1" applyAlignment="1" applyProtection="1">
      <alignment horizontal="right" vertical="center"/>
      <protection locked="0"/>
    </xf>
    <xf numFmtId="0" fontId="10" fillId="226" borderId="32" xfId="0" applyFont="1" applyFill="1" applyBorder="1" applyAlignment="1" applyProtection="1">
      <alignment horizontal="center" vertical="center"/>
    </xf>
    <xf numFmtId="49" fontId="5" fillId="37" borderId="16" xfId="0" applyNumberFormat="1" applyFont="1" applyFill="1" applyBorder="1" applyAlignment="1" applyProtection="1">
      <alignment horizontal="center" vertical="center"/>
    </xf>
    <xf numFmtId="0" fontId="5" fillId="37" borderId="17" xfId="0" applyNumberFormat="1" applyFont="1" applyFill="1" applyBorder="1" applyAlignment="1" applyProtection="1">
      <alignment horizontal="center" vertical="center"/>
    </xf>
    <xf numFmtId="0" fontId="5" fillId="37" borderId="18" xfId="0" applyNumberFormat="1" applyFont="1" applyFill="1" applyBorder="1" applyAlignment="1" applyProtection="1">
      <alignment horizontal="center" vertical="center"/>
    </xf>
    <xf numFmtId="14" fontId="40" fillId="227" borderId="21" xfId="0" applyNumberFormat="1" applyFont="1" applyFill="1" applyBorder="1" applyAlignment="1" applyProtection="1">
      <alignment horizontal="center" vertical="center"/>
    </xf>
    <xf numFmtId="14" fontId="40" fillId="227" borderId="29" xfId="0" applyNumberFormat="1" applyFont="1" applyFill="1" applyBorder="1" applyAlignment="1" applyProtection="1">
      <alignment horizontal="center" vertical="center"/>
    </xf>
    <xf numFmtId="14" fontId="40" fillId="227" borderId="22" xfId="0" applyNumberFormat="1" applyFont="1" applyFill="1" applyBorder="1" applyAlignment="1" applyProtection="1">
      <alignment horizontal="center" vertical="center"/>
    </xf>
    <xf numFmtId="0" fontId="48" fillId="226" borderId="42" xfId="0" applyFont="1" applyFill="1" applyBorder="1" applyAlignment="1" applyProtection="1">
      <alignment horizontal="right" vertical="center"/>
      <protection locked="0"/>
    </xf>
    <xf numFmtId="0" fontId="48" fillId="226" borderId="63" xfId="0" applyFont="1" applyFill="1" applyBorder="1" applyAlignment="1" applyProtection="1">
      <alignment horizontal="right" vertical="center"/>
      <protection locked="0"/>
    </xf>
    <xf numFmtId="0" fontId="48" fillId="252" borderId="42" xfId="0" applyFont="1" applyFill="1" applyBorder="1" applyAlignment="1" applyProtection="1">
      <alignment horizontal="right" vertical="center"/>
      <protection locked="0"/>
    </xf>
    <xf numFmtId="0" fontId="48" fillId="252" borderId="63" xfId="0" applyFont="1" applyFill="1" applyBorder="1" applyAlignment="1" applyProtection="1">
      <alignment horizontal="right" vertical="center"/>
      <protection locked="0"/>
    </xf>
    <xf numFmtId="0" fontId="10" fillId="252" borderId="32" xfId="0" applyFont="1" applyFill="1" applyBorder="1" applyAlignment="1" applyProtection="1">
      <alignment horizontal="center" vertical="center"/>
    </xf>
    <xf numFmtId="49" fontId="5" fillId="239" borderId="16" xfId="0" applyNumberFormat="1" applyFont="1" applyFill="1" applyBorder="1" applyAlignment="1" applyProtection="1">
      <alignment horizontal="center" vertical="center"/>
    </xf>
    <xf numFmtId="0" fontId="5" fillId="239" borderId="17" xfId="0" applyNumberFormat="1" applyFont="1" applyFill="1" applyBorder="1" applyAlignment="1" applyProtection="1">
      <alignment horizontal="center" vertical="center"/>
    </xf>
    <xf numFmtId="0" fontId="5" fillId="239" borderId="18" xfId="0" applyNumberFormat="1" applyFont="1" applyFill="1" applyBorder="1" applyAlignment="1" applyProtection="1">
      <alignment horizontal="center" vertical="center"/>
    </xf>
    <xf numFmtId="14" fontId="40" fillId="33" borderId="21" xfId="0" applyNumberFormat="1" applyFont="1" applyFill="1" applyBorder="1" applyAlignment="1" applyProtection="1">
      <alignment horizontal="center" vertical="center"/>
    </xf>
    <xf numFmtId="14" fontId="40" fillId="33" borderId="29" xfId="0" applyNumberFormat="1" applyFont="1" applyFill="1" applyBorder="1" applyAlignment="1" applyProtection="1">
      <alignment horizontal="center" vertical="center"/>
    </xf>
    <xf numFmtId="14" fontId="40" fillId="33" borderId="22" xfId="0" applyNumberFormat="1" applyFont="1" applyFill="1" applyBorder="1" applyAlignment="1" applyProtection="1">
      <alignment horizontal="center" vertical="center"/>
    </xf>
    <xf numFmtId="0" fontId="50" fillId="40" borderId="24" xfId="0" applyFont="1" applyFill="1" applyBorder="1" applyAlignment="1">
      <alignment horizontal="center" vertical="center"/>
    </xf>
    <xf numFmtId="0" fontId="50" fillId="40" borderId="23" xfId="0" applyFont="1" applyFill="1" applyBorder="1" applyAlignment="1">
      <alignment horizontal="center" vertical="center"/>
    </xf>
    <xf numFmtId="0" fontId="9" fillId="40" borderId="21" xfId="0" applyFont="1" applyFill="1" applyBorder="1" applyAlignment="1">
      <alignment horizontal="center" vertical="center"/>
    </xf>
    <xf numFmtId="0" fontId="9" fillId="40" borderId="22" xfId="0" applyFont="1" applyFill="1" applyBorder="1" applyAlignment="1">
      <alignment horizontal="center" vertical="center"/>
    </xf>
    <xf numFmtId="0" fontId="9" fillId="61" borderId="21" xfId="0" applyFont="1" applyFill="1" applyBorder="1" applyAlignment="1">
      <alignment horizontal="center" vertical="center"/>
    </xf>
    <xf numFmtId="0" fontId="9" fillId="61" borderId="22" xfId="0" applyFont="1" applyFill="1" applyBorder="1" applyAlignment="1">
      <alignment horizontal="center" vertical="center"/>
    </xf>
    <xf numFmtId="0" fontId="54" fillId="61" borderId="24" xfId="0" applyFont="1" applyFill="1" applyBorder="1" applyAlignment="1">
      <alignment horizontal="center" vertical="center"/>
    </xf>
    <xf numFmtId="0" fontId="54" fillId="61" borderId="23" xfId="0" applyFont="1" applyFill="1" applyBorder="1" applyAlignment="1">
      <alignment horizontal="center" vertical="center"/>
    </xf>
    <xf numFmtId="0" fontId="55" fillId="192" borderId="0" xfId="0" applyFont="1" applyFill="1" applyAlignment="1" applyProtection="1">
      <alignment horizontal="center" vertical="center"/>
    </xf>
    <xf numFmtId="0" fontId="57" fillId="103" borderId="42" xfId="0" applyFont="1" applyFill="1" applyBorder="1" applyAlignment="1" applyProtection="1">
      <alignment horizontal="right" vertical="center"/>
      <protection locked="0"/>
    </xf>
    <xf numFmtId="0" fontId="57" fillId="103" borderId="63" xfId="0" applyFont="1" applyFill="1" applyBorder="1" applyAlignment="1" applyProtection="1">
      <alignment horizontal="right" vertical="center"/>
      <protection locked="0"/>
    </xf>
    <xf numFmtId="0" fontId="63" fillId="40" borderId="42" xfId="0" applyFont="1" applyFill="1" applyBorder="1" applyAlignment="1" applyProtection="1">
      <alignment horizontal="right" vertical="center"/>
      <protection locked="0"/>
    </xf>
    <xf numFmtId="0" fontId="63" fillId="40" borderId="63" xfId="0" applyFont="1" applyFill="1" applyBorder="1" applyAlignment="1" applyProtection="1">
      <alignment horizontal="right" vertical="center"/>
      <protection locked="0"/>
    </xf>
  </cellXfs>
  <cellStyles count="110">
    <cellStyle name="20% - Accent1 2" xfId="36"/>
    <cellStyle name="20% - Accent2 2" xfId="40"/>
    <cellStyle name="20% - Accent3 2" xfId="44"/>
    <cellStyle name="20% - Accent4 2" xfId="48"/>
    <cellStyle name="20% - Accent5 2" xfId="52"/>
    <cellStyle name="20% - Accent6 2" xfId="56"/>
    <cellStyle name="40% - Accent1 2" xfId="37"/>
    <cellStyle name="40% - Accent2 2" xfId="41"/>
    <cellStyle name="40% - Accent3 2" xfId="45"/>
    <cellStyle name="40% - Accent4 2" xfId="49"/>
    <cellStyle name="40% - Accent5 2" xfId="53"/>
    <cellStyle name="40% - Accent6 2" xfId="57"/>
    <cellStyle name="60% - Accent1 2" xfId="38"/>
    <cellStyle name="60% - Accent2 2" xfId="42"/>
    <cellStyle name="60% - Accent3 2" xfId="46"/>
    <cellStyle name="60% - Accent4 2" xfId="50"/>
    <cellStyle name="60% - Accent5 2" xfId="54"/>
    <cellStyle name="60% - Accent6 2" xfId="58"/>
    <cellStyle name="Accent1 2" xfId="35"/>
    <cellStyle name="Accent2 2" xfId="39"/>
    <cellStyle name="Accent3 2" xfId="43"/>
    <cellStyle name="Accent4 2" xfId="47"/>
    <cellStyle name="Accent5 2" xfId="51"/>
    <cellStyle name="Accent6 2" xfId="55"/>
    <cellStyle name="Bad 2" xfId="24"/>
    <cellStyle name="Calculation 2" xfId="28"/>
    <cellStyle name="Check Cell 2" xfId="30"/>
    <cellStyle name="Comma [0] 2" xfId="14"/>
    <cellStyle name="Comma 10" xfId="69"/>
    <cellStyle name="Comma 11" xfId="70"/>
    <cellStyle name="Comma 2" xfId="3"/>
    <cellStyle name="Comma 2 2" xfId="10"/>
    <cellStyle name="Comma 3" xfId="2"/>
    <cellStyle name="Comma 4" xfId="13"/>
    <cellStyle name="Comma 5" xfId="59"/>
    <cellStyle name="Comma 6" xfId="61"/>
    <cellStyle name="Comma 7" xfId="68"/>
    <cellStyle name="Comma 8" xfId="71"/>
    <cellStyle name="Comma 9" xfId="72"/>
    <cellStyle name="Currency [0] 2" xfId="16"/>
    <cellStyle name="Currency 10" xfId="73"/>
    <cellStyle name="Currency 11" xfId="75"/>
    <cellStyle name="Currency 12" xfId="76"/>
    <cellStyle name="Currency 13" xfId="77"/>
    <cellStyle name="Currency 14" xfId="78"/>
    <cellStyle name="Currency 15" xfId="79"/>
    <cellStyle name="Currency 16" xfId="80"/>
    <cellStyle name="Currency 17" xfId="81"/>
    <cellStyle name="Currency 18" xfId="82"/>
    <cellStyle name="Currency 19" xfId="83"/>
    <cellStyle name="Currency 2" xfId="15"/>
    <cellStyle name="Currency 2 2" xfId="74"/>
    <cellStyle name="Currency 20" xfId="91"/>
    <cellStyle name="Currency 20 2" xfId="104"/>
    <cellStyle name="Currency 20 3" xfId="108"/>
    <cellStyle name="Currency 21" xfId="94"/>
    <cellStyle name="Currency 22" xfId="97"/>
    <cellStyle name="Currency 23" xfId="99"/>
    <cellStyle name="Currency 24" xfId="96"/>
    <cellStyle name="Currency 25" xfId="95"/>
    <cellStyle name="Currency 26" xfId="100"/>
    <cellStyle name="Currency 27" xfId="101"/>
    <cellStyle name="Currency 28" xfId="98"/>
    <cellStyle name="Currency 3" xfId="60"/>
    <cellStyle name="Currency 4" xfId="62"/>
    <cellStyle name="Currency 5" xfId="63"/>
    <cellStyle name="Currency 6" xfId="67"/>
    <cellStyle name="Currency 7" xfId="65"/>
    <cellStyle name="Currency 8" xfId="64"/>
    <cellStyle name="Currency 9" xfId="66"/>
    <cellStyle name="Explanatory Text 2" xfId="33"/>
    <cellStyle name="Good 2" xfId="23"/>
    <cellStyle name="Heading 1 2" xfId="19"/>
    <cellStyle name="Heading 2 2" xfId="20"/>
    <cellStyle name="Heading 3 2" xfId="21"/>
    <cellStyle name="Heading 4 2" xfId="22"/>
    <cellStyle name="Hyperlink 2" xfId="88"/>
    <cellStyle name="Hyperlink 3" xfId="92"/>
    <cellStyle name="Input 2" xfId="26"/>
    <cellStyle name="Linked Cell 2" xfId="29"/>
    <cellStyle name="Neutral 2" xfId="25"/>
    <cellStyle name="Normal" xfId="0" builtinId="0"/>
    <cellStyle name="Normal 2" xfId="4"/>
    <cellStyle name="Normal 2 2" xfId="11"/>
    <cellStyle name="Normal 2 3" xfId="84"/>
    <cellStyle name="Normal 3" xfId="5"/>
    <cellStyle name="Normal 3 2" xfId="85"/>
    <cellStyle name="Normal 4" xfId="6"/>
    <cellStyle name="Normal 5" xfId="1"/>
    <cellStyle name="Normal 6" xfId="12"/>
    <cellStyle name="Normal 7" xfId="86"/>
    <cellStyle name="Note 2" xfId="32"/>
    <cellStyle name="Output 2" xfId="27"/>
    <cellStyle name="Percent 2" xfId="17"/>
    <cellStyle name="Percent 3" xfId="87"/>
    <cellStyle name="Percent 3 2" xfId="102"/>
    <cellStyle name="Percent 3 3" xfId="106"/>
    <cellStyle name="Percent 4" xfId="89"/>
    <cellStyle name="Percent 4 2" xfId="103"/>
    <cellStyle name="Percent 4 3" xfId="107"/>
    <cellStyle name="Percent 5" xfId="90"/>
    <cellStyle name="Percent 6" xfId="93"/>
    <cellStyle name="Percent 6 2" xfId="105"/>
    <cellStyle name="Percent 6 3" xfId="109"/>
    <cellStyle name="PSChar" xfId="7"/>
    <cellStyle name="PSDec" xfId="8"/>
    <cellStyle name="PSHeading" xfId="9"/>
    <cellStyle name="Title 2" xfId="18"/>
    <cellStyle name="Total 2" xfId="34"/>
    <cellStyle name="Warning Text 2" xfId="31"/>
  </cellStyles>
  <dxfs count="0"/>
  <tableStyles count="0" defaultTableStyle="TableStyleMedium2" defaultPivotStyle="PivotStyleLight16"/>
  <colors>
    <mruColors>
      <color rgb="FF84D6AD"/>
      <color rgb="FF3CB679"/>
      <color rgb="FF339966"/>
      <color rgb="FF55C78E"/>
      <color rgb="FFDA0000"/>
      <color rgb="FFEC9CD7"/>
      <color rgb="FFDF53BA"/>
      <color rgb="FFD327A6"/>
      <color rgb="FFE575C8"/>
      <color rgb="FF832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G11"/>
  <sheetViews>
    <sheetView zoomScaleNormal="100" workbookViewId="0">
      <selection activeCell="L11" sqref="L11"/>
    </sheetView>
  </sheetViews>
  <sheetFormatPr defaultColWidth="8.88671875" defaultRowHeight="13.8" x14ac:dyDescent="0.25"/>
  <cols>
    <col min="1" max="1" width="27.109375" style="47" bestFit="1" customWidth="1"/>
    <col min="2" max="3" width="20.77734375" style="48" customWidth="1"/>
    <col min="4" max="4" width="20.77734375" style="55" customWidth="1"/>
    <col min="5" max="5" width="9.6640625" style="47" bestFit="1" customWidth="1"/>
    <col min="6" max="16384" width="8.88671875" style="47"/>
  </cols>
  <sheetData>
    <row r="2" spans="1:7" s="50" customFormat="1" ht="28.95" customHeight="1" x14ac:dyDescent="0.25">
      <c r="A2" s="1349" t="s">
        <v>311</v>
      </c>
      <c r="B2" s="1350"/>
      <c r="C2" s="1350"/>
      <c r="D2" s="1351"/>
    </row>
    <row r="3" spans="1:7" s="85" customFormat="1" ht="16.95" customHeight="1" x14ac:dyDescent="0.3">
      <c r="A3" s="169" t="s">
        <v>331</v>
      </c>
      <c r="B3" s="54" t="s">
        <v>300</v>
      </c>
      <c r="C3" s="54" t="s">
        <v>79</v>
      </c>
      <c r="D3" s="60" t="s">
        <v>80</v>
      </c>
    </row>
    <row r="4" spans="1:7" ht="13.95" customHeight="1" x14ac:dyDescent="0.25">
      <c r="A4" s="61"/>
      <c r="B4" s="57" t="s">
        <v>81</v>
      </c>
      <c r="C4" s="58" t="s">
        <v>81</v>
      </c>
      <c r="D4" s="59" t="s">
        <v>81</v>
      </c>
    </row>
    <row r="5" spans="1:7" ht="13.95" customHeight="1" x14ac:dyDescent="0.25">
      <c r="A5" s="1047" t="s">
        <v>303</v>
      </c>
      <c r="B5" s="164">
        <f>'Budget Detail - AAAAAA'!C71+'Budget Detail - BBBBBB'!C71+'Budget Detail - CCCCCC'!C71+'Budget Detail - DDDDDD'!C71+'Budget Detail - EEEEEE'!C71+'Budget Detail - FFFFFF'!C71</f>
        <v>0</v>
      </c>
      <c r="C5" s="163">
        <f>'Budget Detail - AAAAAA'!D71+'Budget Detail - AAAAAA'!E71+'Budget Detail - BBBBBB'!D71+'Budget Detail - BBBBBB'!E71+'Budget Detail - CCCCCC'!D71+'Budget Detail - CCCCCC'!E71+'Budget Detail - DDDDDD'!D71+'Budget Detail - DDDDDD'!E71+'Budget Detail - EEEEEE'!D71+'Budget Detail - EEEEEE'!E71+'Budget Detail - FFFFFF'!D71+'Budget Detail - FFFFFF'!E71</f>
        <v>0</v>
      </c>
      <c r="D5" s="162">
        <f>'Budget Detail - AAAAAA'!F71+'Budget Detail - BBBBBB'!F71+'Budget Detail - CCCCCC'!F71+'Budget Detail - DDDDDD'!F71+'Budget Detail - EEEEEE'!F71+'Budget Detail - FFFFFF'!F71</f>
        <v>0</v>
      </c>
      <c r="G5" s="51"/>
    </row>
    <row r="6" spans="1:7" ht="13.95" customHeight="1" x14ac:dyDescent="0.25">
      <c r="A6" s="1047" t="s">
        <v>304</v>
      </c>
      <c r="B6" s="164">
        <f>'Budget Detail - AAAAAA'!C81+'Budget Detail - BBBBBB'!C81+'Budget Detail - CCCCCC'!C81+'Budget Detail - DDDDDD'!C81+'Budget Detail - EEEEEE'!C81+'Budget Detail - FFFFFF'!C81</f>
        <v>0</v>
      </c>
      <c r="C6" s="163">
        <f>'Budget Detail - AAAAAA'!D81+'Budget Detail - AAAAAA'!E81+'Budget Detail - BBBBBB'!D81+'Budget Detail - BBBBBB'!E81+'Budget Detail - CCCCCC'!D81+'Budget Detail - CCCCCC'!E81+'Budget Detail - DDDDDD'!D81+'Budget Detail - DDDDDD'!E81+'Budget Detail - EEEEEE'!D81+'Budget Detail - EEEEEE'!E81+'Budget Detail - FFFFFF'!D81+'Budget Detail - FFFFFF'!E81</f>
        <v>0</v>
      </c>
      <c r="D6" s="162">
        <f>'Budget Detail - AAAAAA'!F81+'Budget Detail - BBBBBB'!F81+'Budget Detail - CCCCCC'!F81+'Budget Detail - DDDDDD'!F81+'Budget Detail - EEEEEE'!F81+'Budget Detail - FFFFFF'!F81</f>
        <v>0</v>
      </c>
      <c r="G6" s="51"/>
    </row>
    <row r="7" spans="1:7" ht="13.95" customHeight="1" x14ac:dyDescent="0.25">
      <c r="A7" s="1047" t="s">
        <v>306</v>
      </c>
      <c r="B7" s="164">
        <f>'Budget Detail - AAAAAA'!C454+'Budget Detail - BBBBBB'!C454+'Budget Detail - CCCCCC'!C454+'Budget Detail - DDDDDD'!C454+'Budget Detail - EEEEEE'!C454+'Budget Detail - FFFFFF'!C454</f>
        <v>0</v>
      </c>
      <c r="C7" s="163">
        <f>'Budget Detail - AAAAAA'!D454+'Budget Detail - AAAAAA'!E454+'Budget Detail - BBBBBB'!D454+'Budget Detail - BBBBBB'!E454+'Budget Detail - CCCCCC'!D454+'Budget Detail - CCCCCC'!E454+'Budget Detail - DDDDDD'!D454+'Budget Detail - DDDDDD'!E454+'Budget Detail - EEEEEE'!D454+'Budget Detail - EEEEEE'!E454+'Budget Detail - FFFFFF'!D454+'Budget Detail - FFFFFF'!E454</f>
        <v>0</v>
      </c>
      <c r="D7" s="162">
        <f>'Budget Detail - AAAAAA'!F454+'Budget Detail - BBBBBB'!F454+'Budget Detail - CCCCCC'!F454+'Budget Detail - DDDDDD'!F454+'Budget Detail - EEEEEE'!F454+'Budget Detail - FFFFFF'!F454</f>
        <v>0</v>
      </c>
      <c r="G7" s="51"/>
    </row>
    <row r="8" spans="1:7" ht="13.95" customHeight="1" thickBot="1" x14ac:dyDescent="0.3">
      <c r="A8" s="1047" t="s">
        <v>305</v>
      </c>
      <c r="B8" s="164">
        <f>'Budget Detail - AAAAAA'!C471+'Budget Detail - BBBBBB'!C471+'Budget Detail - CCCCCC'!C471+'Budget Detail - DDDDDD'!C471+'Budget Detail - EEEEEE'!C471+'Budget Detail - FFFFFF'!C471</f>
        <v>0</v>
      </c>
      <c r="C8" s="163">
        <f>'Budget Detail - AAAAAA'!D471+'Budget Detail - AAAAAA'!E471+'Budget Detail - BBBBBB'!D471+'Budget Detail - BBBBBB'!E471+'Budget Detail - CCCCCC'!D471+'Budget Detail - CCCCCC'!E471+'Budget Detail - DDDDDD'!D471+'Budget Detail - DDDDDD'!E471+'Budget Detail - EEEEEE'!D471+'Budget Detail - EEEEEE'!E471+'Budget Detail - FFFFFF'!D471+'Budget Detail - FFFFFF'!E471</f>
        <v>0</v>
      </c>
      <c r="D8" s="162">
        <f>'Budget Detail - AAAAAA'!F471+'Budget Detail - BBBBBB'!F471+'Budget Detail - CCCCCC'!F471+'Budget Detail - DDDDDD'!F471+'Budget Detail - EEEEEE'!F471+'Budget Detail - FFFFFF'!F471</f>
        <v>0</v>
      </c>
    </row>
    <row r="9" spans="1:7" s="77" customFormat="1" ht="21" customHeight="1" thickTop="1" thickBot="1" x14ac:dyDescent="0.35">
      <c r="A9" s="1048" t="s">
        <v>367</v>
      </c>
      <c r="B9" s="160">
        <f>SUM(B5:B8)</f>
        <v>0</v>
      </c>
      <c r="C9" s="78">
        <f>SUM(C5:C8)</f>
        <v>0</v>
      </c>
      <c r="D9" s="161">
        <f>SUM(D5:D8)</f>
        <v>0</v>
      </c>
      <c r="E9" s="76"/>
      <c r="F9" s="75"/>
    </row>
    <row r="10" spans="1:7" ht="13.95" customHeight="1" thickTop="1" x14ac:dyDescent="0.25">
      <c r="A10" s="49"/>
      <c r="B10" s="723"/>
      <c r="C10" s="723"/>
      <c r="D10" s="724"/>
    </row>
    <row r="11" spans="1:7" x14ac:dyDescent="0.25">
      <c r="A11" s="53"/>
      <c r="B11" s="52"/>
      <c r="C11" s="52"/>
      <c r="D11" s="56"/>
    </row>
  </sheetData>
  <sheetProtection password="EEE6" sheet="1" objects="1" scenarios="1"/>
  <mergeCells count="1">
    <mergeCell ref="A2:D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AP223"/>
  <sheetViews>
    <sheetView workbookViewId="0">
      <pane xSplit="1" ySplit="3" topLeftCell="B4" activePane="bottomRight" state="frozen"/>
      <selection pane="topRight" activeCell="B1" sqref="B1"/>
      <selection pane="bottomLeft" activeCell="A4" sqref="A4"/>
      <selection pane="bottomRight" activeCell="AR1" sqref="AR1:CG1048576"/>
    </sheetView>
  </sheetViews>
  <sheetFormatPr defaultColWidth="8.88671875" defaultRowHeight="13.8" x14ac:dyDescent="0.3"/>
  <cols>
    <col min="1" max="1" width="8.88671875" style="21"/>
    <col min="2" max="2" width="15.6640625" style="74" bestFit="1" customWidth="1"/>
    <col min="3" max="3" width="13.5546875" style="21" bestFit="1" customWidth="1"/>
    <col min="4" max="4" width="35.77734375" style="21" customWidth="1"/>
    <col min="5" max="5" width="16.44140625" style="21" customWidth="1"/>
    <col min="6" max="6" width="12.77734375" style="21" customWidth="1"/>
    <col min="7" max="7" width="3.33203125" style="74" customWidth="1"/>
    <col min="8" max="8" width="11" style="21" bestFit="1" customWidth="1"/>
    <col min="9" max="9" width="15.6640625" style="74" bestFit="1" customWidth="1"/>
    <col min="10" max="10" width="13.5546875" style="21" customWidth="1"/>
    <col min="11" max="11" width="35.77734375" style="21" customWidth="1"/>
    <col min="12" max="12" width="16.44140625" style="21" customWidth="1"/>
    <col min="13" max="13" width="12.77734375" style="21" customWidth="1"/>
    <col min="14" max="14" width="3.33203125" style="74" customWidth="1"/>
    <col min="15" max="15" width="8.88671875" style="21"/>
    <col min="16" max="16" width="15.6640625" style="21" customWidth="1"/>
    <col min="17" max="17" width="13.5546875" style="21" customWidth="1"/>
    <col min="18" max="18" width="35.77734375" style="21" customWidth="1"/>
    <col min="19" max="19" width="16.44140625" style="21" customWidth="1"/>
    <col min="20" max="20" width="12.77734375" style="21" customWidth="1"/>
    <col min="21" max="21" width="3.33203125" style="21" customWidth="1"/>
    <col min="22" max="22" width="8.88671875" style="21"/>
    <col min="23" max="23" width="15.6640625" style="21" customWidth="1"/>
    <col min="24" max="24" width="13.5546875" style="21" customWidth="1"/>
    <col min="25" max="25" width="35.77734375" style="21" customWidth="1"/>
    <col min="26" max="26" width="16.44140625" style="21" customWidth="1"/>
    <col min="27" max="27" width="12.77734375" style="21" customWidth="1"/>
    <col min="28" max="28" width="3.33203125" style="21" customWidth="1"/>
    <col min="29" max="29" width="8.88671875" style="21"/>
    <col min="30" max="30" width="15.6640625" style="21" customWidth="1"/>
    <col min="31" max="31" width="13.5546875" style="21" customWidth="1"/>
    <col min="32" max="32" width="35.77734375" style="21" customWidth="1"/>
    <col min="33" max="33" width="16.44140625" style="21" customWidth="1"/>
    <col min="34" max="34" width="12.77734375" style="21" customWidth="1"/>
    <col min="35" max="35" width="3.33203125" style="21" customWidth="1"/>
    <col min="36" max="36" width="8.88671875" style="21"/>
    <col min="37" max="37" width="15.6640625" style="21" customWidth="1"/>
    <col min="38" max="38" width="13.5546875" style="21" customWidth="1"/>
    <col min="39" max="39" width="35.77734375" style="21" customWidth="1"/>
    <col min="40" max="40" width="16.44140625" style="21" customWidth="1"/>
    <col min="41" max="41" width="12.77734375" style="21" customWidth="1"/>
    <col min="42" max="42" width="3.33203125" style="21" customWidth="1"/>
    <col min="43" max="16384" width="8.88671875" style="21"/>
  </cols>
  <sheetData>
    <row r="1" spans="2:42" ht="14.4" thickBot="1" x14ac:dyDescent="0.35">
      <c r="B1" s="38"/>
      <c r="C1" s="1"/>
      <c r="D1" s="1"/>
      <c r="E1" s="1"/>
      <c r="F1" s="85"/>
      <c r="G1" s="38"/>
      <c r="H1" s="1"/>
      <c r="I1" s="38"/>
      <c r="J1" s="85"/>
      <c r="K1" s="85"/>
      <c r="L1" s="85"/>
      <c r="M1" s="85"/>
      <c r="N1" s="38"/>
    </row>
    <row r="2" spans="2:42" ht="30.6" thickBot="1" x14ac:dyDescent="0.35">
      <c r="B2" s="89"/>
      <c r="C2" s="7"/>
      <c r="D2" s="730" t="s">
        <v>393</v>
      </c>
      <c r="E2" s="7"/>
      <c r="F2" s="7"/>
      <c r="G2" s="90"/>
      <c r="H2" s="7"/>
      <c r="I2" s="89"/>
      <c r="J2" s="7"/>
      <c r="K2" s="789" t="s">
        <v>394</v>
      </c>
      <c r="L2" s="7"/>
      <c r="M2" s="7"/>
      <c r="N2" s="90"/>
      <c r="R2" s="795" t="s">
        <v>395</v>
      </c>
      <c r="Y2" s="816" t="s">
        <v>396</v>
      </c>
      <c r="AF2" s="844" t="s">
        <v>397</v>
      </c>
      <c r="AM2" s="881" t="s">
        <v>398</v>
      </c>
    </row>
    <row r="3" spans="2:42" ht="14.4" thickBot="1" x14ac:dyDescent="0.35">
      <c r="B3" s="38"/>
      <c r="C3" s="1"/>
      <c r="D3" s="1"/>
      <c r="E3" s="1"/>
      <c r="F3" s="85"/>
      <c r="G3" s="38"/>
      <c r="H3" s="1"/>
      <c r="I3" s="38"/>
      <c r="J3" s="85"/>
      <c r="K3" s="85"/>
      <c r="L3" s="85"/>
      <c r="M3" s="85"/>
      <c r="N3" s="38"/>
    </row>
    <row r="4" spans="2:42" ht="14.4" thickBot="1" x14ac:dyDescent="0.35">
      <c r="B4" s="731"/>
      <c r="C4" s="731"/>
      <c r="D4" s="731"/>
      <c r="E4" s="731"/>
      <c r="F4" s="731"/>
      <c r="G4" s="732"/>
      <c r="H4" s="1"/>
      <c r="I4" s="767"/>
      <c r="J4" s="768"/>
      <c r="K4" s="768"/>
      <c r="L4" s="768"/>
      <c r="M4" s="768"/>
      <c r="N4" s="769"/>
      <c r="P4" s="814"/>
      <c r="Q4" s="101"/>
      <c r="R4" s="101"/>
      <c r="S4" s="101"/>
      <c r="T4" s="101"/>
      <c r="U4" s="102"/>
      <c r="W4" s="822"/>
      <c r="X4" s="823"/>
      <c r="Y4" s="823"/>
      <c r="Z4" s="823"/>
      <c r="AA4" s="823"/>
      <c r="AB4" s="824"/>
      <c r="AD4" s="860"/>
      <c r="AE4" s="861"/>
      <c r="AF4" s="861"/>
      <c r="AG4" s="861"/>
      <c r="AH4" s="861"/>
      <c r="AI4" s="862"/>
      <c r="AK4" s="895"/>
      <c r="AL4" s="896"/>
      <c r="AM4" s="896"/>
      <c r="AN4" s="896"/>
      <c r="AO4" s="896"/>
      <c r="AP4" s="897"/>
    </row>
    <row r="5" spans="2:42" ht="14.4" customHeight="1" thickBot="1" x14ac:dyDescent="0.35">
      <c r="B5" s="917"/>
      <c r="C5" s="918"/>
      <c r="D5" s="1444" t="s">
        <v>153</v>
      </c>
      <c r="E5" s="1442"/>
      <c r="F5" s="1443"/>
      <c r="G5" s="921"/>
      <c r="H5" s="1"/>
      <c r="I5" s="927"/>
      <c r="J5" s="928"/>
      <c r="K5" s="1444" t="s">
        <v>153</v>
      </c>
      <c r="L5" s="1442"/>
      <c r="M5" s="1443"/>
      <c r="N5" s="935"/>
      <c r="P5" s="757"/>
      <c r="Q5" s="759"/>
      <c r="R5" s="1444" t="s">
        <v>153</v>
      </c>
      <c r="S5" s="1442"/>
      <c r="T5" s="1443"/>
      <c r="U5" s="761"/>
      <c r="W5" s="937"/>
      <c r="X5" s="938"/>
      <c r="Y5" s="1444" t="s">
        <v>153</v>
      </c>
      <c r="Z5" s="1442"/>
      <c r="AA5" s="1443"/>
      <c r="AB5" s="941"/>
      <c r="AD5" s="850"/>
      <c r="AE5" s="851"/>
      <c r="AF5" s="1444" t="s">
        <v>153</v>
      </c>
      <c r="AG5" s="1442"/>
      <c r="AH5" s="1443"/>
      <c r="AI5" s="854"/>
      <c r="AK5" s="887"/>
      <c r="AL5" s="888"/>
      <c r="AM5" s="1444" t="s">
        <v>153</v>
      </c>
      <c r="AN5" s="1442"/>
      <c r="AO5" s="1443"/>
      <c r="AP5" s="891"/>
    </row>
    <row r="6" spans="2:42" ht="15.75" customHeight="1" thickBot="1" x14ac:dyDescent="0.35">
      <c r="B6" s="919"/>
      <c r="C6" s="920"/>
      <c r="D6" s="1445"/>
      <c r="E6" s="91" t="s">
        <v>43</v>
      </c>
      <c r="F6" s="749">
        <v>0</v>
      </c>
      <c r="G6" s="922"/>
      <c r="H6" s="1"/>
      <c r="I6" s="929"/>
      <c r="J6" s="930"/>
      <c r="K6" s="1445"/>
      <c r="L6" s="91" t="s">
        <v>43</v>
      </c>
      <c r="M6" s="749">
        <v>0</v>
      </c>
      <c r="N6" s="936"/>
      <c r="P6" s="758"/>
      <c r="Q6" s="760"/>
      <c r="R6" s="1445"/>
      <c r="S6" s="91" t="s">
        <v>43</v>
      </c>
      <c r="T6" s="749">
        <v>0</v>
      </c>
      <c r="U6" s="762"/>
      <c r="W6" s="939"/>
      <c r="X6" s="940"/>
      <c r="Y6" s="1445"/>
      <c r="Z6" s="91" t="s">
        <v>43</v>
      </c>
      <c r="AA6" s="749">
        <v>0</v>
      </c>
      <c r="AB6" s="942"/>
      <c r="AD6" s="852"/>
      <c r="AE6" s="853"/>
      <c r="AF6" s="1445"/>
      <c r="AG6" s="91" t="s">
        <v>43</v>
      </c>
      <c r="AH6" s="749">
        <v>0</v>
      </c>
      <c r="AI6" s="855"/>
      <c r="AK6" s="889"/>
      <c r="AL6" s="890"/>
      <c r="AM6" s="1445"/>
      <c r="AN6" s="91" t="s">
        <v>43</v>
      </c>
      <c r="AO6" s="749">
        <v>0</v>
      </c>
      <c r="AP6" s="892"/>
    </row>
    <row r="7" spans="2:42" ht="15.75" customHeight="1" thickBot="1" x14ac:dyDescent="0.35">
      <c r="B7" s="733"/>
      <c r="C7" s="733"/>
      <c r="D7" s="734"/>
      <c r="E7" s="734"/>
      <c r="F7" s="734"/>
      <c r="G7" s="735"/>
      <c r="H7" s="1"/>
      <c r="I7" s="770"/>
      <c r="J7" s="771"/>
      <c r="K7" s="772"/>
      <c r="L7" s="772"/>
      <c r="M7" s="772"/>
      <c r="N7" s="773"/>
      <c r="P7" s="815"/>
      <c r="Q7" s="104"/>
      <c r="R7" s="105"/>
      <c r="S7" s="105"/>
      <c r="T7" s="105"/>
      <c r="U7" s="106"/>
      <c r="W7" s="825"/>
      <c r="X7" s="826"/>
      <c r="Y7" s="827"/>
      <c r="Z7" s="827"/>
      <c r="AA7" s="827"/>
      <c r="AB7" s="828"/>
      <c r="AD7" s="863"/>
      <c r="AE7" s="864"/>
      <c r="AF7" s="865"/>
      <c r="AG7" s="865"/>
      <c r="AH7" s="865"/>
      <c r="AI7" s="866"/>
      <c r="AK7" s="898"/>
      <c r="AL7" s="899"/>
      <c r="AM7" s="900"/>
      <c r="AN7" s="900"/>
      <c r="AO7" s="900"/>
      <c r="AP7" s="901"/>
    </row>
    <row r="8" spans="2:42" ht="15" customHeight="1" thickBot="1" x14ac:dyDescent="0.35">
      <c r="B8" s="752" t="s">
        <v>152</v>
      </c>
      <c r="C8" s="753" t="s">
        <v>51</v>
      </c>
      <c r="D8" s="754" t="s">
        <v>44</v>
      </c>
      <c r="E8" s="755" t="s">
        <v>309</v>
      </c>
      <c r="F8" s="756" t="s">
        <v>45</v>
      </c>
      <c r="G8" s="742"/>
      <c r="H8" s="1"/>
      <c r="I8" s="752" t="s">
        <v>152</v>
      </c>
      <c r="J8" s="753" t="s">
        <v>51</v>
      </c>
      <c r="K8" s="754" t="s">
        <v>44</v>
      </c>
      <c r="L8" s="755" t="s">
        <v>309</v>
      </c>
      <c r="M8" s="756" t="s">
        <v>45</v>
      </c>
      <c r="N8" s="774"/>
      <c r="P8" s="752" t="s">
        <v>152</v>
      </c>
      <c r="Q8" s="753" t="s">
        <v>51</v>
      </c>
      <c r="R8" s="754" t="s">
        <v>44</v>
      </c>
      <c r="S8" s="755" t="s">
        <v>309</v>
      </c>
      <c r="T8" s="756" t="s">
        <v>45</v>
      </c>
      <c r="U8" s="801"/>
      <c r="W8" s="752" t="s">
        <v>152</v>
      </c>
      <c r="X8" s="753" t="s">
        <v>51</v>
      </c>
      <c r="Y8" s="754" t="s">
        <v>44</v>
      </c>
      <c r="Z8" s="755" t="s">
        <v>309</v>
      </c>
      <c r="AA8" s="756" t="s">
        <v>45</v>
      </c>
      <c r="AB8" s="829"/>
      <c r="AD8" s="752" t="s">
        <v>152</v>
      </c>
      <c r="AE8" s="753" t="s">
        <v>51</v>
      </c>
      <c r="AF8" s="754" t="s">
        <v>44</v>
      </c>
      <c r="AG8" s="755" t="s">
        <v>309</v>
      </c>
      <c r="AH8" s="756" t="s">
        <v>45</v>
      </c>
      <c r="AI8" s="871"/>
      <c r="AK8" s="752" t="s">
        <v>152</v>
      </c>
      <c r="AL8" s="753" t="s">
        <v>51</v>
      </c>
      <c r="AM8" s="754" t="s">
        <v>44</v>
      </c>
      <c r="AN8" s="755" t="s">
        <v>309</v>
      </c>
      <c r="AO8" s="756" t="s">
        <v>45</v>
      </c>
      <c r="AP8" s="906"/>
    </row>
    <row r="9" spans="2:42" ht="15" customHeight="1" x14ac:dyDescent="0.3">
      <c r="B9" s="750"/>
      <c r="C9" s="751"/>
      <c r="D9" s="25"/>
      <c r="F9" s="923">
        <v>0</v>
      </c>
      <c r="G9" s="743"/>
      <c r="H9" s="1"/>
      <c r="I9" s="777"/>
      <c r="J9" s="778"/>
      <c r="K9" s="25"/>
      <c r="M9" s="931">
        <v>0</v>
      </c>
      <c r="N9" s="775"/>
      <c r="P9" s="806"/>
      <c r="Q9" s="807"/>
      <c r="R9" s="25"/>
      <c r="T9" s="763">
        <v>0</v>
      </c>
      <c r="U9" s="108"/>
      <c r="W9" s="836"/>
      <c r="X9" s="837"/>
      <c r="Y9" s="25"/>
      <c r="AA9" s="943">
        <v>0</v>
      </c>
      <c r="AB9" s="830"/>
      <c r="AD9" s="874"/>
      <c r="AE9" s="875"/>
      <c r="AF9" s="25"/>
      <c r="AH9" s="856">
        <v>0</v>
      </c>
      <c r="AI9" s="872"/>
      <c r="AK9" s="909"/>
      <c r="AL9" s="910"/>
      <c r="AM9" s="25"/>
      <c r="AO9" s="893">
        <v>0</v>
      </c>
      <c r="AP9" s="907"/>
    </row>
    <row r="10" spans="2:42" ht="15" customHeight="1" x14ac:dyDescent="0.3">
      <c r="B10" s="736"/>
      <c r="C10" s="737"/>
      <c r="D10" s="25"/>
      <c r="F10" s="924">
        <v>0</v>
      </c>
      <c r="G10" s="743"/>
      <c r="H10" s="1"/>
      <c r="I10" s="779"/>
      <c r="J10" s="780"/>
      <c r="K10" s="25"/>
      <c r="M10" s="932">
        <v>0</v>
      </c>
      <c r="N10" s="775"/>
      <c r="P10" s="808"/>
      <c r="Q10" s="809"/>
      <c r="R10" s="25"/>
      <c r="T10" s="764">
        <v>0</v>
      </c>
      <c r="U10" s="108"/>
      <c r="W10" s="838"/>
      <c r="X10" s="839"/>
      <c r="Y10" s="25"/>
      <c r="AA10" s="944">
        <v>0</v>
      </c>
      <c r="AB10" s="830"/>
      <c r="AD10" s="876"/>
      <c r="AE10" s="877"/>
      <c r="AF10" s="25"/>
      <c r="AH10" s="857">
        <v>0</v>
      </c>
      <c r="AI10" s="872"/>
      <c r="AK10" s="911"/>
      <c r="AL10" s="912"/>
      <c r="AM10" s="25"/>
      <c r="AO10" s="894">
        <v>0</v>
      </c>
      <c r="AP10" s="907"/>
    </row>
    <row r="11" spans="2:42" ht="15" customHeight="1" x14ac:dyDescent="0.3">
      <c r="B11" s="736"/>
      <c r="C11" s="737"/>
      <c r="D11" s="25"/>
      <c r="F11" s="924">
        <v>0</v>
      </c>
      <c r="G11" s="743"/>
      <c r="H11" s="1"/>
      <c r="I11" s="779"/>
      <c r="J11" s="780"/>
      <c r="K11" s="25"/>
      <c r="M11" s="932">
        <v>0</v>
      </c>
      <c r="N11" s="775"/>
      <c r="P11" s="808"/>
      <c r="Q11" s="809"/>
      <c r="R11" s="25"/>
      <c r="T11" s="764">
        <v>0</v>
      </c>
      <c r="U11" s="108"/>
      <c r="W11" s="838"/>
      <c r="X11" s="839"/>
      <c r="Y11" s="25"/>
      <c r="AA11" s="944">
        <v>0</v>
      </c>
      <c r="AB11" s="830"/>
      <c r="AD11" s="876"/>
      <c r="AE11" s="877"/>
      <c r="AF11" s="25"/>
      <c r="AH11" s="857">
        <v>0</v>
      </c>
      <c r="AI11" s="872"/>
      <c r="AK11" s="911"/>
      <c r="AL11" s="912"/>
      <c r="AM11" s="25"/>
      <c r="AO11" s="894">
        <v>0</v>
      </c>
      <c r="AP11" s="907"/>
    </row>
    <row r="12" spans="2:42" ht="15" customHeight="1" x14ac:dyDescent="0.3">
      <c r="B12" s="736"/>
      <c r="C12" s="737"/>
      <c r="D12" s="25"/>
      <c r="F12" s="924">
        <v>0</v>
      </c>
      <c r="G12" s="743"/>
      <c r="H12" s="1"/>
      <c r="I12" s="779"/>
      <c r="J12" s="780"/>
      <c r="K12" s="25"/>
      <c r="M12" s="932">
        <v>0</v>
      </c>
      <c r="N12" s="775"/>
      <c r="P12" s="808"/>
      <c r="Q12" s="809"/>
      <c r="R12" s="25"/>
      <c r="T12" s="764">
        <v>0</v>
      </c>
      <c r="U12" s="108"/>
      <c r="W12" s="838"/>
      <c r="X12" s="839"/>
      <c r="Y12" s="25"/>
      <c r="AA12" s="944">
        <v>0</v>
      </c>
      <c r="AB12" s="830"/>
      <c r="AD12" s="876"/>
      <c r="AE12" s="877"/>
      <c r="AF12" s="25"/>
      <c r="AH12" s="857">
        <v>0</v>
      </c>
      <c r="AI12" s="872"/>
      <c r="AK12" s="911"/>
      <c r="AL12" s="912"/>
      <c r="AM12" s="25"/>
      <c r="AO12" s="894">
        <v>0</v>
      </c>
      <c r="AP12" s="907"/>
    </row>
    <row r="13" spans="2:42" ht="15" customHeight="1" x14ac:dyDescent="0.3">
      <c r="B13" s="738"/>
      <c r="C13" s="739"/>
      <c r="D13" s="9"/>
      <c r="F13" s="925">
        <v>0</v>
      </c>
      <c r="G13" s="743"/>
      <c r="H13" s="1"/>
      <c r="I13" s="781"/>
      <c r="J13" s="782"/>
      <c r="K13" s="9"/>
      <c r="M13" s="933">
        <v>0</v>
      </c>
      <c r="N13" s="775"/>
      <c r="P13" s="810"/>
      <c r="Q13" s="811"/>
      <c r="R13" s="9"/>
      <c r="T13" s="765">
        <v>0</v>
      </c>
      <c r="U13" s="108"/>
      <c r="W13" s="840"/>
      <c r="X13" s="841"/>
      <c r="Y13" s="9"/>
      <c r="AA13" s="945">
        <v>0</v>
      </c>
      <c r="AB13" s="830"/>
      <c r="AD13" s="45"/>
      <c r="AE13" s="878"/>
      <c r="AF13" s="9"/>
      <c r="AH13" s="858">
        <v>0</v>
      </c>
      <c r="AI13" s="872"/>
      <c r="AK13" s="913"/>
      <c r="AL13" s="914"/>
      <c r="AM13" s="9"/>
      <c r="AO13" s="352">
        <v>0</v>
      </c>
      <c r="AP13" s="907"/>
    </row>
    <row r="14" spans="2:42" ht="15" customHeight="1" x14ac:dyDescent="0.3">
      <c r="B14" s="738"/>
      <c r="C14" s="739"/>
      <c r="D14" s="9"/>
      <c r="F14" s="925">
        <v>0</v>
      </c>
      <c r="G14" s="743"/>
      <c r="H14" s="1"/>
      <c r="I14" s="781"/>
      <c r="J14" s="782"/>
      <c r="K14" s="9"/>
      <c r="M14" s="933">
        <v>0</v>
      </c>
      <c r="N14" s="775"/>
      <c r="P14" s="810"/>
      <c r="Q14" s="811"/>
      <c r="R14" s="9"/>
      <c r="T14" s="765">
        <v>0</v>
      </c>
      <c r="U14" s="108"/>
      <c r="W14" s="840"/>
      <c r="X14" s="841"/>
      <c r="Y14" s="9"/>
      <c r="AA14" s="945">
        <v>0</v>
      </c>
      <c r="AB14" s="830"/>
      <c r="AD14" s="45"/>
      <c r="AE14" s="878"/>
      <c r="AF14" s="9"/>
      <c r="AH14" s="858">
        <v>0</v>
      </c>
      <c r="AI14" s="872"/>
      <c r="AK14" s="913"/>
      <c r="AL14" s="914"/>
      <c r="AM14" s="9"/>
      <c r="AO14" s="352">
        <v>0</v>
      </c>
      <c r="AP14" s="907"/>
    </row>
    <row r="15" spans="2:42" ht="15" customHeight="1" x14ac:dyDescent="0.3">
      <c r="B15" s="738"/>
      <c r="C15" s="739"/>
      <c r="D15" s="9"/>
      <c r="F15" s="925">
        <v>0</v>
      </c>
      <c r="G15" s="743"/>
      <c r="H15" s="1"/>
      <c r="I15" s="781"/>
      <c r="J15" s="782"/>
      <c r="K15" s="9"/>
      <c r="M15" s="933">
        <v>0</v>
      </c>
      <c r="N15" s="775"/>
      <c r="P15" s="810"/>
      <c r="Q15" s="811"/>
      <c r="R15" s="9"/>
      <c r="T15" s="765">
        <v>0</v>
      </c>
      <c r="U15" s="108"/>
      <c r="W15" s="840"/>
      <c r="X15" s="841"/>
      <c r="Y15" s="9"/>
      <c r="AA15" s="945">
        <v>0</v>
      </c>
      <c r="AB15" s="830"/>
      <c r="AD15" s="45"/>
      <c r="AE15" s="878"/>
      <c r="AF15" s="9"/>
      <c r="AH15" s="858">
        <v>0</v>
      </c>
      <c r="AI15" s="872"/>
      <c r="AK15" s="913"/>
      <c r="AL15" s="914"/>
      <c r="AM15" s="9"/>
      <c r="AO15" s="352">
        <v>0</v>
      </c>
      <c r="AP15" s="907"/>
    </row>
    <row r="16" spans="2:42" ht="15" customHeight="1" x14ac:dyDescent="0.3">
      <c r="B16" s="738"/>
      <c r="C16" s="739"/>
      <c r="D16" s="9"/>
      <c r="F16" s="925">
        <v>0</v>
      </c>
      <c r="G16" s="743"/>
      <c r="H16" s="1"/>
      <c r="I16" s="781"/>
      <c r="J16" s="782"/>
      <c r="K16" s="9"/>
      <c r="M16" s="933">
        <v>0</v>
      </c>
      <c r="N16" s="775"/>
      <c r="P16" s="810"/>
      <c r="Q16" s="811"/>
      <c r="R16" s="9"/>
      <c r="T16" s="765">
        <v>0</v>
      </c>
      <c r="U16" s="108"/>
      <c r="W16" s="840"/>
      <c r="X16" s="841"/>
      <c r="Y16" s="9"/>
      <c r="AA16" s="945">
        <v>0</v>
      </c>
      <c r="AB16" s="830"/>
      <c r="AD16" s="45"/>
      <c r="AE16" s="878"/>
      <c r="AF16" s="9"/>
      <c r="AH16" s="858">
        <v>0</v>
      </c>
      <c r="AI16" s="872"/>
      <c r="AK16" s="913"/>
      <c r="AL16" s="914"/>
      <c r="AM16" s="9"/>
      <c r="AO16" s="352">
        <v>0</v>
      </c>
      <c r="AP16" s="907"/>
    </row>
    <row r="17" spans="2:42" ht="15" customHeight="1" x14ac:dyDescent="0.3">
      <c r="B17" s="738"/>
      <c r="C17" s="739"/>
      <c r="D17" s="9"/>
      <c r="F17" s="925">
        <v>0</v>
      </c>
      <c r="G17" s="743"/>
      <c r="H17" s="1"/>
      <c r="I17" s="781"/>
      <c r="J17" s="782"/>
      <c r="K17" s="9"/>
      <c r="M17" s="933">
        <v>0</v>
      </c>
      <c r="N17" s="775"/>
      <c r="P17" s="810"/>
      <c r="Q17" s="811"/>
      <c r="R17" s="9"/>
      <c r="T17" s="765">
        <v>0</v>
      </c>
      <c r="U17" s="108"/>
      <c r="W17" s="840"/>
      <c r="X17" s="841"/>
      <c r="Y17" s="9"/>
      <c r="AA17" s="945">
        <v>0</v>
      </c>
      <c r="AB17" s="830"/>
      <c r="AD17" s="45"/>
      <c r="AE17" s="878"/>
      <c r="AF17" s="9"/>
      <c r="AH17" s="858">
        <v>0</v>
      </c>
      <c r="AI17" s="872"/>
      <c r="AK17" s="913"/>
      <c r="AL17" s="914"/>
      <c r="AM17" s="9"/>
      <c r="AO17" s="352">
        <v>0</v>
      </c>
      <c r="AP17" s="907"/>
    </row>
    <row r="18" spans="2:42" ht="15" customHeight="1" x14ac:dyDescent="0.3">
      <c r="B18" s="738"/>
      <c r="C18" s="739"/>
      <c r="D18" s="9"/>
      <c r="F18" s="925">
        <v>0</v>
      </c>
      <c r="G18" s="743"/>
      <c r="H18" s="1"/>
      <c r="I18" s="781"/>
      <c r="J18" s="782"/>
      <c r="K18" s="9"/>
      <c r="M18" s="933">
        <v>0</v>
      </c>
      <c r="N18" s="775"/>
      <c r="P18" s="810"/>
      <c r="Q18" s="811"/>
      <c r="R18" s="9"/>
      <c r="T18" s="765">
        <v>0</v>
      </c>
      <c r="U18" s="108"/>
      <c r="W18" s="840"/>
      <c r="X18" s="841"/>
      <c r="Y18" s="9"/>
      <c r="AA18" s="945">
        <v>0</v>
      </c>
      <c r="AB18" s="830"/>
      <c r="AD18" s="45"/>
      <c r="AE18" s="878"/>
      <c r="AF18" s="9"/>
      <c r="AH18" s="858">
        <v>0</v>
      </c>
      <c r="AI18" s="872"/>
      <c r="AK18" s="913"/>
      <c r="AL18" s="914"/>
      <c r="AM18" s="9"/>
      <c r="AO18" s="352">
        <v>0</v>
      </c>
      <c r="AP18" s="907"/>
    </row>
    <row r="19" spans="2:42" ht="15" customHeight="1" x14ac:dyDescent="0.3">
      <c r="B19" s="738"/>
      <c r="C19" s="739"/>
      <c r="D19" s="9"/>
      <c r="F19" s="925">
        <v>0</v>
      </c>
      <c r="G19" s="743"/>
      <c r="H19" s="1"/>
      <c r="I19" s="781"/>
      <c r="J19" s="782"/>
      <c r="K19" s="9"/>
      <c r="M19" s="933">
        <v>0</v>
      </c>
      <c r="N19" s="775"/>
      <c r="P19" s="810"/>
      <c r="Q19" s="811"/>
      <c r="R19" s="9"/>
      <c r="T19" s="765">
        <v>0</v>
      </c>
      <c r="U19" s="108"/>
      <c r="W19" s="840"/>
      <c r="X19" s="841"/>
      <c r="Y19" s="9"/>
      <c r="AA19" s="945">
        <v>0</v>
      </c>
      <c r="AB19" s="830"/>
      <c r="AD19" s="45"/>
      <c r="AE19" s="878"/>
      <c r="AF19" s="9"/>
      <c r="AH19" s="858">
        <v>0</v>
      </c>
      <c r="AI19" s="872"/>
      <c r="AK19" s="913"/>
      <c r="AL19" s="914"/>
      <c r="AM19" s="9"/>
      <c r="AO19" s="352">
        <v>0</v>
      </c>
      <c r="AP19" s="907"/>
    </row>
    <row r="20" spans="2:42" ht="15" customHeight="1" x14ac:dyDescent="0.3">
      <c r="B20" s="738"/>
      <c r="C20" s="739"/>
      <c r="D20" s="9"/>
      <c r="F20" s="925">
        <v>0</v>
      </c>
      <c r="G20" s="743"/>
      <c r="H20" s="1"/>
      <c r="I20" s="781"/>
      <c r="J20" s="782"/>
      <c r="K20" s="9"/>
      <c r="M20" s="933">
        <v>0</v>
      </c>
      <c r="N20" s="775"/>
      <c r="P20" s="810"/>
      <c r="Q20" s="811"/>
      <c r="R20" s="9"/>
      <c r="T20" s="765">
        <v>0</v>
      </c>
      <c r="U20" s="108"/>
      <c r="W20" s="840"/>
      <c r="X20" s="841"/>
      <c r="Y20" s="9"/>
      <c r="AA20" s="945">
        <v>0</v>
      </c>
      <c r="AB20" s="830"/>
      <c r="AD20" s="45"/>
      <c r="AE20" s="878"/>
      <c r="AF20" s="9"/>
      <c r="AH20" s="858">
        <v>0</v>
      </c>
      <c r="AI20" s="872"/>
      <c r="AK20" s="913"/>
      <c r="AL20" s="914"/>
      <c r="AM20" s="9"/>
      <c r="AO20" s="352">
        <v>0</v>
      </c>
      <c r="AP20" s="907"/>
    </row>
    <row r="21" spans="2:42" ht="15" customHeight="1" thickBot="1" x14ac:dyDescent="0.35">
      <c r="B21" s="740"/>
      <c r="C21" s="741"/>
      <c r="D21" s="9"/>
      <c r="F21" s="926">
        <v>0</v>
      </c>
      <c r="G21" s="743"/>
      <c r="H21" s="1"/>
      <c r="I21" s="783"/>
      <c r="J21" s="784"/>
      <c r="K21" s="9"/>
      <c r="M21" s="934">
        <v>0</v>
      </c>
      <c r="N21" s="775"/>
      <c r="P21" s="812"/>
      <c r="Q21" s="813"/>
      <c r="R21" s="9"/>
      <c r="T21" s="766">
        <v>0</v>
      </c>
      <c r="U21" s="108"/>
      <c r="W21" s="842"/>
      <c r="X21" s="843"/>
      <c r="Y21" s="9"/>
      <c r="AA21" s="946">
        <v>0</v>
      </c>
      <c r="AB21" s="830"/>
      <c r="AD21" s="879"/>
      <c r="AE21" s="880"/>
      <c r="AF21" s="9"/>
      <c r="AH21" s="859">
        <v>0</v>
      </c>
      <c r="AI21" s="872"/>
      <c r="AK21" s="915"/>
      <c r="AL21" s="916"/>
      <c r="AM21" s="9"/>
      <c r="AO21" s="353">
        <v>0</v>
      </c>
      <c r="AP21" s="907"/>
    </row>
    <row r="22" spans="2:42" ht="15" customHeight="1" thickBot="1" x14ac:dyDescent="0.35">
      <c r="B22" s="726"/>
      <c r="C22" s="727"/>
      <c r="D22" s="725"/>
      <c r="E22" s="728" t="s">
        <v>97</v>
      </c>
      <c r="F22" s="729">
        <f>F6-F9-F10-F11-F12-F13-F14-F15-F16-F17-F18-F19-F20-F21</f>
        <v>0</v>
      </c>
      <c r="G22" s="744"/>
      <c r="H22" s="1"/>
      <c r="I22" s="790"/>
      <c r="J22" s="791"/>
      <c r="K22" s="792"/>
      <c r="L22" s="793" t="s">
        <v>97</v>
      </c>
      <c r="M22" s="794">
        <f>M6-M9-M10-M11-M12-M13-M14-M15-M16-M17-M18-M19-M20-M21</f>
        <v>0</v>
      </c>
      <c r="N22" s="776"/>
      <c r="P22" s="796"/>
      <c r="Q22" s="797"/>
      <c r="R22" s="798"/>
      <c r="S22" s="799" t="s">
        <v>97</v>
      </c>
      <c r="T22" s="800">
        <f>T6-T9-T10-T11-T12-T13-T14-T15-T16-T17-T18-T19-T20-T21</f>
        <v>0</v>
      </c>
      <c r="U22" s="802"/>
      <c r="W22" s="817"/>
      <c r="X22" s="818"/>
      <c r="Y22" s="819"/>
      <c r="Z22" s="820" t="s">
        <v>97</v>
      </c>
      <c r="AA22" s="821">
        <f>AA6-AA9-AA10-AA11-AA12-AA13-AA14-AA15-AA16-AA17-AA18-AA19-AA20-AA21</f>
        <v>0</v>
      </c>
      <c r="AB22" s="831"/>
      <c r="AD22" s="845"/>
      <c r="AE22" s="846"/>
      <c r="AF22" s="847"/>
      <c r="AG22" s="848" t="s">
        <v>97</v>
      </c>
      <c r="AH22" s="849">
        <f>AH6-AH9-AH10-AH11-AH12-AH13-AH14-AH15-AH16-AH17-AH18-AH19-AH20-AH21</f>
        <v>0</v>
      </c>
      <c r="AI22" s="873"/>
      <c r="AK22" s="882"/>
      <c r="AL22" s="883"/>
      <c r="AM22" s="884"/>
      <c r="AN22" s="885" t="s">
        <v>97</v>
      </c>
      <c r="AO22" s="886">
        <f>AO6-AO9-AO10-AO11-AO12-AO13-AO14-AO15-AO16-AO17-AO18-AO19-AO20-AO21</f>
        <v>0</v>
      </c>
      <c r="AP22" s="908"/>
    </row>
    <row r="23" spans="2:42" ht="15" customHeight="1" thickBot="1" x14ac:dyDescent="0.35">
      <c r="B23" s="746"/>
      <c r="C23" s="747"/>
      <c r="D23" s="748"/>
      <c r="E23" s="748"/>
      <c r="F23" s="748"/>
      <c r="G23" s="745"/>
      <c r="H23" s="1"/>
      <c r="I23" s="785"/>
      <c r="J23" s="786"/>
      <c r="K23" s="787"/>
      <c r="L23" s="787"/>
      <c r="M23" s="787"/>
      <c r="N23" s="788"/>
      <c r="P23" s="803"/>
      <c r="Q23" s="804"/>
      <c r="R23" s="805"/>
      <c r="S23" s="805"/>
      <c r="T23" s="805"/>
      <c r="U23" s="110"/>
      <c r="W23" s="832"/>
      <c r="X23" s="833"/>
      <c r="Y23" s="834"/>
      <c r="Z23" s="834"/>
      <c r="AA23" s="834"/>
      <c r="AB23" s="835"/>
      <c r="AD23" s="867"/>
      <c r="AE23" s="868"/>
      <c r="AF23" s="869"/>
      <c r="AG23" s="869"/>
      <c r="AH23" s="869"/>
      <c r="AI23" s="870"/>
      <c r="AK23" s="902"/>
      <c r="AL23" s="903"/>
      <c r="AM23" s="904"/>
      <c r="AN23" s="904"/>
      <c r="AO23" s="904"/>
      <c r="AP23" s="905"/>
    </row>
    <row r="24" spans="2:42" ht="15" customHeight="1" x14ac:dyDescent="0.3">
      <c r="C24" s="154"/>
      <c r="D24" s="74"/>
      <c r="E24" s="74"/>
      <c r="F24" s="74"/>
      <c r="I24" s="38"/>
      <c r="J24" s="43"/>
      <c r="K24" s="38"/>
      <c r="L24" s="38"/>
      <c r="M24" s="38"/>
      <c r="N24" s="38"/>
    </row>
    <row r="25" spans="2:42" ht="14.4" thickBot="1" x14ac:dyDescent="0.35">
      <c r="B25" s="38"/>
      <c r="C25" s="44"/>
      <c r="D25" s="1"/>
      <c r="E25" s="1"/>
      <c r="F25" s="85"/>
      <c r="G25" s="38"/>
      <c r="H25" s="1"/>
      <c r="I25" s="38"/>
      <c r="J25" s="44"/>
      <c r="K25" s="85"/>
      <c r="L25" s="85"/>
      <c r="M25" s="85"/>
      <c r="N25" s="38"/>
    </row>
    <row r="26" spans="2:42" ht="14.4" thickBot="1" x14ac:dyDescent="0.35">
      <c r="B26" s="731"/>
      <c r="C26" s="731"/>
      <c r="D26" s="731"/>
      <c r="E26" s="731"/>
      <c r="F26" s="731"/>
      <c r="G26" s="732"/>
      <c r="H26" s="85"/>
      <c r="I26" s="767"/>
      <c r="J26" s="768"/>
      <c r="K26" s="768"/>
      <c r="L26" s="768"/>
      <c r="M26" s="768"/>
      <c r="N26" s="769"/>
      <c r="P26" s="814"/>
      <c r="Q26" s="101"/>
      <c r="R26" s="101"/>
      <c r="S26" s="101"/>
      <c r="T26" s="101"/>
      <c r="U26" s="102"/>
      <c r="W26" s="822"/>
      <c r="X26" s="823"/>
      <c r="Y26" s="823"/>
      <c r="Z26" s="823"/>
      <c r="AA26" s="823"/>
      <c r="AB26" s="824"/>
      <c r="AD26" s="860"/>
      <c r="AE26" s="861"/>
      <c r="AF26" s="861"/>
      <c r="AG26" s="861"/>
      <c r="AH26" s="861"/>
      <c r="AI26" s="862"/>
      <c r="AK26" s="895"/>
      <c r="AL26" s="896"/>
      <c r="AM26" s="896"/>
      <c r="AN26" s="896"/>
      <c r="AO26" s="896"/>
      <c r="AP26" s="897"/>
    </row>
    <row r="27" spans="2:42" ht="14.4" customHeight="1" thickBot="1" x14ac:dyDescent="0.35">
      <c r="B27" s="917"/>
      <c r="C27" s="918"/>
      <c r="D27" s="1444" t="s">
        <v>153</v>
      </c>
      <c r="E27" s="1442"/>
      <c r="F27" s="1443"/>
      <c r="G27" s="921"/>
      <c r="H27" s="85"/>
      <c r="I27" s="927"/>
      <c r="J27" s="928"/>
      <c r="K27" s="1444" t="s">
        <v>153</v>
      </c>
      <c r="L27" s="1442"/>
      <c r="M27" s="1443"/>
      <c r="N27" s="935"/>
      <c r="P27" s="757"/>
      <c r="Q27" s="759"/>
      <c r="R27" s="1444" t="s">
        <v>153</v>
      </c>
      <c r="S27" s="1442"/>
      <c r="T27" s="1443"/>
      <c r="U27" s="761"/>
      <c r="W27" s="937"/>
      <c r="X27" s="938"/>
      <c r="Y27" s="1444" t="s">
        <v>153</v>
      </c>
      <c r="Z27" s="1442"/>
      <c r="AA27" s="1443"/>
      <c r="AB27" s="941"/>
      <c r="AD27" s="850"/>
      <c r="AE27" s="851"/>
      <c r="AF27" s="1444" t="s">
        <v>153</v>
      </c>
      <c r="AG27" s="1442"/>
      <c r="AH27" s="1443"/>
      <c r="AI27" s="854"/>
      <c r="AK27" s="887"/>
      <c r="AL27" s="888"/>
      <c r="AM27" s="1444" t="s">
        <v>153</v>
      </c>
      <c r="AN27" s="1442"/>
      <c r="AO27" s="1443"/>
      <c r="AP27" s="891"/>
    </row>
    <row r="28" spans="2:42" ht="15.75" customHeight="1" thickBot="1" x14ac:dyDescent="0.35">
      <c r="B28" s="919"/>
      <c r="C28" s="920"/>
      <c r="D28" s="1445"/>
      <c r="E28" s="91" t="s">
        <v>43</v>
      </c>
      <c r="F28" s="749">
        <v>0</v>
      </c>
      <c r="G28" s="922"/>
      <c r="H28" s="85"/>
      <c r="I28" s="929"/>
      <c r="J28" s="930"/>
      <c r="K28" s="1445"/>
      <c r="L28" s="91" t="s">
        <v>43</v>
      </c>
      <c r="M28" s="749">
        <v>0</v>
      </c>
      <c r="N28" s="936"/>
      <c r="P28" s="758"/>
      <c r="Q28" s="760"/>
      <c r="R28" s="1445"/>
      <c r="S28" s="91" t="s">
        <v>43</v>
      </c>
      <c r="T28" s="749">
        <v>0</v>
      </c>
      <c r="U28" s="762"/>
      <c r="W28" s="939"/>
      <c r="X28" s="940"/>
      <c r="Y28" s="1445"/>
      <c r="Z28" s="91" t="s">
        <v>43</v>
      </c>
      <c r="AA28" s="749">
        <v>0</v>
      </c>
      <c r="AB28" s="942"/>
      <c r="AD28" s="852"/>
      <c r="AE28" s="853"/>
      <c r="AF28" s="1445"/>
      <c r="AG28" s="91" t="s">
        <v>43</v>
      </c>
      <c r="AH28" s="749">
        <v>0</v>
      </c>
      <c r="AI28" s="855"/>
      <c r="AK28" s="889"/>
      <c r="AL28" s="890"/>
      <c r="AM28" s="1445"/>
      <c r="AN28" s="91" t="s">
        <v>43</v>
      </c>
      <c r="AO28" s="749">
        <v>0</v>
      </c>
      <c r="AP28" s="892"/>
    </row>
    <row r="29" spans="2:42" ht="15.75" customHeight="1" thickBot="1" x14ac:dyDescent="0.35">
      <c r="B29" s="733"/>
      <c r="C29" s="733"/>
      <c r="D29" s="734"/>
      <c r="E29" s="734"/>
      <c r="F29" s="734"/>
      <c r="G29" s="735"/>
      <c r="H29" s="85"/>
      <c r="I29" s="770"/>
      <c r="J29" s="771"/>
      <c r="K29" s="772"/>
      <c r="L29" s="772"/>
      <c r="M29" s="772"/>
      <c r="N29" s="773"/>
      <c r="P29" s="815"/>
      <c r="Q29" s="104"/>
      <c r="R29" s="105"/>
      <c r="S29" s="105"/>
      <c r="T29" s="105"/>
      <c r="U29" s="106"/>
      <c r="W29" s="825"/>
      <c r="X29" s="826"/>
      <c r="Y29" s="827"/>
      <c r="Z29" s="827"/>
      <c r="AA29" s="827"/>
      <c r="AB29" s="828"/>
      <c r="AD29" s="863"/>
      <c r="AE29" s="864"/>
      <c r="AF29" s="865"/>
      <c r="AG29" s="865"/>
      <c r="AH29" s="865"/>
      <c r="AI29" s="866"/>
      <c r="AK29" s="898"/>
      <c r="AL29" s="899"/>
      <c r="AM29" s="900"/>
      <c r="AN29" s="900"/>
      <c r="AO29" s="900"/>
      <c r="AP29" s="901"/>
    </row>
    <row r="30" spans="2:42" ht="15" customHeight="1" thickBot="1" x14ac:dyDescent="0.35">
      <c r="B30" s="752" t="s">
        <v>152</v>
      </c>
      <c r="C30" s="753" t="s">
        <v>51</v>
      </c>
      <c r="D30" s="754" t="s">
        <v>44</v>
      </c>
      <c r="E30" s="755" t="s">
        <v>309</v>
      </c>
      <c r="F30" s="756" t="s">
        <v>45</v>
      </c>
      <c r="G30" s="742"/>
      <c r="H30" s="85"/>
      <c r="I30" s="752" t="s">
        <v>152</v>
      </c>
      <c r="J30" s="753" t="s">
        <v>51</v>
      </c>
      <c r="K30" s="754" t="s">
        <v>44</v>
      </c>
      <c r="L30" s="755" t="s">
        <v>309</v>
      </c>
      <c r="M30" s="756" t="s">
        <v>45</v>
      </c>
      <c r="N30" s="774"/>
      <c r="P30" s="752" t="s">
        <v>152</v>
      </c>
      <c r="Q30" s="753" t="s">
        <v>51</v>
      </c>
      <c r="R30" s="754" t="s">
        <v>44</v>
      </c>
      <c r="S30" s="755" t="s">
        <v>309</v>
      </c>
      <c r="T30" s="756" t="s">
        <v>45</v>
      </c>
      <c r="U30" s="801"/>
      <c r="W30" s="752" t="s">
        <v>152</v>
      </c>
      <c r="X30" s="753" t="s">
        <v>51</v>
      </c>
      <c r="Y30" s="754" t="s">
        <v>44</v>
      </c>
      <c r="Z30" s="755" t="s">
        <v>309</v>
      </c>
      <c r="AA30" s="756" t="s">
        <v>45</v>
      </c>
      <c r="AB30" s="829"/>
      <c r="AD30" s="752" t="s">
        <v>152</v>
      </c>
      <c r="AE30" s="753" t="s">
        <v>51</v>
      </c>
      <c r="AF30" s="754" t="s">
        <v>44</v>
      </c>
      <c r="AG30" s="755" t="s">
        <v>309</v>
      </c>
      <c r="AH30" s="756" t="s">
        <v>45</v>
      </c>
      <c r="AI30" s="871"/>
      <c r="AK30" s="752" t="s">
        <v>152</v>
      </c>
      <c r="AL30" s="753" t="s">
        <v>51</v>
      </c>
      <c r="AM30" s="754" t="s">
        <v>44</v>
      </c>
      <c r="AN30" s="755" t="s">
        <v>309</v>
      </c>
      <c r="AO30" s="756" t="s">
        <v>45</v>
      </c>
      <c r="AP30" s="906"/>
    </row>
    <row r="31" spans="2:42" ht="15" customHeight="1" x14ac:dyDescent="0.3">
      <c r="B31" s="750"/>
      <c r="C31" s="751"/>
      <c r="D31" s="25"/>
      <c r="F31" s="923">
        <v>0</v>
      </c>
      <c r="G31" s="743"/>
      <c r="H31" s="85"/>
      <c r="I31" s="777"/>
      <c r="J31" s="778"/>
      <c r="K31" s="25"/>
      <c r="M31" s="931">
        <v>0</v>
      </c>
      <c r="N31" s="775"/>
      <c r="P31" s="806"/>
      <c r="Q31" s="807"/>
      <c r="R31" s="25"/>
      <c r="T31" s="763">
        <v>0</v>
      </c>
      <c r="U31" s="108"/>
      <c r="W31" s="836"/>
      <c r="X31" s="837"/>
      <c r="Y31" s="25"/>
      <c r="AA31" s="943">
        <v>0</v>
      </c>
      <c r="AB31" s="830"/>
      <c r="AD31" s="874"/>
      <c r="AE31" s="875"/>
      <c r="AF31" s="25"/>
      <c r="AH31" s="856">
        <v>0</v>
      </c>
      <c r="AI31" s="872"/>
      <c r="AK31" s="909"/>
      <c r="AL31" s="910"/>
      <c r="AM31" s="25"/>
      <c r="AO31" s="893">
        <v>0</v>
      </c>
      <c r="AP31" s="907"/>
    </row>
    <row r="32" spans="2:42" ht="15" customHeight="1" x14ac:dyDescent="0.3">
      <c r="B32" s="736"/>
      <c r="C32" s="737"/>
      <c r="D32" s="25"/>
      <c r="F32" s="924">
        <v>0</v>
      </c>
      <c r="G32" s="743"/>
      <c r="H32" s="85"/>
      <c r="I32" s="779"/>
      <c r="J32" s="780"/>
      <c r="K32" s="25"/>
      <c r="M32" s="932">
        <v>0</v>
      </c>
      <c r="N32" s="775"/>
      <c r="P32" s="808"/>
      <c r="Q32" s="809"/>
      <c r="R32" s="25"/>
      <c r="T32" s="764">
        <v>0</v>
      </c>
      <c r="U32" s="108"/>
      <c r="W32" s="838"/>
      <c r="X32" s="839"/>
      <c r="Y32" s="25"/>
      <c r="AA32" s="944">
        <v>0</v>
      </c>
      <c r="AB32" s="830"/>
      <c r="AD32" s="876"/>
      <c r="AE32" s="877"/>
      <c r="AF32" s="25"/>
      <c r="AH32" s="857">
        <v>0</v>
      </c>
      <c r="AI32" s="872"/>
      <c r="AK32" s="911"/>
      <c r="AL32" s="912"/>
      <c r="AM32" s="25"/>
      <c r="AO32" s="894">
        <v>0</v>
      </c>
      <c r="AP32" s="907"/>
    </row>
    <row r="33" spans="2:42" ht="15" customHeight="1" x14ac:dyDescent="0.3">
      <c r="B33" s="736"/>
      <c r="C33" s="737"/>
      <c r="D33" s="25"/>
      <c r="F33" s="924">
        <v>0</v>
      </c>
      <c r="G33" s="743"/>
      <c r="H33" s="85"/>
      <c r="I33" s="779"/>
      <c r="J33" s="780"/>
      <c r="K33" s="25"/>
      <c r="M33" s="932">
        <v>0</v>
      </c>
      <c r="N33" s="775"/>
      <c r="P33" s="808"/>
      <c r="Q33" s="809"/>
      <c r="R33" s="25"/>
      <c r="T33" s="764">
        <v>0</v>
      </c>
      <c r="U33" s="108"/>
      <c r="W33" s="838"/>
      <c r="X33" s="839"/>
      <c r="Y33" s="25"/>
      <c r="AA33" s="944">
        <v>0</v>
      </c>
      <c r="AB33" s="830"/>
      <c r="AD33" s="876"/>
      <c r="AE33" s="877"/>
      <c r="AF33" s="25"/>
      <c r="AH33" s="857">
        <v>0</v>
      </c>
      <c r="AI33" s="872"/>
      <c r="AK33" s="911"/>
      <c r="AL33" s="912"/>
      <c r="AM33" s="25"/>
      <c r="AO33" s="894">
        <v>0</v>
      </c>
      <c r="AP33" s="907"/>
    </row>
    <row r="34" spans="2:42" ht="15" customHeight="1" x14ac:dyDescent="0.3">
      <c r="B34" s="736"/>
      <c r="C34" s="737"/>
      <c r="D34" s="25"/>
      <c r="F34" s="924">
        <v>0</v>
      </c>
      <c r="G34" s="743"/>
      <c r="H34" s="85"/>
      <c r="I34" s="779"/>
      <c r="J34" s="780"/>
      <c r="K34" s="25"/>
      <c r="M34" s="932">
        <v>0</v>
      </c>
      <c r="N34" s="775"/>
      <c r="P34" s="808"/>
      <c r="Q34" s="809"/>
      <c r="R34" s="25"/>
      <c r="T34" s="764">
        <v>0</v>
      </c>
      <c r="U34" s="108"/>
      <c r="W34" s="838"/>
      <c r="X34" s="839"/>
      <c r="Y34" s="25"/>
      <c r="AA34" s="944">
        <v>0</v>
      </c>
      <c r="AB34" s="830"/>
      <c r="AD34" s="876"/>
      <c r="AE34" s="877"/>
      <c r="AF34" s="25"/>
      <c r="AH34" s="857">
        <v>0</v>
      </c>
      <c r="AI34" s="872"/>
      <c r="AK34" s="911"/>
      <c r="AL34" s="912"/>
      <c r="AM34" s="25"/>
      <c r="AO34" s="894">
        <v>0</v>
      </c>
      <c r="AP34" s="907"/>
    </row>
    <row r="35" spans="2:42" ht="15" customHeight="1" x14ac:dyDescent="0.3">
      <c r="B35" s="738"/>
      <c r="C35" s="739"/>
      <c r="D35" s="9"/>
      <c r="F35" s="925">
        <v>0</v>
      </c>
      <c r="G35" s="743"/>
      <c r="H35" s="85"/>
      <c r="I35" s="781"/>
      <c r="J35" s="782"/>
      <c r="K35" s="9"/>
      <c r="M35" s="933">
        <v>0</v>
      </c>
      <c r="N35" s="775"/>
      <c r="P35" s="810"/>
      <c r="Q35" s="811"/>
      <c r="R35" s="9"/>
      <c r="T35" s="765">
        <v>0</v>
      </c>
      <c r="U35" s="108"/>
      <c r="W35" s="840"/>
      <c r="X35" s="841"/>
      <c r="Y35" s="9"/>
      <c r="AA35" s="945">
        <v>0</v>
      </c>
      <c r="AB35" s="830"/>
      <c r="AD35" s="45"/>
      <c r="AE35" s="878"/>
      <c r="AF35" s="9"/>
      <c r="AH35" s="858">
        <v>0</v>
      </c>
      <c r="AI35" s="872"/>
      <c r="AK35" s="913"/>
      <c r="AL35" s="914"/>
      <c r="AM35" s="9"/>
      <c r="AO35" s="352">
        <v>0</v>
      </c>
      <c r="AP35" s="907"/>
    </row>
    <row r="36" spans="2:42" ht="15" customHeight="1" x14ac:dyDescent="0.3">
      <c r="B36" s="738"/>
      <c r="C36" s="739"/>
      <c r="D36" s="9"/>
      <c r="F36" s="925">
        <v>0</v>
      </c>
      <c r="G36" s="743"/>
      <c r="H36" s="85"/>
      <c r="I36" s="781"/>
      <c r="J36" s="782"/>
      <c r="K36" s="9"/>
      <c r="M36" s="933">
        <v>0</v>
      </c>
      <c r="N36" s="775"/>
      <c r="P36" s="810"/>
      <c r="Q36" s="811"/>
      <c r="R36" s="9"/>
      <c r="T36" s="765">
        <v>0</v>
      </c>
      <c r="U36" s="108"/>
      <c r="W36" s="840"/>
      <c r="X36" s="841"/>
      <c r="Y36" s="9"/>
      <c r="AA36" s="945">
        <v>0</v>
      </c>
      <c r="AB36" s="830"/>
      <c r="AD36" s="45"/>
      <c r="AE36" s="878"/>
      <c r="AF36" s="9"/>
      <c r="AH36" s="858">
        <v>0</v>
      </c>
      <c r="AI36" s="872"/>
      <c r="AK36" s="913"/>
      <c r="AL36" s="914"/>
      <c r="AM36" s="9"/>
      <c r="AO36" s="352">
        <v>0</v>
      </c>
      <c r="AP36" s="907"/>
    </row>
    <row r="37" spans="2:42" ht="15" customHeight="1" x14ac:dyDescent="0.3">
      <c r="B37" s="738"/>
      <c r="C37" s="739"/>
      <c r="D37" s="9"/>
      <c r="F37" s="925">
        <v>0</v>
      </c>
      <c r="G37" s="743"/>
      <c r="H37" s="85"/>
      <c r="I37" s="781"/>
      <c r="J37" s="782"/>
      <c r="K37" s="9"/>
      <c r="M37" s="933">
        <v>0</v>
      </c>
      <c r="N37" s="775"/>
      <c r="P37" s="810"/>
      <c r="Q37" s="811"/>
      <c r="R37" s="9"/>
      <c r="T37" s="765">
        <v>0</v>
      </c>
      <c r="U37" s="108"/>
      <c r="W37" s="840"/>
      <c r="X37" s="841"/>
      <c r="Y37" s="9"/>
      <c r="AA37" s="945">
        <v>0</v>
      </c>
      <c r="AB37" s="830"/>
      <c r="AD37" s="45"/>
      <c r="AE37" s="878"/>
      <c r="AF37" s="9"/>
      <c r="AH37" s="858">
        <v>0</v>
      </c>
      <c r="AI37" s="872"/>
      <c r="AK37" s="913"/>
      <c r="AL37" s="914"/>
      <c r="AM37" s="9"/>
      <c r="AO37" s="352">
        <v>0</v>
      </c>
      <c r="AP37" s="907"/>
    </row>
    <row r="38" spans="2:42" ht="15" customHeight="1" x14ac:dyDescent="0.3">
      <c r="B38" s="738"/>
      <c r="C38" s="739"/>
      <c r="D38" s="9"/>
      <c r="F38" s="925">
        <v>0</v>
      </c>
      <c r="G38" s="743"/>
      <c r="H38" s="85"/>
      <c r="I38" s="781"/>
      <c r="J38" s="782"/>
      <c r="K38" s="9"/>
      <c r="M38" s="933">
        <v>0</v>
      </c>
      <c r="N38" s="775"/>
      <c r="P38" s="810"/>
      <c r="Q38" s="811"/>
      <c r="R38" s="9"/>
      <c r="T38" s="765">
        <v>0</v>
      </c>
      <c r="U38" s="108"/>
      <c r="W38" s="840"/>
      <c r="X38" s="841"/>
      <c r="Y38" s="9"/>
      <c r="AA38" s="945">
        <v>0</v>
      </c>
      <c r="AB38" s="830"/>
      <c r="AD38" s="45"/>
      <c r="AE38" s="878"/>
      <c r="AF38" s="9"/>
      <c r="AH38" s="858">
        <v>0</v>
      </c>
      <c r="AI38" s="872"/>
      <c r="AK38" s="913"/>
      <c r="AL38" s="914"/>
      <c r="AM38" s="9"/>
      <c r="AO38" s="352">
        <v>0</v>
      </c>
      <c r="AP38" s="907"/>
    </row>
    <row r="39" spans="2:42" ht="15" customHeight="1" x14ac:dyDescent="0.3">
      <c r="B39" s="738"/>
      <c r="C39" s="739"/>
      <c r="D39" s="9"/>
      <c r="F39" s="925">
        <v>0</v>
      </c>
      <c r="G39" s="743"/>
      <c r="H39" s="85"/>
      <c r="I39" s="781"/>
      <c r="J39" s="782"/>
      <c r="K39" s="9"/>
      <c r="M39" s="933">
        <v>0</v>
      </c>
      <c r="N39" s="775"/>
      <c r="P39" s="810"/>
      <c r="Q39" s="811"/>
      <c r="R39" s="9"/>
      <c r="T39" s="765">
        <v>0</v>
      </c>
      <c r="U39" s="108"/>
      <c r="W39" s="840"/>
      <c r="X39" s="841"/>
      <c r="Y39" s="9"/>
      <c r="AA39" s="945">
        <v>0</v>
      </c>
      <c r="AB39" s="830"/>
      <c r="AD39" s="45"/>
      <c r="AE39" s="878"/>
      <c r="AF39" s="9"/>
      <c r="AH39" s="858">
        <v>0</v>
      </c>
      <c r="AI39" s="872"/>
      <c r="AK39" s="913"/>
      <c r="AL39" s="914"/>
      <c r="AM39" s="9"/>
      <c r="AO39" s="352">
        <v>0</v>
      </c>
      <c r="AP39" s="907"/>
    </row>
    <row r="40" spans="2:42" ht="15" customHeight="1" x14ac:dyDescent="0.3">
      <c r="B40" s="738"/>
      <c r="C40" s="739"/>
      <c r="D40" s="9"/>
      <c r="F40" s="925">
        <v>0</v>
      </c>
      <c r="G40" s="743"/>
      <c r="H40" s="85"/>
      <c r="I40" s="781"/>
      <c r="J40" s="782"/>
      <c r="K40" s="9"/>
      <c r="M40" s="933">
        <v>0</v>
      </c>
      <c r="N40" s="775"/>
      <c r="P40" s="810"/>
      <c r="Q40" s="811"/>
      <c r="R40" s="9"/>
      <c r="T40" s="765">
        <v>0</v>
      </c>
      <c r="U40" s="108"/>
      <c r="W40" s="840"/>
      <c r="X40" s="841"/>
      <c r="Y40" s="9"/>
      <c r="AA40" s="945">
        <v>0</v>
      </c>
      <c r="AB40" s="830"/>
      <c r="AD40" s="45"/>
      <c r="AE40" s="878"/>
      <c r="AF40" s="9"/>
      <c r="AH40" s="858">
        <v>0</v>
      </c>
      <c r="AI40" s="872"/>
      <c r="AK40" s="913"/>
      <c r="AL40" s="914"/>
      <c r="AM40" s="9"/>
      <c r="AO40" s="352">
        <v>0</v>
      </c>
      <c r="AP40" s="907"/>
    </row>
    <row r="41" spans="2:42" ht="15" customHeight="1" x14ac:dyDescent="0.3">
      <c r="B41" s="738"/>
      <c r="C41" s="739"/>
      <c r="D41" s="9"/>
      <c r="F41" s="925">
        <v>0</v>
      </c>
      <c r="G41" s="743"/>
      <c r="H41" s="85"/>
      <c r="I41" s="781"/>
      <c r="J41" s="782"/>
      <c r="K41" s="9"/>
      <c r="M41" s="933">
        <v>0</v>
      </c>
      <c r="N41" s="775"/>
      <c r="P41" s="810"/>
      <c r="Q41" s="811"/>
      <c r="R41" s="9"/>
      <c r="T41" s="765">
        <v>0</v>
      </c>
      <c r="U41" s="108"/>
      <c r="W41" s="840"/>
      <c r="X41" s="841"/>
      <c r="Y41" s="9"/>
      <c r="AA41" s="945">
        <v>0</v>
      </c>
      <c r="AB41" s="830"/>
      <c r="AD41" s="45"/>
      <c r="AE41" s="878"/>
      <c r="AF41" s="9"/>
      <c r="AH41" s="858">
        <v>0</v>
      </c>
      <c r="AI41" s="872"/>
      <c r="AK41" s="913"/>
      <c r="AL41" s="914"/>
      <c r="AM41" s="9"/>
      <c r="AO41" s="352">
        <v>0</v>
      </c>
      <c r="AP41" s="907"/>
    </row>
    <row r="42" spans="2:42" ht="15" customHeight="1" x14ac:dyDescent="0.3">
      <c r="B42" s="738"/>
      <c r="C42" s="739"/>
      <c r="D42" s="9"/>
      <c r="F42" s="925">
        <v>0</v>
      </c>
      <c r="G42" s="743"/>
      <c r="H42" s="85"/>
      <c r="I42" s="781"/>
      <c r="J42" s="782"/>
      <c r="K42" s="9"/>
      <c r="M42" s="933">
        <v>0</v>
      </c>
      <c r="N42" s="775"/>
      <c r="P42" s="810"/>
      <c r="Q42" s="811"/>
      <c r="R42" s="9"/>
      <c r="T42" s="765">
        <v>0</v>
      </c>
      <c r="U42" s="108"/>
      <c r="W42" s="840"/>
      <c r="X42" s="841"/>
      <c r="Y42" s="9"/>
      <c r="AA42" s="945">
        <v>0</v>
      </c>
      <c r="AB42" s="830"/>
      <c r="AD42" s="45"/>
      <c r="AE42" s="878"/>
      <c r="AF42" s="9"/>
      <c r="AH42" s="858">
        <v>0</v>
      </c>
      <c r="AI42" s="872"/>
      <c r="AK42" s="913"/>
      <c r="AL42" s="914"/>
      <c r="AM42" s="9"/>
      <c r="AO42" s="352">
        <v>0</v>
      </c>
      <c r="AP42" s="907"/>
    </row>
    <row r="43" spans="2:42" ht="15" customHeight="1" thickBot="1" x14ac:dyDescent="0.35">
      <c r="B43" s="740"/>
      <c r="C43" s="741"/>
      <c r="D43" s="9"/>
      <c r="F43" s="926">
        <v>0</v>
      </c>
      <c r="G43" s="743"/>
      <c r="H43" s="85"/>
      <c r="I43" s="783"/>
      <c r="J43" s="784"/>
      <c r="K43" s="9"/>
      <c r="M43" s="934">
        <v>0</v>
      </c>
      <c r="N43" s="775"/>
      <c r="P43" s="812"/>
      <c r="Q43" s="813"/>
      <c r="R43" s="9"/>
      <c r="T43" s="766">
        <v>0</v>
      </c>
      <c r="U43" s="108"/>
      <c r="W43" s="842"/>
      <c r="X43" s="843"/>
      <c r="Y43" s="9"/>
      <c r="AA43" s="946">
        <v>0</v>
      </c>
      <c r="AB43" s="830"/>
      <c r="AD43" s="879"/>
      <c r="AE43" s="880"/>
      <c r="AF43" s="9"/>
      <c r="AH43" s="859">
        <v>0</v>
      </c>
      <c r="AI43" s="872"/>
      <c r="AK43" s="915"/>
      <c r="AL43" s="916"/>
      <c r="AM43" s="9"/>
      <c r="AO43" s="353">
        <v>0</v>
      </c>
      <c r="AP43" s="907"/>
    </row>
    <row r="44" spans="2:42" ht="15" customHeight="1" thickBot="1" x14ac:dyDescent="0.35">
      <c r="B44" s="726"/>
      <c r="C44" s="727"/>
      <c r="D44" s="725"/>
      <c r="E44" s="728" t="s">
        <v>97</v>
      </c>
      <c r="F44" s="729">
        <f>F28-F31-F32-F33-F34-F35-F36-F37-F38-F39-F40-F41-F42-F43</f>
        <v>0</v>
      </c>
      <c r="G44" s="744"/>
      <c r="H44" s="85"/>
      <c r="I44" s="790"/>
      <c r="J44" s="791"/>
      <c r="K44" s="792"/>
      <c r="L44" s="793" t="s">
        <v>97</v>
      </c>
      <c r="M44" s="794">
        <f>M28-M31-M32-M33-M34-M35-M36-M37-M38-M39-M40-M41-M42-M43</f>
        <v>0</v>
      </c>
      <c r="N44" s="776"/>
      <c r="P44" s="796"/>
      <c r="Q44" s="797"/>
      <c r="R44" s="798"/>
      <c r="S44" s="799" t="s">
        <v>97</v>
      </c>
      <c r="T44" s="800">
        <f>T28-T31-T32-T33-T34-T35-T36-T37-T38-T39-T40-T41-T42-T43</f>
        <v>0</v>
      </c>
      <c r="U44" s="802"/>
      <c r="W44" s="817"/>
      <c r="X44" s="818"/>
      <c r="Y44" s="819"/>
      <c r="Z44" s="820" t="s">
        <v>97</v>
      </c>
      <c r="AA44" s="821">
        <f>AA28-AA31-AA32-AA33-AA34-AA35-AA36-AA37-AA38-AA39-AA40-AA41-AA42-AA43</f>
        <v>0</v>
      </c>
      <c r="AB44" s="831"/>
      <c r="AD44" s="845"/>
      <c r="AE44" s="846"/>
      <c r="AF44" s="847"/>
      <c r="AG44" s="848" t="s">
        <v>97</v>
      </c>
      <c r="AH44" s="849">
        <f>AH28-AH31-AH32-AH33-AH34-AH35-AH36-AH37-AH38-AH39-AH40-AH41-AH42-AH43</f>
        <v>0</v>
      </c>
      <c r="AI44" s="873"/>
      <c r="AK44" s="882"/>
      <c r="AL44" s="883"/>
      <c r="AM44" s="884"/>
      <c r="AN44" s="885" t="s">
        <v>97</v>
      </c>
      <c r="AO44" s="886">
        <f>AO28-AO31-AO32-AO33-AO34-AO35-AO36-AO37-AO38-AO39-AO40-AO41-AO42-AO43</f>
        <v>0</v>
      </c>
      <c r="AP44" s="908"/>
    </row>
    <row r="45" spans="2:42" ht="15" customHeight="1" thickBot="1" x14ac:dyDescent="0.35">
      <c r="B45" s="746"/>
      <c r="C45" s="747"/>
      <c r="D45" s="748"/>
      <c r="E45" s="748"/>
      <c r="F45" s="748"/>
      <c r="G45" s="745"/>
      <c r="H45" s="85"/>
      <c r="I45" s="785"/>
      <c r="J45" s="786"/>
      <c r="K45" s="787"/>
      <c r="L45" s="787"/>
      <c r="M45" s="787"/>
      <c r="N45" s="788"/>
      <c r="P45" s="803"/>
      <c r="Q45" s="804"/>
      <c r="R45" s="805"/>
      <c r="S45" s="805"/>
      <c r="T45" s="805"/>
      <c r="U45" s="110"/>
      <c r="W45" s="832"/>
      <c r="X45" s="833"/>
      <c r="Y45" s="834"/>
      <c r="Z45" s="834"/>
      <c r="AA45" s="834"/>
      <c r="AB45" s="835"/>
      <c r="AD45" s="867"/>
      <c r="AE45" s="868"/>
      <c r="AF45" s="869"/>
      <c r="AG45" s="869"/>
      <c r="AH45" s="869"/>
      <c r="AI45" s="870"/>
      <c r="AK45" s="902"/>
      <c r="AL45" s="903"/>
      <c r="AM45" s="904"/>
      <c r="AN45" s="904"/>
      <c r="AO45" s="904"/>
      <c r="AP45" s="905"/>
    </row>
    <row r="46" spans="2:42" ht="15" customHeight="1" x14ac:dyDescent="0.3">
      <c r="C46" s="154"/>
      <c r="D46" s="74"/>
      <c r="E46" s="74"/>
      <c r="F46" s="74"/>
      <c r="I46" s="38"/>
      <c r="J46" s="43"/>
      <c r="K46" s="38"/>
      <c r="L46" s="38"/>
      <c r="M46" s="38"/>
      <c r="N46" s="38"/>
    </row>
    <row r="47" spans="2:42" ht="14.4" thickBot="1" x14ac:dyDescent="0.35">
      <c r="B47" s="38"/>
      <c r="C47" s="44"/>
      <c r="D47" s="85"/>
      <c r="E47" s="85"/>
      <c r="F47" s="85"/>
      <c r="G47" s="38"/>
      <c r="H47" s="85"/>
      <c r="I47" s="38"/>
      <c r="J47" s="44"/>
      <c r="K47" s="85"/>
      <c r="L47" s="85"/>
      <c r="M47" s="85"/>
      <c r="N47" s="38"/>
    </row>
    <row r="48" spans="2:42" ht="14.4" thickBot="1" x14ac:dyDescent="0.35">
      <c r="B48" s="731"/>
      <c r="C48" s="731"/>
      <c r="D48" s="731"/>
      <c r="E48" s="731"/>
      <c r="F48" s="731"/>
      <c r="G48" s="732"/>
      <c r="H48" s="85"/>
      <c r="I48" s="767"/>
      <c r="J48" s="768"/>
      <c r="K48" s="768"/>
      <c r="L48" s="768"/>
      <c r="M48" s="768"/>
      <c r="N48" s="769"/>
      <c r="P48" s="814"/>
      <c r="Q48" s="101"/>
      <c r="R48" s="101"/>
      <c r="S48" s="101"/>
      <c r="T48" s="101"/>
      <c r="U48" s="102"/>
      <c r="W48" s="822"/>
      <c r="X48" s="823"/>
      <c r="Y48" s="823"/>
      <c r="Z48" s="823"/>
      <c r="AA48" s="823"/>
      <c r="AB48" s="824"/>
      <c r="AD48" s="860"/>
      <c r="AE48" s="861"/>
      <c r="AF48" s="861"/>
      <c r="AG48" s="861"/>
      <c r="AH48" s="861"/>
      <c r="AI48" s="862"/>
      <c r="AK48" s="895"/>
      <c r="AL48" s="896"/>
      <c r="AM48" s="896"/>
      <c r="AN48" s="896"/>
      <c r="AO48" s="896"/>
      <c r="AP48" s="897"/>
    </row>
    <row r="49" spans="2:42" ht="14.4" customHeight="1" thickBot="1" x14ac:dyDescent="0.35">
      <c r="B49" s="917"/>
      <c r="C49" s="918"/>
      <c r="D49" s="1444" t="s">
        <v>153</v>
      </c>
      <c r="E49" s="1442"/>
      <c r="F49" s="1443"/>
      <c r="G49" s="921"/>
      <c r="H49" s="85"/>
      <c r="I49" s="927"/>
      <c r="J49" s="928"/>
      <c r="K49" s="1444" t="s">
        <v>153</v>
      </c>
      <c r="L49" s="1442"/>
      <c r="M49" s="1443"/>
      <c r="N49" s="935"/>
      <c r="P49" s="757"/>
      <c r="Q49" s="759"/>
      <c r="R49" s="1444" t="s">
        <v>153</v>
      </c>
      <c r="S49" s="1442"/>
      <c r="T49" s="1443"/>
      <c r="U49" s="761"/>
      <c r="W49" s="937"/>
      <c r="X49" s="938"/>
      <c r="Y49" s="1444" t="s">
        <v>153</v>
      </c>
      <c r="Z49" s="1442"/>
      <c r="AA49" s="1443"/>
      <c r="AB49" s="941"/>
      <c r="AD49" s="850"/>
      <c r="AE49" s="851"/>
      <c r="AF49" s="1444" t="s">
        <v>153</v>
      </c>
      <c r="AG49" s="1442"/>
      <c r="AH49" s="1443"/>
      <c r="AI49" s="854"/>
      <c r="AK49" s="887"/>
      <c r="AL49" s="888"/>
      <c r="AM49" s="1444" t="s">
        <v>153</v>
      </c>
      <c r="AN49" s="1442"/>
      <c r="AO49" s="1443"/>
      <c r="AP49" s="891"/>
    </row>
    <row r="50" spans="2:42" ht="15.75" customHeight="1" thickBot="1" x14ac:dyDescent="0.35">
      <c r="B50" s="919"/>
      <c r="C50" s="920"/>
      <c r="D50" s="1445"/>
      <c r="E50" s="91" t="s">
        <v>43</v>
      </c>
      <c r="F50" s="749">
        <v>0</v>
      </c>
      <c r="G50" s="922"/>
      <c r="H50" s="85"/>
      <c r="I50" s="929"/>
      <c r="J50" s="930"/>
      <c r="K50" s="1445"/>
      <c r="L50" s="91" t="s">
        <v>43</v>
      </c>
      <c r="M50" s="749">
        <v>0</v>
      </c>
      <c r="N50" s="936"/>
      <c r="P50" s="758"/>
      <c r="Q50" s="760"/>
      <c r="R50" s="1445"/>
      <c r="S50" s="91" t="s">
        <v>43</v>
      </c>
      <c r="T50" s="749">
        <v>0</v>
      </c>
      <c r="U50" s="762"/>
      <c r="W50" s="939"/>
      <c r="X50" s="940"/>
      <c r="Y50" s="1445"/>
      <c r="Z50" s="91" t="s">
        <v>43</v>
      </c>
      <c r="AA50" s="749">
        <v>0</v>
      </c>
      <c r="AB50" s="942"/>
      <c r="AD50" s="852"/>
      <c r="AE50" s="853"/>
      <c r="AF50" s="1445"/>
      <c r="AG50" s="91" t="s">
        <v>43</v>
      </c>
      <c r="AH50" s="749">
        <v>0</v>
      </c>
      <c r="AI50" s="855"/>
      <c r="AK50" s="889"/>
      <c r="AL50" s="890"/>
      <c r="AM50" s="1445"/>
      <c r="AN50" s="91" t="s">
        <v>43</v>
      </c>
      <c r="AO50" s="749">
        <v>0</v>
      </c>
      <c r="AP50" s="892"/>
    </row>
    <row r="51" spans="2:42" ht="15.75" customHeight="1" thickBot="1" x14ac:dyDescent="0.35">
      <c r="B51" s="733"/>
      <c r="C51" s="733"/>
      <c r="D51" s="734"/>
      <c r="E51" s="734"/>
      <c r="F51" s="734"/>
      <c r="G51" s="735"/>
      <c r="H51" s="85"/>
      <c r="I51" s="770"/>
      <c r="J51" s="771"/>
      <c r="K51" s="772"/>
      <c r="L51" s="772"/>
      <c r="M51" s="772"/>
      <c r="N51" s="773"/>
      <c r="P51" s="815"/>
      <c r="Q51" s="104"/>
      <c r="R51" s="105"/>
      <c r="S51" s="105"/>
      <c r="T51" s="105"/>
      <c r="U51" s="106"/>
      <c r="W51" s="825"/>
      <c r="X51" s="826"/>
      <c r="Y51" s="827"/>
      <c r="Z51" s="827"/>
      <c r="AA51" s="827"/>
      <c r="AB51" s="828"/>
      <c r="AD51" s="863"/>
      <c r="AE51" s="864"/>
      <c r="AF51" s="865"/>
      <c r="AG51" s="865"/>
      <c r="AH51" s="865"/>
      <c r="AI51" s="866"/>
      <c r="AK51" s="898"/>
      <c r="AL51" s="899"/>
      <c r="AM51" s="900"/>
      <c r="AN51" s="900"/>
      <c r="AO51" s="900"/>
      <c r="AP51" s="901"/>
    </row>
    <row r="52" spans="2:42" ht="15" customHeight="1" thickBot="1" x14ac:dyDescent="0.35">
      <c r="B52" s="752" t="s">
        <v>152</v>
      </c>
      <c r="C52" s="753" t="s">
        <v>51</v>
      </c>
      <c r="D52" s="754" t="s">
        <v>44</v>
      </c>
      <c r="E52" s="755" t="s">
        <v>309</v>
      </c>
      <c r="F52" s="756" t="s">
        <v>45</v>
      </c>
      <c r="G52" s="742"/>
      <c r="H52" s="85"/>
      <c r="I52" s="752" t="s">
        <v>152</v>
      </c>
      <c r="J52" s="753" t="s">
        <v>51</v>
      </c>
      <c r="K52" s="754" t="s">
        <v>44</v>
      </c>
      <c r="L52" s="755" t="s">
        <v>309</v>
      </c>
      <c r="M52" s="756" t="s">
        <v>45</v>
      </c>
      <c r="N52" s="774"/>
      <c r="P52" s="752" t="s">
        <v>152</v>
      </c>
      <c r="Q52" s="753" t="s">
        <v>51</v>
      </c>
      <c r="R52" s="754" t="s">
        <v>44</v>
      </c>
      <c r="S52" s="755" t="s">
        <v>309</v>
      </c>
      <c r="T52" s="756" t="s">
        <v>45</v>
      </c>
      <c r="U52" s="801"/>
      <c r="W52" s="752" t="s">
        <v>152</v>
      </c>
      <c r="X52" s="753" t="s">
        <v>51</v>
      </c>
      <c r="Y52" s="754" t="s">
        <v>44</v>
      </c>
      <c r="Z52" s="755" t="s">
        <v>309</v>
      </c>
      <c r="AA52" s="756" t="s">
        <v>45</v>
      </c>
      <c r="AB52" s="829"/>
      <c r="AD52" s="752" t="s">
        <v>152</v>
      </c>
      <c r="AE52" s="753" t="s">
        <v>51</v>
      </c>
      <c r="AF52" s="754" t="s">
        <v>44</v>
      </c>
      <c r="AG52" s="755" t="s">
        <v>309</v>
      </c>
      <c r="AH52" s="756" t="s">
        <v>45</v>
      </c>
      <c r="AI52" s="871"/>
      <c r="AK52" s="752" t="s">
        <v>152</v>
      </c>
      <c r="AL52" s="753" t="s">
        <v>51</v>
      </c>
      <c r="AM52" s="754" t="s">
        <v>44</v>
      </c>
      <c r="AN52" s="755" t="s">
        <v>309</v>
      </c>
      <c r="AO52" s="756" t="s">
        <v>45</v>
      </c>
      <c r="AP52" s="906"/>
    </row>
    <row r="53" spans="2:42" ht="15" customHeight="1" x14ac:dyDescent="0.3">
      <c r="B53" s="750"/>
      <c r="C53" s="751"/>
      <c r="D53" s="25"/>
      <c r="F53" s="923">
        <v>0</v>
      </c>
      <c r="G53" s="743"/>
      <c r="H53" s="85"/>
      <c r="I53" s="777"/>
      <c r="J53" s="778"/>
      <c r="K53" s="25"/>
      <c r="M53" s="931">
        <v>0</v>
      </c>
      <c r="N53" s="775"/>
      <c r="P53" s="806"/>
      <c r="Q53" s="807"/>
      <c r="R53" s="25"/>
      <c r="T53" s="763">
        <v>0</v>
      </c>
      <c r="U53" s="108"/>
      <c r="W53" s="836"/>
      <c r="X53" s="837"/>
      <c r="Y53" s="25"/>
      <c r="AA53" s="943">
        <v>0</v>
      </c>
      <c r="AB53" s="830"/>
      <c r="AD53" s="874"/>
      <c r="AE53" s="875"/>
      <c r="AF53" s="25"/>
      <c r="AH53" s="856">
        <v>0</v>
      </c>
      <c r="AI53" s="872"/>
      <c r="AK53" s="909"/>
      <c r="AL53" s="910"/>
      <c r="AM53" s="25"/>
      <c r="AO53" s="893">
        <v>0</v>
      </c>
      <c r="AP53" s="907"/>
    </row>
    <row r="54" spans="2:42" ht="15" customHeight="1" x14ac:dyDescent="0.3">
      <c r="B54" s="736"/>
      <c r="C54" s="737"/>
      <c r="D54" s="25"/>
      <c r="F54" s="924">
        <v>0</v>
      </c>
      <c r="G54" s="743"/>
      <c r="H54" s="85"/>
      <c r="I54" s="779"/>
      <c r="J54" s="780"/>
      <c r="K54" s="25"/>
      <c r="M54" s="932">
        <v>0</v>
      </c>
      <c r="N54" s="775"/>
      <c r="P54" s="808"/>
      <c r="Q54" s="809"/>
      <c r="R54" s="25"/>
      <c r="T54" s="764">
        <v>0</v>
      </c>
      <c r="U54" s="108"/>
      <c r="W54" s="838"/>
      <c r="X54" s="839"/>
      <c r="Y54" s="25"/>
      <c r="AA54" s="944">
        <v>0</v>
      </c>
      <c r="AB54" s="830"/>
      <c r="AD54" s="876"/>
      <c r="AE54" s="877"/>
      <c r="AF54" s="25"/>
      <c r="AH54" s="857">
        <v>0</v>
      </c>
      <c r="AI54" s="872"/>
      <c r="AK54" s="911"/>
      <c r="AL54" s="912"/>
      <c r="AM54" s="25"/>
      <c r="AO54" s="894">
        <v>0</v>
      </c>
      <c r="AP54" s="907"/>
    </row>
    <row r="55" spans="2:42" ht="15" customHeight="1" x14ac:dyDescent="0.3">
      <c r="B55" s="736"/>
      <c r="C55" s="737"/>
      <c r="D55" s="25"/>
      <c r="F55" s="924">
        <v>0</v>
      </c>
      <c r="G55" s="743"/>
      <c r="H55" s="85"/>
      <c r="I55" s="779"/>
      <c r="J55" s="780"/>
      <c r="K55" s="25"/>
      <c r="M55" s="932">
        <v>0</v>
      </c>
      <c r="N55" s="775"/>
      <c r="P55" s="808"/>
      <c r="Q55" s="809"/>
      <c r="R55" s="25"/>
      <c r="T55" s="764">
        <v>0</v>
      </c>
      <c r="U55" s="108"/>
      <c r="W55" s="838"/>
      <c r="X55" s="839"/>
      <c r="Y55" s="25"/>
      <c r="AA55" s="944">
        <v>0</v>
      </c>
      <c r="AB55" s="830"/>
      <c r="AD55" s="876"/>
      <c r="AE55" s="877"/>
      <c r="AF55" s="25"/>
      <c r="AH55" s="857">
        <v>0</v>
      </c>
      <c r="AI55" s="872"/>
      <c r="AK55" s="911"/>
      <c r="AL55" s="912"/>
      <c r="AM55" s="25"/>
      <c r="AO55" s="894">
        <v>0</v>
      </c>
      <c r="AP55" s="907"/>
    </row>
    <row r="56" spans="2:42" ht="15" customHeight="1" x14ac:dyDescent="0.3">
      <c r="B56" s="736"/>
      <c r="C56" s="737"/>
      <c r="D56" s="25"/>
      <c r="F56" s="924">
        <v>0</v>
      </c>
      <c r="G56" s="743"/>
      <c r="H56" s="85"/>
      <c r="I56" s="779"/>
      <c r="J56" s="780"/>
      <c r="K56" s="25"/>
      <c r="M56" s="932">
        <v>0</v>
      </c>
      <c r="N56" s="775"/>
      <c r="P56" s="808"/>
      <c r="Q56" s="809"/>
      <c r="R56" s="25"/>
      <c r="T56" s="764">
        <v>0</v>
      </c>
      <c r="U56" s="108"/>
      <c r="W56" s="838"/>
      <c r="X56" s="839"/>
      <c r="Y56" s="25"/>
      <c r="AA56" s="944">
        <v>0</v>
      </c>
      <c r="AB56" s="830"/>
      <c r="AD56" s="876"/>
      <c r="AE56" s="877"/>
      <c r="AF56" s="25"/>
      <c r="AH56" s="857">
        <v>0</v>
      </c>
      <c r="AI56" s="872"/>
      <c r="AK56" s="911"/>
      <c r="AL56" s="912"/>
      <c r="AM56" s="25"/>
      <c r="AO56" s="894">
        <v>0</v>
      </c>
      <c r="AP56" s="907"/>
    </row>
    <row r="57" spans="2:42" ht="15" customHeight="1" x14ac:dyDescent="0.3">
      <c r="B57" s="738"/>
      <c r="C57" s="739"/>
      <c r="D57" s="9"/>
      <c r="F57" s="925">
        <v>0</v>
      </c>
      <c r="G57" s="743"/>
      <c r="H57" s="85"/>
      <c r="I57" s="781"/>
      <c r="J57" s="782"/>
      <c r="K57" s="9"/>
      <c r="M57" s="933">
        <v>0</v>
      </c>
      <c r="N57" s="775"/>
      <c r="P57" s="810"/>
      <c r="Q57" s="811"/>
      <c r="R57" s="9"/>
      <c r="T57" s="765">
        <v>0</v>
      </c>
      <c r="U57" s="108"/>
      <c r="W57" s="840"/>
      <c r="X57" s="841"/>
      <c r="Y57" s="9"/>
      <c r="AA57" s="945">
        <v>0</v>
      </c>
      <c r="AB57" s="830"/>
      <c r="AD57" s="45"/>
      <c r="AE57" s="878"/>
      <c r="AF57" s="9"/>
      <c r="AH57" s="858">
        <v>0</v>
      </c>
      <c r="AI57" s="872"/>
      <c r="AK57" s="913"/>
      <c r="AL57" s="914"/>
      <c r="AM57" s="9"/>
      <c r="AO57" s="352">
        <v>0</v>
      </c>
      <c r="AP57" s="907"/>
    </row>
    <row r="58" spans="2:42" ht="15" customHeight="1" x14ac:dyDescent="0.3">
      <c r="B58" s="738"/>
      <c r="C58" s="739"/>
      <c r="D58" s="9"/>
      <c r="F58" s="925">
        <v>0</v>
      </c>
      <c r="G58" s="743"/>
      <c r="H58" s="85"/>
      <c r="I58" s="781"/>
      <c r="J58" s="782"/>
      <c r="K58" s="9"/>
      <c r="M58" s="933">
        <v>0</v>
      </c>
      <c r="N58" s="775"/>
      <c r="P58" s="810"/>
      <c r="Q58" s="811"/>
      <c r="R58" s="9"/>
      <c r="T58" s="765">
        <v>0</v>
      </c>
      <c r="U58" s="108"/>
      <c r="W58" s="840"/>
      <c r="X58" s="841"/>
      <c r="Y58" s="9"/>
      <c r="AA58" s="945">
        <v>0</v>
      </c>
      <c r="AB58" s="830"/>
      <c r="AD58" s="45"/>
      <c r="AE58" s="878"/>
      <c r="AF58" s="9"/>
      <c r="AH58" s="858">
        <v>0</v>
      </c>
      <c r="AI58" s="872"/>
      <c r="AK58" s="913"/>
      <c r="AL58" s="914"/>
      <c r="AM58" s="9"/>
      <c r="AO58" s="352">
        <v>0</v>
      </c>
      <c r="AP58" s="907"/>
    </row>
    <row r="59" spans="2:42" ht="15" customHeight="1" x14ac:dyDescent="0.3">
      <c r="B59" s="738"/>
      <c r="C59" s="739"/>
      <c r="D59" s="9"/>
      <c r="F59" s="925">
        <v>0</v>
      </c>
      <c r="G59" s="743"/>
      <c r="H59" s="85"/>
      <c r="I59" s="781"/>
      <c r="J59" s="782"/>
      <c r="K59" s="9"/>
      <c r="M59" s="933">
        <v>0</v>
      </c>
      <c r="N59" s="775"/>
      <c r="P59" s="810"/>
      <c r="Q59" s="811"/>
      <c r="R59" s="9"/>
      <c r="T59" s="765">
        <v>0</v>
      </c>
      <c r="U59" s="108"/>
      <c r="W59" s="840"/>
      <c r="X59" s="841"/>
      <c r="Y59" s="9"/>
      <c r="AA59" s="945">
        <v>0</v>
      </c>
      <c r="AB59" s="830"/>
      <c r="AD59" s="45"/>
      <c r="AE59" s="878"/>
      <c r="AF59" s="9"/>
      <c r="AH59" s="858">
        <v>0</v>
      </c>
      <c r="AI59" s="872"/>
      <c r="AK59" s="913"/>
      <c r="AL59" s="914"/>
      <c r="AM59" s="9"/>
      <c r="AO59" s="352">
        <v>0</v>
      </c>
      <c r="AP59" s="907"/>
    </row>
    <row r="60" spans="2:42" ht="15" customHeight="1" x14ac:dyDescent="0.3">
      <c r="B60" s="738"/>
      <c r="C60" s="739"/>
      <c r="D60" s="9"/>
      <c r="F60" s="925">
        <v>0</v>
      </c>
      <c r="G60" s="743"/>
      <c r="H60" s="85"/>
      <c r="I60" s="781"/>
      <c r="J60" s="782"/>
      <c r="K60" s="9"/>
      <c r="M60" s="933">
        <v>0</v>
      </c>
      <c r="N60" s="775"/>
      <c r="P60" s="810"/>
      <c r="Q60" s="811"/>
      <c r="R60" s="9"/>
      <c r="T60" s="765">
        <v>0</v>
      </c>
      <c r="U60" s="108"/>
      <c r="W60" s="840"/>
      <c r="X60" s="841"/>
      <c r="Y60" s="9"/>
      <c r="AA60" s="945">
        <v>0</v>
      </c>
      <c r="AB60" s="830"/>
      <c r="AD60" s="45"/>
      <c r="AE60" s="878"/>
      <c r="AF60" s="9"/>
      <c r="AH60" s="858">
        <v>0</v>
      </c>
      <c r="AI60" s="872"/>
      <c r="AK60" s="913"/>
      <c r="AL60" s="914"/>
      <c r="AM60" s="9"/>
      <c r="AO60" s="352">
        <v>0</v>
      </c>
      <c r="AP60" s="907"/>
    </row>
    <row r="61" spans="2:42" ht="15" customHeight="1" x14ac:dyDescent="0.3">
      <c r="B61" s="738"/>
      <c r="C61" s="739"/>
      <c r="D61" s="9"/>
      <c r="F61" s="925">
        <v>0</v>
      </c>
      <c r="G61" s="743"/>
      <c r="H61" s="85"/>
      <c r="I61" s="781"/>
      <c r="J61" s="782"/>
      <c r="K61" s="9"/>
      <c r="M61" s="933">
        <v>0</v>
      </c>
      <c r="N61" s="775"/>
      <c r="P61" s="810"/>
      <c r="Q61" s="811"/>
      <c r="R61" s="9"/>
      <c r="T61" s="765">
        <v>0</v>
      </c>
      <c r="U61" s="108"/>
      <c r="W61" s="840"/>
      <c r="X61" s="841"/>
      <c r="Y61" s="9"/>
      <c r="AA61" s="945">
        <v>0</v>
      </c>
      <c r="AB61" s="830"/>
      <c r="AD61" s="45"/>
      <c r="AE61" s="878"/>
      <c r="AF61" s="9"/>
      <c r="AH61" s="858">
        <v>0</v>
      </c>
      <c r="AI61" s="872"/>
      <c r="AK61" s="913"/>
      <c r="AL61" s="914"/>
      <c r="AM61" s="9"/>
      <c r="AO61" s="352">
        <v>0</v>
      </c>
      <c r="AP61" s="907"/>
    </row>
    <row r="62" spans="2:42" ht="15" customHeight="1" x14ac:dyDescent="0.3">
      <c r="B62" s="738"/>
      <c r="C62" s="739"/>
      <c r="D62" s="9"/>
      <c r="F62" s="925">
        <v>0</v>
      </c>
      <c r="G62" s="743"/>
      <c r="H62" s="85"/>
      <c r="I62" s="781"/>
      <c r="J62" s="782"/>
      <c r="K62" s="9"/>
      <c r="M62" s="933">
        <v>0</v>
      </c>
      <c r="N62" s="775"/>
      <c r="P62" s="810"/>
      <c r="Q62" s="811"/>
      <c r="R62" s="9"/>
      <c r="T62" s="765">
        <v>0</v>
      </c>
      <c r="U62" s="108"/>
      <c r="W62" s="840"/>
      <c r="X62" s="841"/>
      <c r="Y62" s="9"/>
      <c r="AA62" s="945">
        <v>0</v>
      </c>
      <c r="AB62" s="830"/>
      <c r="AD62" s="45"/>
      <c r="AE62" s="878"/>
      <c r="AF62" s="9"/>
      <c r="AH62" s="858">
        <v>0</v>
      </c>
      <c r="AI62" s="872"/>
      <c r="AK62" s="913"/>
      <c r="AL62" s="914"/>
      <c r="AM62" s="9"/>
      <c r="AO62" s="352">
        <v>0</v>
      </c>
      <c r="AP62" s="907"/>
    </row>
    <row r="63" spans="2:42" ht="15" customHeight="1" x14ac:dyDescent="0.3">
      <c r="B63" s="738"/>
      <c r="C63" s="739"/>
      <c r="D63" s="9"/>
      <c r="F63" s="925">
        <v>0</v>
      </c>
      <c r="G63" s="743"/>
      <c r="H63" s="85"/>
      <c r="I63" s="781"/>
      <c r="J63" s="782"/>
      <c r="K63" s="9"/>
      <c r="M63" s="933">
        <v>0</v>
      </c>
      <c r="N63" s="775"/>
      <c r="P63" s="810"/>
      <c r="Q63" s="811"/>
      <c r="R63" s="9"/>
      <c r="T63" s="765">
        <v>0</v>
      </c>
      <c r="U63" s="108"/>
      <c r="W63" s="840"/>
      <c r="X63" s="841"/>
      <c r="Y63" s="9"/>
      <c r="AA63" s="945">
        <v>0</v>
      </c>
      <c r="AB63" s="830"/>
      <c r="AD63" s="45"/>
      <c r="AE63" s="878"/>
      <c r="AF63" s="9"/>
      <c r="AH63" s="858">
        <v>0</v>
      </c>
      <c r="AI63" s="872"/>
      <c r="AK63" s="913"/>
      <c r="AL63" s="914"/>
      <c r="AM63" s="9"/>
      <c r="AO63" s="352">
        <v>0</v>
      </c>
      <c r="AP63" s="907"/>
    </row>
    <row r="64" spans="2:42" ht="15" customHeight="1" x14ac:dyDescent="0.3">
      <c r="B64" s="738"/>
      <c r="C64" s="739"/>
      <c r="D64" s="9"/>
      <c r="F64" s="925">
        <v>0</v>
      </c>
      <c r="G64" s="743"/>
      <c r="H64" s="85"/>
      <c r="I64" s="781"/>
      <c r="J64" s="782"/>
      <c r="K64" s="9"/>
      <c r="M64" s="933">
        <v>0</v>
      </c>
      <c r="N64" s="775"/>
      <c r="P64" s="810"/>
      <c r="Q64" s="811"/>
      <c r="R64" s="9"/>
      <c r="T64" s="765">
        <v>0</v>
      </c>
      <c r="U64" s="108"/>
      <c r="W64" s="840"/>
      <c r="X64" s="841"/>
      <c r="Y64" s="9"/>
      <c r="AA64" s="945">
        <v>0</v>
      </c>
      <c r="AB64" s="830"/>
      <c r="AD64" s="45"/>
      <c r="AE64" s="878"/>
      <c r="AF64" s="9"/>
      <c r="AH64" s="858">
        <v>0</v>
      </c>
      <c r="AI64" s="872"/>
      <c r="AK64" s="913"/>
      <c r="AL64" s="914"/>
      <c r="AM64" s="9"/>
      <c r="AO64" s="352">
        <v>0</v>
      </c>
      <c r="AP64" s="907"/>
    </row>
    <row r="65" spans="2:42" ht="15" customHeight="1" thickBot="1" x14ac:dyDescent="0.35">
      <c r="B65" s="740"/>
      <c r="C65" s="741"/>
      <c r="D65" s="9"/>
      <c r="F65" s="926">
        <v>0</v>
      </c>
      <c r="G65" s="743"/>
      <c r="H65" s="85"/>
      <c r="I65" s="783"/>
      <c r="J65" s="784"/>
      <c r="K65" s="9"/>
      <c r="M65" s="934">
        <v>0</v>
      </c>
      <c r="N65" s="775"/>
      <c r="P65" s="812"/>
      <c r="Q65" s="813"/>
      <c r="R65" s="9"/>
      <c r="T65" s="766">
        <v>0</v>
      </c>
      <c r="U65" s="108"/>
      <c r="W65" s="842"/>
      <c r="X65" s="843"/>
      <c r="Y65" s="9"/>
      <c r="AA65" s="946">
        <v>0</v>
      </c>
      <c r="AB65" s="830"/>
      <c r="AD65" s="879"/>
      <c r="AE65" s="880"/>
      <c r="AF65" s="9"/>
      <c r="AH65" s="859">
        <v>0</v>
      </c>
      <c r="AI65" s="872"/>
      <c r="AK65" s="915"/>
      <c r="AL65" s="916"/>
      <c r="AM65" s="9"/>
      <c r="AO65" s="353">
        <v>0</v>
      </c>
      <c r="AP65" s="907"/>
    </row>
    <row r="66" spans="2:42" ht="15" customHeight="1" thickBot="1" x14ac:dyDescent="0.35">
      <c r="B66" s="726"/>
      <c r="C66" s="727"/>
      <c r="D66" s="725"/>
      <c r="E66" s="728" t="s">
        <v>97</v>
      </c>
      <c r="F66" s="729">
        <f>F50-F53-F54-F55-F56-F57-F58-F59-F60-F61-F62-F63-F64-F65</f>
        <v>0</v>
      </c>
      <c r="G66" s="744"/>
      <c r="H66" s="85"/>
      <c r="I66" s="790"/>
      <c r="J66" s="791"/>
      <c r="K66" s="792"/>
      <c r="L66" s="793" t="s">
        <v>97</v>
      </c>
      <c r="M66" s="794">
        <f>M50-M53-M54-M55-M56-M57-M58-M59-M60-M61-M62-M63-M64-M65</f>
        <v>0</v>
      </c>
      <c r="N66" s="776"/>
      <c r="P66" s="796"/>
      <c r="Q66" s="797"/>
      <c r="R66" s="798"/>
      <c r="S66" s="799" t="s">
        <v>97</v>
      </c>
      <c r="T66" s="800">
        <f>T50-T53-T54-T55-T56-T57-T58-T59-T60-T61-T62-T63-T64-T65</f>
        <v>0</v>
      </c>
      <c r="U66" s="802"/>
      <c r="W66" s="817"/>
      <c r="X66" s="818"/>
      <c r="Y66" s="819"/>
      <c r="Z66" s="820" t="s">
        <v>97</v>
      </c>
      <c r="AA66" s="821">
        <f>AA50-AA53-AA54-AA55-AA56-AA57-AA58-AA59-AA60-AA61-AA62-AA63-AA64-AA65</f>
        <v>0</v>
      </c>
      <c r="AB66" s="831"/>
      <c r="AD66" s="845"/>
      <c r="AE66" s="846"/>
      <c r="AF66" s="847"/>
      <c r="AG66" s="848" t="s">
        <v>97</v>
      </c>
      <c r="AH66" s="849">
        <f>AH50-AH53-AH54-AH55-AH56-AH57-AH58-AH59-AH60-AH61-AH62-AH63-AH64-AH65</f>
        <v>0</v>
      </c>
      <c r="AI66" s="873"/>
      <c r="AK66" s="882"/>
      <c r="AL66" s="883"/>
      <c r="AM66" s="884"/>
      <c r="AN66" s="885" t="s">
        <v>97</v>
      </c>
      <c r="AO66" s="886">
        <f>AO50-AO53-AO54-AO55-AO56-AO57-AO58-AO59-AO60-AO61-AO62-AO63-AO64-AO65</f>
        <v>0</v>
      </c>
      <c r="AP66" s="908"/>
    </row>
    <row r="67" spans="2:42" ht="15" customHeight="1" thickBot="1" x14ac:dyDescent="0.35">
      <c r="B67" s="746"/>
      <c r="C67" s="747"/>
      <c r="D67" s="748"/>
      <c r="E67" s="748"/>
      <c r="F67" s="748"/>
      <c r="G67" s="745"/>
      <c r="H67" s="85"/>
      <c r="I67" s="785"/>
      <c r="J67" s="786"/>
      <c r="K67" s="787"/>
      <c r="L67" s="787"/>
      <c r="M67" s="787"/>
      <c r="N67" s="788"/>
      <c r="P67" s="803"/>
      <c r="Q67" s="804"/>
      <c r="R67" s="805"/>
      <c r="S67" s="805"/>
      <c r="T67" s="805"/>
      <c r="U67" s="110"/>
      <c r="W67" s="832"/>
      <c r="X67" s="833"/>
      <c r="Y67" s="834"/>
      <c r="Z67" s="834"/>
      <c r="AA67" s="834"/>
      <c r="AB67" s="835"/>
      <c r="AD67" s="867"/>
      <c r="AE67" s="868"/>
      <c r="AF67" s="869"/>
      <c r="AG67" s="869"/>
      <c r="AH67" s="869"/>
      <c r="AI67" s="870"/>
      <c r="AK67" s="902"/>
      <c r="AL67" s="903"/>
      <c r="AM67" s="904"/>
      <c r="AN67" s="904"/>
      <c r="AO67" s="904"/>
      <c r="AP67" s="905"/>
    </row>
    <row r="68" spans="2:42" ht="15" customHeight="1" x14ac:dyDescent="0.3">
      <c r="C68" s="154"/>
      <c r="D68" s="74"/>
      <c r="E68" s="74"/>
      <c r="F68" s="74"/>
      <c r="I68" s="38"/>
      <c r="J68" s="43"/>
      <c r="K68" s="38"/>
      <c r="L68" s="38"/>
      <c r="M68" s="38"/>
      <c r="N68" s="38"/>
    </row>
    <row r="69" spans="2:42" ht="14.4" thickBot="1" x14ac:dyDescent="0.35">
      <c r="B69" s="38"/>
      <c r="C69" s="44"/>
      <c r="D69" s="85"/>
      <c r="E69" s="85"/>
      <c r="F69" s="85"/>
      <c r="G69" s="38"/>
      <c r="H69" s="85"/>
      <c r="I69" s="38"/>
      <c r="J69" s="44"/>
      <c r="K69" s="85"/>
      <c r="L69" s="85"/>
      <c r="M69" s="85"/>
      <c r="N69" s="38"/>
    </row>
    <row r="70" spans="2:42" ht="14.4" thickBot="1" x14ac:dyDescent="0.35">
      <c r="B70" s="731"/>
      <c r="C70" s="731"/>
      <c r="D70" s="731"/>
      <c r="E70" s="731"/>
      <c r="F70" s="731"/>
      <c r="G70" s="732"/>
      <c r="H70" s="85"/>
      <c r="I70" s="767"/>
      <c r="J70" s="768"/>
      <c r="K70" s="768"/>
      <c r="L70" s="768"/>
      <c r="M70" s="768"/>
      <c r="N70" s="769"/>
      <c r="P70" s="814"/>
      <c r="Q70" s="101"/>
      <c r="R70" s="101"/>
      <c r="S70" s="101"/>
      <c r="T70" s="101"/>
      <c r="U70" s="102"/>
      <c r="W70" s="822"/>
      <c r="X70" s="823"/>
      <c r="Y70" s="823"/>
      <c r="Z70" s="823"/>
      <c r="AA70" s="823"/>
      <c r="AB70" s="824"/>
      <c r="AD70" s="860"/>
      <c r="AE70" s="861"/>
      <c r="AF70" s="861"/>
      <c r="AG70" s="861"/>
      <c r="AH70" s="861"/>
      <c r="AI70" s="862"/>
      <c r="AK70" s="895"/>
      <c r="AL70" s="896"/>
      <c r="AM70" s="896"/>
      <c r="AN70" s="896"/>
      <c r="AO70" s="896"/>
      <c r="AP70" s="897"/>
    </row>
    <row r="71" spans="2:42" ht="14.4" customHeight="1" thickBot="1" x14ac:dyDescent="0.35">
      <c r="B71" s="917"/>
      <c r="C71" s="918"/>
      <c r="D71" s="1444" t="s">
        <v>153</v>
      </c>
      <c r="E71" s="1442"/>
      <c r="F71" s="1443"/>
      <c r="G71" s="921"/>
      <c r="H71" s="85"/>
      <c r="I71" s="927"/>
      <c r="J71" s="928"/>
      <c r="K71" s="1444" t="s">
        <v>153</v>
      </c>
      <c r="L71" s="1442"/>
      <c r="M71" s="1443"/>
      <c r="N71" s="935"/>
      <c r="P71" s="757"/>
      <c r="Q71" s="759"/>
      <c r="R71" s="1444" t="s">
        <v>153</v>
      </c>
      <c r="S71" s="1442"/>
      <c r="T71" s="1443"/>
      <c r="U71" s="761"/>
      <c r="W71" s="937"/>
      <c r="X71" s="938"/>
      <c r="Y71" s="1444" t="s">
        <v>153</v>
      </c>
      <c r="Z71" s="1442"/>
      <c r="AA71" s="1443"/>
      <c r="AB71" s="941"/>
      <c r="AD71" s="850"/>
      <c r="AE71" s="851"/>
      <c r="AF71" s="1444" t="s">
        <v>153</v>
      </c>
      <c r="AG71" s="1442"/>
      <c r="AH71" s="1443"/>
      <c r="AI71" s="854"/>
      <c r="AK71" s="887"/>
      <c r="AL71" s="888"/>
      <c r="AM71" s="1444" t="s">
        <v>153</v>
      </c>
      <c r="AN71" s="1442"/>
      <c r="AO71" s="1443"/>
      <c r="AP71" s="891"/>
    </row>
    <row r="72" spans="2:42" ht="15.75" customHeight="1" thickBot="1" x14ac:dyDescent="0.35">
      <c r="B72" s="919"/>
      <c r="C72" s="920"/>
      <c r="D72" s="1445"/>
      <c r="E72" s="91" t="s">
        <v>43</v>
      </c>
      <c r="F72" s="749">
        <v>0</v>
      </c>
      <c r="G72" s="922"/>
      <c r="H72" s="85"/>
      <c r="I72" s="929"/>
      <c r="J72" s="930"/>
      <c r="K72" s="1445"/>
      <c r="L72" s="91" t="s">
        <v>43</v>
      </c>
      <c r="M72" s="749">
        <v>0</v>
      </c>
      <c r="N72" s="936"/>
      <c r="P72" s="758"/>
      <c r="Q72" s="760"/>
      <c r="R72" s="1445"/>
      <c r="S72" s="91" t="s">
        <v>43</v>
      </c>
      <c r="T72" s="749">
        <v>0</v>
      </c>
      <c r="U72" s="762"/>
      <c r="W72" s="939"/>
      <c r="X72" s="940"/>
      <c r="Y72" s="1445"/>
      <c r="Z72" s="91" t="s">
        <v>43</v>
      </c>
      <c r="AA72" s="749">
        <v>0</v>
      </c>
      <c r="AB72" s="942"/>
      <c r="AD72" s="852"/>
      <c r="AE72" s="853"/>
      <c r="AF72" s="1445"/>
      <c r="AG72" s="91" t="s">
        <v>43</v>
      </c>
      <c r="AH72" s="749">
        <v>0</v>
      </c>
      <c r="AI72" s="855"/>
      <c r="AK72" s="889"/>
      <c r="AL72" s="890"/>
      <c r="AM72" s="1445"/>
      <c r="AN72" s="91" t="s">
        <v>43</v>
      </c>
      <c r="AO72" s="749">
        <v>0</v>
      </c>
      <c r="AP72" s="892"/>
    </row>
    <row r="73" spans="2:42" ht="15.75" customHeight="1" thickBot="1" x14ac:dyDescent="0.35">
      <c r="B73" s="733"/>
      <c r="C73" s="733"/>
      <c r="D73" s="734"/>
      <c r="E73" s="734"/>
      <c r="F73" s="734"/>
      <c r="G73" s="735"/>
      <c r="H73" s="85"/>
      <c r="I73" s="770"/>
      <c r="J73" s="771"/>
      <c r="K73" s="772"/>
      <c r="L73" s="772"/>
      <c r="M73" s="772"/>
      <c r="N73" s="773"/>
      <c r="P73" s="815"/>
      <c r="Q73" s="104"/>
      <c r="R73" s="105"/>
      <c r="S73" s="105"/>
      <c r="T73" s="105"/>
      <c r="U73" s="106"/>
      <c r="W73" s="825"/>
      <c r="X73" s="826"/>
      <c r="Y73" s="827"/>
      <c r="Z73" s="827"/>
      <c r="AA73" s="827"/>
      <c r="AB73" s="828"/>
      <c r="AD73" s="863"/>
      <c r="AE73" s="864"/>
      <c r="AF73" s="865"/>
      <c r="AG73" s="865"/>
      <c r="AH73" s="865"/>
      <c r="AI73" s="866"/>
      <c r="AK73" s="898"/>
      <c r="AL73" s="899"/>
      <c r="AM73" s="900"/>
      <c r="AN73" s="900"/>
      <c r="AO73" s="900"/>
      <c r="AP73" s="901"/>
    </row>
    <row r="74" spans="2:42" ht="15" customHeight="1" thickBot="1" x14ac:dyDescent="0.35">
      <c r="B74" s="752" t="s">
        <v>152</v>
      </c>
      <c r="C74" s="753" t="s">
        <v>51</v>
      </c>
      <c r="D74" s="754" t="s">
        <v>44</v>
      </c>
      <c r="E74" s="755" t="s">
        <v>309</v>
      </c>
      <c r="F74" s="756" t="s">
        <v>45</v>
      </c>
      <c r="G74" s="742"/>
      <c r="H74" s="85"/>
      <c r="I74" s="752" t="s">
        <v>152</v>
      </c>
      <c r="J74" s="753" t="s">
        <v>51</v>
      </c>
      <c r="K74" s="754" t="s">
        <v>44</v>
      </c>
      <c r="L74" s="755" t="s">
        <v>309</v>
      </c>
      <c r="M74" s="756" t="s">
        <v>45</v>
      </c>
      <c r="N74" s="774"/>
      <c r="P74" s="752" t="s">
        <v>152</v>
      </c>
      <c r="Q74" s="753" t="s">
        <v>51</v>
      </c>
      <c r="R74" s="754" t="s">
        <v>44</v>
      </c>
      <c r="S74" s="755" t="s">
        <v>309</v>
      </c>
      <c r="T74" s="756" t="s">
        <v>45</v>
      </c>
      <c r="U74" s="801"/>
      <c r="W74" s="752" t="s">
        <v>152</v>
      </c>
      <c r="X74" s="753" t="s">
        <v>51</v>
      </c>
      <c r="Y74" s="754" t="s">
        <v>44</v>
      </c>
      <c r="Z74" s="755" t="s">
        <v>309</v>
      </c>
      <c r="AA74" s="756" t="s">
        <v>45</v>
      </c>
      <c r="AB74" s="829"/>
      <c r="AD74" s="752" t="s">
        <v>152</v>
      </c>
      <c r="AE74" s="753" t="s">
        <v>51</v>
      </c>
      <c r="AF74" s="754" t="s">
        <v>44</v>
      </c>
      <c r="AG74" s="755" t="s">
        <v>309</v>
      </c>
      <c r="AH74" s="756" t="s">
        <v>45</v>
      </c>
      <c r="AI74" s="871"/>
      <c r="AK74" s="752" t="s">
        <v>152</v>
      </c>
      <c r="AL74" s="753" t="s">
        <v>51</v>
      </c>
      <c r="AM74" s="754" t="s">
        <v>44</v>
      </c>
      <c r="AN74" s="755" t="s">
        <v>309</v>
      </c>
      <c r="AO74" s="756" t="s">
        <v>45</v>
      </c>
      <c r="AP74" s="906"/>
    </row>
    <row r="75" spans="2:42" ht="15" customHeight="1" x14ac:dyDescent="0.3">
      <c r="B75" s="750"/>
      <c r="C75" s="751"/>
      <c r="D75" s="25"/>
      <c r="F75" s="923">
        <v>0</v>
      </c>
      <c r="G75" s="743"/>
      <c r="H75" s="85"/>
      <c r="I75" s="777"/>
      <c r="J75" s="778"/>
      <c r="K75" s="25"/>
      <c r="M75" s="931">
        <v>0</v>
      </c>
      <c r="N75" s="775"/>
      <c r="P75" s="806"/>
      <c r="Q75" s="807"/>
      <c r="R75" s="25"/>
      <c r="T75" s="763">
        <v>0</v>
      </c>
      <c r="U75" s="108"/>
      <c r="W75" s="836"/>
      <c r="X75" s="837"/>
      <c r="Y75" s="25"/>
      <c r="AA75" s="943">
        <v>0</v>
      </c>
      <c r="AB75" s="830"/>
      <c r="AD75" s="874"/>
      <c r="AE75" s="875"/>
      <c r="AF75" s="25"/>
      <c r="AH75" s="856">
        <v>0</v>
      </c>
      <c r="AI75" s="872"/>
      <c r="AK75" s="909"/>
      <c r="AL75" s="910"/>
      <c r="AM75" s="25"/>
      <c r="AO75" s="893">
        <v>0</v>
      </c>
      <c r="AP75" s="907"/>
    </row>
    <row r="76" spans="2:42" ht="15" customHeight="1" x14ac:dyDescent="0.3">
      <c r="B76" s="736"/>
      <c r="C76" s="737"/>
      <c r="D76" s="25"/>
      <c r="F76" s="924">
        <v>0</v>
      </c>
      <c r="G76" s="743"/>
      <c r="H76" s="85"/>
      <c r="I76" s="779"/>
      <c r="J76" s="780"/>
      <c r="K76" s="25"/>
      <c r="M76" s="932">
        <v>0</v>
      </c>
      <c r="N76" s="775"/>
      <c r="P76" s="808"/>
      <c r="Q76" s="809"/>
      <c r="R76" s="25"/>
      <c r="T76" s="764">
        <v>0</v>
      </c>
      <c r="U76" s="108"/>
      <c r="W76" s="838"/>
      <c r="X76" s="839"/>
      <c r="Y76" s="25"/>
      <c r="AA76" s="944">
        <v>0</v>
      </c>
      <c r="AB76" s="830"/>
      <c r="AD76" s="876"/>
      <c r="AE76" s="877"/>
      <c r="AF76" s="25"/>
      <c r="AH76" s="857">
        <v>0</v>
      </c>
      <c r="AI76" s="872"/>
      <c r="AK76" s="911"/>
      <c r="AL76" s="912"/>
      <c r="AM76" s="25"/>
      <c r="AO76" s="894">
        <v>0</v>
      </c>
      <c r="AP76" s="907"/>
    </row>
    <row r="77" spans="2:42" ht="15" customHeight="1" x14ac:dyDescent="0.3">
      <c r="B77" s="736"/>
      <c r="C77" s="737"/>
      <c r="D77" s="25"/>
      <c r="F77" s="924">
        <v>0</v>
      </c>
      <c r="G77" s="743"/>
      <c r="H77" s="85"/>
      <c r="I77" s="779"/>
      <c r="J77" s="780"/>
      <c r="K77" s="25"/>
      <c r="M77" s="932">
        <v>0</v>
      </c>
      <c r="N77" s="775"/>
      <c r="P77" s="808"/>
      <c r="Q77" s="809"/>
      <c r="R77" s="25"/>
      <c r="T77" s="764">
        <v>0</v>
      </c>
      <c r="U77" s="108"/>
      <c r="W77" s="838"/>
      <c r="X77" s="839"/>
      <c r="Y77" s="25"/>
      <c r="AA77" s="944">
        <v>0</v>
      </c>
      <c r="AB77" s="830"/>
      <c r="AD77" s="876"/>
      <c r="AE77" s="877"/>
      <c r="AF77" s="25"/>
      <c r="AH77" s="857">
        <v>0</v>
      </c>
      <c r="AI77" s="872"/>
      <c r="AK77" s="911"/>
      <c r="AL77" s="912"/>
      <c r="AM77" s="25"/>
      <c r="AO77" s="894">
        <v>0</v>
      </c>
      <c r="AP77" s="907"/>
    </row>
    <row r="78" spans="2:42" ht="15" customHeight="1" x14ac:dyDescent="0.3">
      <c r="B78" s="736"/>
      <c r="C78" s="737"/>
      <c r="D78" s="25"/>
      <c r="F78" s="924">
        <v>0</v>
      </c>
      <c r="G78" s="743"/>
      <c r="H78" s="85"/>
      <c r="I78" s="779"/>
      <c r="J78" s="780"/>
      <c r="K78" s="25"/>
      <c r="M78" s="932">
        <v>0</v>
      </c>
      <c r="N78" s="775"/>
      <c r="P78" s="808"/>
      <c r="Q78" s="809"/>
      <c r="R78" s="25"/>
      <c r="T78" s="764">
        <v>0</v>
      </c>
      <c r="U78" s="108"/>
      <c r="W78" s="838"/>
      <c r="X78" s="839"/>
      <c r="Y78" s="25"/>
      <c r="AA78" s="944">
        <v>0</v>
      </c>
      <c r="AB78" s="830"/>
      <c r="AD78" s="876"/>
      <c r="AE78" s="877"/>
      <c r="AF78" s="25"/>
      <c r="AH78" s="857">
        <v>0</v>
      </c>
      <c r="AI78" s="872"/>
      <c r="AK78" s="911"/>
      <c r="AL78" s="912"/>
      <c r="AM78" s="25"/>
      <c r="AO78" s="894">
        <v>0</v>
      </c>
      <c r="AP78" s="907"/>
    </row>
    <row r="79" spans="2:42" ht="15" customHeight="1" x14ac:dyDescent="0.3">
      <c r="B79" s="738"/>
      <c r="C79" s="739"/>
      <c r="D79" s="9"/>
      <c r="F79" s="925">
        <v>0</v>
      </c>
      <c r="G79" s="743"/>
      <c r="H79" s="85"/>
      <c r="I79" s="781"/>
      <c r="J79" s="782"/>
      <c r="K79" s="9"/>
      <c r="M79" s="933">
        <v>0</v>
      </c>
      <c r="N79" s="775"/>
      <c r="P79" s="810"/>
      <c r="Q79" s="811"/>
      <c r="R79" s="9"/>
      <c r="T79" s="765">
        <v>0</v>
      </c>
      <c r="U79" s="108"/>
      <c r="W79" s="840"/>
      <c r="X79" s="841"/>
      <c r="Y79" s="9"/>
      <c r="AA79" s="945">
        <v>0</v>
      </c>
      <c r="AB79" s="830"/>
      <c r="AD79" s="45"/>
      <c r="AE79" s="878"/>
      <c r="AF79" s="9"/>
      <c r="AH79" s="858">
        <v>0</v>
      </c>
      <c r="AI79" s="872"/>
      <c r="AK79" s="913"/>
      <c r="AL79" s="914"/>
      <c r="AM79" s="9"/>
      <c r="AO79" s="352">
        <v>0</v>
      </c>
      <c r="AP79" s="907"/>
    </row>
    <row r="80" spans="2:42" ht="15" customHeight="1" x14ac:dyDescent="0.3">
      <c r="B80" s="738"/>
      <c r="C80" s="739"/>
      <c r="D80" s="9"/>
      <c r="F80" s="925">
        <v>0</v>
      </c>
      <c r="G80" s="743"/>
      <c r="H80" s="85"/>
      <c r="I80" s="781"/>
      <c r="J80" s="782"/>
      <c r="K80" s="9"/>
      <c r="M80" s="933">
        <v>0</v>
      </c>
      <c r="N80" s="775"/>
      <c r="P80" s="810"/>
      <c r="Q80" s="811"/>
      <c r="R80" s="9"/>
      <c r="T80" s="765">
        <v>0</v>
      </c>
      <c r="U80" s="108"/>
      <c r="W80" s="840"/>
      <c r="X80" s="841"/>
      <c r="Y80" s="9"/>
      <c r="AA80" s="945">
        <v>0</v>
      </c>
      <c r="AB80" s="830"/>
      <c r="AD80" s="45"/>
      <c r="AE80" s="878"/>
      <c r="AF80" s="9"/>
      <c r="AH80" s="858">
        <v>0</v>
      </c>
      <c r="AI80" s="872"/>
      <c r="AK80" s="913"/>
      <c r="AL80" s="914"/>
      <c r="AM80" s="9"/>
      <c r="AO80" s="352">
        <v>0</v>
      </c>
      <c r="AP80" s="907"/>
    </row>
    <row r="81" spans="2:42" ht="15" customHeight="1" x14ac:dyDescent="0.3">
      <c r="B81" s="738"/>
      <c r="C81" s="739"/>
      <c r="D81" s="9"/>
      <c r="F81" s="925">
        <v>0</v>
      </c>
      <c r="G81" s="743"/>
      <c r="H81" s="85"/>
      <c r="I81" s="781"/>
      <c r="J81" s="782"/>
      <c r="K81" s="9"/>
      <c r="M81" s="933">
        <v>0</v>
      </c>
      <c r="N81" s="775"/>
      <c r="P81" s="810"/>
      <c r="Q81" s="811"/>
      <c r="R81" s="9"/>
      <c r="T81" s="765">
        <v>0</v>
      </c>
      <c r="U81" s="108"/>
      <c r="W81" s="840"/>
      <c r="X81" s="841"/>
      <c r="Y81" s="9"/>
      <c r="AA81" s="945">
        <v>0</v>
      </c>
      <c r="AB81" s="830"/>
      <c r="AD81" s="45"/>
      <c r="AE81" s="878"/>
      <c r="AF81" s="9"/>
      <c r="AH81" s="858">
        <v>0</v>
      </c>
      <c r="AI81" s="872"/>
      <c r="AK81" s="913"/>
      <c r="AL81" s="914"/>
      <c r="AM81" s="9"/>
      <c r="AO81" s="352">
        <v>0</v>
      </c>
      <c r="AP81" s="907"/>
    </row>
    <row r="82" spans="2:42" ht="15" customHeight="1" x14ac:dyDescent="0.3">
      <c r="B82" s="738"/>
      <c r="C82" s="739"/>
      <c r="D82" s="9"/>
      <c r="F82" s="925">
        <v>0</v>
      </c>
      <c r="G82" s="743"/>
      <c r="H82" s="85"/>
      <c r="I82" s="781"/>
      <c r="J82" s="782"/>
      <c r="K82" s="9"/>
      <c r="M82" s="933">
        <v>0</v>
      </c>
      <c r="N82" s="775"/>
      <c r="P82" s="810"/>
      <c r="Q82" s="811"/>
      <c r="R82" s="9"/>
      <c r="T82" s="765">
        <v>0</v>
      </c>
      <c r="U82" s="108"/>
      <c r="W82" s="840"/>
      <c r="X82" s="841"/>
      <c r="Y82" s="9"/>
      <c r="AA82" s="945">
        <v>0</v>
      </c>
      <c r="AB82" s="830"/>
      <c r="AD82" s="45"/>
      <c r="AE82" s="878"/>
      <c r="AF82" s="9"/>
      <c r="AH82" s="858">
        <v>0</v>
      </c>
      <c r="AI82" s="872"/>
      <c r="AK82" s="913"/>
      <c r="AL82" s="914"/>
      <c r="AM82" s="9"/>
      <c r="AO82" s="352">
        <v>0</v>
      </c>
      <c r="AP82" s="907"/>
    </row>
    <row r="83" spans="2:42" ht="15" customHeight="1" x14ac:dyDescent="0.3">
      <c r="B83" s="738"/>
      <c r="C83" s="739"/>
      <c r="D83" s="9"/>
      <c r="F83" s="925">
        <v>0</v>
      </c>
      <c r="G83" s="743"/>
      <c r="H83" s="85"/>
      <c r="I83" s="781"/>
      <c r="J83" s="782"/>
      <c r="K83" s="9"/>
      <c r="M83" s="933">
        <v>0</v>
      </c>
      <c r="N83" s="775"/>
      <c r="P83" s="810"/>
      <c r="Q83" s="811"/>
      <c r="R83" s="9"/>
      <c r="T83" s="765">
        <v>0</v>
      </c>
      <c r="U83" s="108"/>
      <c r="W83" s="840"/>
      <c r="X83" s="841"/>
      <c r="Y83" s="9"/>
      <c r="AA83" s="945">
        <v>0</v>
      </c>
      <c r="AB83" s="830"/>
      <c r="AD83" s="45"/>
      <c r="AE83" s="878"/>
      <c r="AF83" s="9"/>
      <c r="AH83" s="858">
        <v>0</v>
      </c>
      <c r="AI83" s="872"/>
      <c r="AK83" s="913"/>
      <c r="AL83" s="914"/>
      <c r="AM83" s="9"/>
      <c r="AO83" s="352">
        <v>0</v>
      </c>
      <c r="AP83" s="907"/>
    </row>
    <row r="84" spans="2:42" ht="15" customHeight="1" x14ac:dyDescent="0.3">
      <c r="B84" s="738"/>
      <c r="C84" s="739"/>
      <c r="D84" s="9"/>
      <c r="F84" s="925">
        <v>0</v>
      </c>
      <c r="G84" s="743"/>
      <c r="H84" s="85"/>
      <c r="I84" s="781"/>
      <c r="J84" s="782"/>
      <c r="K84" s="9"/>
      <c r="M84" s="933">
        <v>0</v>
      </c>
      <c r="N84" s="775"/>
      <c r="P84" s="810"/>
      <c r="Q84" s="811"/>
      <c r="R84" s="9"/>
      <c r="T84" s="765">
        <v>0</v>
      </c>
      <c r="U84" s="108"/>
      <c r="W84" s="840"/>
      <c r="X84" s="841"/>
      <c r="Y84" s="9"/>
      <c r="AA84" s="945">
        <v>0</v>
      </c>
      <c r="AB84" s="830"/>
      <c r="AD84" s="45"/>
      <c r="AE84" s="878"/>
      <c r="AF84" s="9"/>
      <c r="AH84" s="858">
        <v>0</v>
      </c>
      <c r="AI84" s="872"/>
      <c r="AK84" s="913"/>
      <c r="AL84" s="914"/>
      <c r="AM84" s="9"/>
      <c r="AO84" s="352">
        <v>0</v>
      </c>
      <c r="AP84" s="907"/>
    </row>
    <row r="85" spans="2:42" ht="15" customHeight="1" x14ac:dyDescent="0.3">
      <c r="B85" s="738"/>
      <c r="C85" s="739"/>
      <c r="D85" s="9"/>
      <c r="F85" s="925">
        <v>0</v>
      </c>
      <c r="G85" s="743"/>
      <c r="H85" s="85"/>
      <c r="I85" s="781"/>
      <c r="J85" s="782"/>
      <c r="K85" s="9"/>
      <c r="M85" s="933">
        <v>0</v>
      </c>
      <c r="N85" s="775"/>
      <c r="P85" s="810"/>
      <c r="Q85" s="811"/>
      <c r="R85" s="9"/>
      <c r="T85" s="765">
        <v>0</v>
      </c>
      <c r="U85" s="108"/>
      <c r="W85" s="840"/>
      <c r="X85" s="841"/>
      <c r="Y85" s="9"/>
      <c r="AA85" s="945">
        <v>0</v>
      </c>
      <c r="AB85" s="830"/>
      <c r="AD85" s="45"/>
      <c r="AE85" s="878"/>
      <c r="AF85" s="9"/>
      <c r="AH85" s="858">
        <v>0</v>
      </c>
      <c r="AI85" s="872"/>
      <c r="AK85" s="913"/>
      <c r="AL85" s="914"/>
      <c r="AM85" s="9"/>
      <c r="AO85" s="352">
        <v>0</v>
      </c>
      <c r="AP85" s="907"/>
    </row>
    <row r="86" spans="2:42" ht="15" customHeight="1" x14ac:dyDescent="0.3">
      <c r="B86" s="738"/>
      <c r="C86" s="739"/>
      <c r="D86" s="9"/>
      <c r="F86" s="925">
        <v>0</v>
      </c>
      <c r="G86" s="743"/>
      <c r="H86" s="85"/>
      <c r="I86" s="781"/>
      <c r="J86" s="782"/>
      <c r="K86" s="9"/>
      <c r="M86" s="933">
        <v>0</v>
      </c>
      <c r="N86" s="775"/>
      <c r="P86" s="810"/>
      <c r="Q86" s="811"/>
      <c r="R86" s="9"/>
      <c r="T86" s="765">
        <v>0</v>
      </c>
      <c r="U86" s="108"/>
      <c r="W86" s="840"/>
      <c r="X86" s="841"/>
      <c r="Y86" s="9"/>
      <c r="AA86" s="945">
        <v>0</v>
      </c>
      <c r="AB86" s="830"/>
      <c r="AD86" s="45"/>
      <c r="AE86" s="878"/>
      <c r="AF86" s="9"/>
      <c r="AH86" s="858">
        <v>0</v>
      </c>
      <c r="AI86" s="872"/>
      <c r="AK86" s="913"/>
      <c r="AL86" s="914"/>
      <c r="AM86" s="9"/>
      <c r="AO86" s="352">
        <v>0</v>
      </c>
      <c r="AP86" s="907"/>
    </row>
    <row r="87" spans="2:42" ht="15" customHeight="1" thickBot="1" x14ac:dyDescent="0.35">
      <c r="B87" s="740"/>
      <c r="C87" s="741"/>
      <c r="D87" s="9"/>
      <c r="F87" s="926">
        <v>0</v>
      </c>
      <c r="G87" s="743"/>
      <c r="H87" s="85"/>
      <c r="I87" s="783"/>
      <c r="J87" s="784"/>
      <c r="K87" s="9"/>
      <c r="M87" s="934">
        <v>0</v>
      </c>
      <c r="N87" s="775"/>
      <c r="P87" s="812"/>
      <c r="Q87" s="813"/>
      <c r="R87" s="9"/>
      <c r="T87" s="766">
        <v>0</v>
      </c>
      <c r="U87" s="108"/>
      <c r="W87" s="842"/>
      <c r="X87" s="843"/>
      <c r="Y87" s="9"/>
      <c r="AA87" s="946">
        <v>0</v>
      </c>
      <c r="AB87" s="830"/>
      <c r="AD87" s="879"/>
      <c r="AE87" s="880"/>
      <c r="AF87" s="9"/>
      <c r="AH87" s="859">
        <v>0</v>
      </c>
      <c r="AI87" s="872"/>
      <c r="AK87" s="915"/>
      <c r="AL87" s="916"/>
      <c r="AM87" s="9"/>
      <c r="AO87" s="353">
        <v>0</v>
      </c>
      <c r="AP87" s="907"/>
    </row>
    <row r="88" spans="2:42" ht="15" customHeight="1" thickBot="1" x14ac:dyDescent="0.35">
      <c r="B88" s="726"/>
      <c r="C88" s="727"/>
      <c r="D88" s="725"/>
      <c r="E88" s="728" t="s">
        <v>97</v>
      </c>
      <c r="F88" s="729">
        <f>F72-F75-F76-F77-F78-F79-F80-F81-F82-F83-F84-F85-F86-F87</f>
        <v>0</v>
      </c>
      <c r="G88" s="744"/>
      <c r="H88" s="85"/>
      <c r="I88" s="790"/>
      <c r="J88" s="791"/>
      <c r="K88" s="792"/>
      <c r="L88" s="793" t="s">
        <v>97</v>
      </c>
      <c r="M88" s="794">
        <f>M72-M75-M76-M77-M78-M79-M80-M81-M82-M83-M84-M85-M86-M87</f>
        <v>0</v>
      </c>
      <c r="N88" s="776"/>
      <c r="P88" s="796"/>
      <c r="Q88" s="797"/>
      <c r="R88" s="798"/>
      <c r="S88" s="799" t="s">
        <v>97</v>
      </c>
      <c r="T88" s="800">
        <f>T72-T75-T76-T77-T78-T79-T80-T81-T82-T83-T84-T85-T86-T87</f>
        <v>0</v>
      </c>
      <c r="U88" s="802"/>
      <c r="W88" s="817"/>
      <c r="X88" s="818"/>
      <c r="Y88" s="819"/>
      <c r="Z88" s="820" t="s">
        <v>97</v>
      </c>
      <c r="AA88" s="821">
        <f>AA72-AA75-AA76-AA77-AA78-AA79-AA80-AA81-AA82-AA83-AA84-AA85-AA86-AA87</f>
        <v>0</v>
      </c>
      <c r="AB88" s="831"/>
      <c r="AD88" s="845"/>
      <c r="AE88" s="846"/>
      <c r="AF88" s="847"/>
      <c r="AG88" s="848" t="s">
        <v>97</v>
      </c>
      <c r="AH88" s="849">
        <f>AH72-AH75-AH76-AH77-AH78-AH79-AH80-AH81-AH82-AH83-AH84-AH85-AH86-AH87</f>
        <v>0</v>
      </c>
      <c r="AI88" s="873"/>
      <c r="AK88" s="882"/>
      <c r="AL88" s="883"/>
      <c r="AM88" s="884"/>
      <c r="AN88" s="885" t="s">
        <v>97</v>
      </c>
      <c r="AO88" s="886">
        <f>AO72-AO75-AO76-AO77-AO78-AO79-AO80-AO81-AO82-AO83-AO84-AO85-AO86-AO87</f>
        <v>0</v>
      </c>
      <c r="AP88" s="908"/>
    </row>
    <row r="89" spans="2:42" ht="15" customHeight="1" thickBot="1" x14ac:dyDescent="0.35">
      <c r="B89" s="746"/>
      <c r="C89" s="747"/>
      <c r="D89" s="748"/>
      <c r="E89" s="748"/>
      <c r="F89" s="748"/>
      <c r="G89" s="745"/>
      <c r="H89" s="85"/>
      <c r="I89" s="785"/>
      <c r="J89" s="786"/>
      <c r="K89" s="787"/>
      <c r="L89" s="787"/>
      <c r="M89" s="787"/>
      <c r="N89" s="788"/>
      <c r="P89" s="803"/>
      <c r="Q89" s="804"/>
      <c r="R89" s="805"/>
      <c r="S89" s="805"/>
      <c r="T89" s="805"/>
      <c r="U89" s="110"/>
      <c r="W89" s="832"/>
      <c r="X89" s="833"/>
      <c r="Y89" s="834"/>
      <c r="Z89" s="834"/>
      <c r="AA89" s="834"/>
      <c r="AB89" s="835"/>
      <c r="AD89" s="867"/>
      <c r="AE89" s="868"/>
      <c r="AF89" s="869"/>
      <c r="AG89" s="869"/>
      <c r="AH89" s="869"/>
      <c r="AI89" s="870"/>
      <c r="AK89" s="902"/>
      <c r="AL89" s="903"/>
      <c r="AM89" s="904"/>
      <c r="AN89" s="904"/>
      <c r="AO89" s="904"/>
      <c r="AP89" s="905"/>
    </row>
    <row r="90" spans="2:42" ht="15" customHeight="1" x14ac:dyDescent="0.3">
      <c r="C90" s="154"/>
      <c r="D90" s="74"/>
      <c r="E90" s="74"/>
      <c r="F90" s="74"/>
      <c r="I90" s="38"/>
      <c r="J90" s="43"/>
      <c r="K90" s="38"/>
      <c r="L90" s="38"/>
      <c r="M90" s="38"/>
      <c r="N90" s="38"/>
    </row>
    <row r="91" spans="2:42" ht="14.4" thickBot="1" x14ac:dyDescent="0.35">
      <c r="B91" s="38"/>
      <c r="C91" s="44"/>
      <c r="D91" s="85"/>
      <c r="E91" s="85"/>
      <c r="F91" s="85"/>
      <c r="G91" s="38"/>
      <c r="H91" s="85"/>
      <c r="I91" s="38"/>
      <c r="J91" s="44"/>
      <c r="K91" s="85"/>
      <c r="L91" s="85"/>
      <c r="M91" s="85"/>
      <c r="N91" s="38"/>
    </row>
    <row r="92" spans="2:42" ht="14.4" thickBot="1" x14ac:dyDescent="0.35">
      <c r="B92" s="731"/>
      <c r="C92" s="731"/>
      <c r="D92" s="731"/>
      <c r="E92" s="731"/>
      <c r="F92" s="731"/>
      <c r="G92" s="732"/>
      <c r="H92" s="85"/>
      <c r="I92" s="767"/>
      <c r="J92" s="768"/>
      <c r="K92" s="768"/>
      <c r="L92" s="768"/>
      <c r="M92" s="768"/>
      <c r="N92" s="769"/>
      <c r="P92" s="814"/>
      <c r="Q92" s="101"/>
      <c r="R92" s="101"/>
      <c r="S92" s="101"/>
      <c r="T92" s="101"/>
      <c r="U92" s="102"/>
      <c r="W92" s="822"/>
      <c r="X92" s="823"/>
      <c r="Y92" s="823"/>
      <c r="Z92" s="823"/>
      <c r="AA92" s="823"/>
      <c r="AB92" s="824"/>
      <c r="AD92" s="860"/>
      <c r="AE92" s="861"/>
      <c r="AF92" s="861"/>
      <c r="AG92" s="861"/>
      <c r="AH92" s="861"/>
      <c r="AI92" s="862"/>
      <c r="AK92" s="895"/>
      <c r="AL92" s="896"/>
      <c r="AM92" s="896"/>
      <c r="AN92" s="896"/>
      <c r="AO92" s="896"/>
      <c r="AP92" s="897"/>
    </row>
    <row r="93" spans="2:42" ht="14.4" customHeight="1" thickBot="1" x14ac:dyDescent="0.35">
      <c r="B93" s="917"/>
      <c r="C93" s="918"/>
      <c r="D93" s="1444" t="s">
        <v>153</v>
      </c>
      <c r="E93" s="1442"/>
      <c r="F93" s="1443"/>
      <c r="G93" s="921"/>
      <c r="H93" s="85"/>
      <c r="I93" s="927"/>
      <c r="J93" s="928"/>
      <c r="K93" s="1444" t="s">
        <v>153</v>
      </c>
      <c r="L93" s="1442"/>
      <c r="M93" s="1443"/>
      <c r="N93" s="935"/>
      <c r="P93" s="757"/>
      <c r="Q93" s="759"/>
      <c r="R93" s="1444" t="s">
        <v>153</v>
      </c>
      <c r="S93" s="1442"/>
      <c r="T93" s="1443"/>
      <c r="U93" s="761"/>
      <c r="W93" s="937"/>
      <c r="X93" s="938"/>
      <c r="Y93" s="1444" t="s">
        <v>153</v>
      </c>
      <c r="Z93" s="1442"/>
      <c r="AA93" s="1443"/>
      <c r="AB93" s="941"/>
      <c r="AD93" s="850"/>
      <c r="AE93" s="851"/>
      <c r="AF93" s="1444" t="s">
        <v>153</v>
      </c>
      <c r="AG93" s="1442"/>
      <c r="AH93" s="1443"/>
      <c r="AI93" s="854"/>
      <c r="AK93" s="887"/>
      <c r="AL93" s="888"/>
      <c r="AM93" s="1444" t="s">
        <v>153</v>
      </c>
      <c r="AN93" s="1442"/>
      <c r="AO93" s="1443"/>
      <c r="AP93" s="891"/>
    </row>
    <row r="94" spans="2:42" ht="15.75" customHeight="1" thickBot="1" x14ac:dyDescent="0.35">
      <c r="B94" s="919"/>
      <c r="C94" s="920"/>
      <c r="D94" s="1445"/>
      <c r="E94" s="91" t="s">
        <v>43</v>
      </c>
      <c r="F94" s="749">
        <v>0</v>
      </c>
      <c r="G94" s="922"/>
      <c r="H94" s="85"/>
      <c r="I94" s="929"/>
      <c r="J94" s="930"/>
      <c r="K94" s="1445"/>
      <c r="L94" s="91" t="s">
        <v>43</v>
      </c>
      <c r="M94" s="749">
        <v>0</v>
      </c>
      <c r="N94" s="936"/>
      <c r="P94" s="758"/>
      <c r="Q94" s="760"/>
      <c r="R94" s="1445"/>
      <c r="S94" s="91" t="s">
        <v>43</v>
      </c>
      <c r="T94" s="749">
        <v>0</v>
      </c>
      <c r="U94" s="762"/>
      <c r="W94" s="939"/>
      <c r="X94" s="940"/>
      <c r="Y94" s="1445"/>
      <c r="Z94" s="91" t="s">
        <v>43</v>
      </c>
      <c r="AA94" s="749">
        <v>0</v>
      </c>
      <c r="AB94" s="942"/>
      <c r="AD94" s="852"/>
      <c r="AE94" s="853"/>
      <c r="AF94" s="1445"/>
      <c r="AG94" s="91" t="s">
        <v>43</v>
      </c>
      <c r="AH94" s="749">
        <v>0</v>
      </c>
      <c r="AI94" s="855"/>
      <c r="AK94" s="889"/>
      <c r="AL94" s="890"/>
      <c r="AM94" s="1445"/>
      <c r="AN94" s="91" t="s">
        <v>43</v>
      </c>
      <c r="AO94" s="749">
        <v>0</v>
      </c>
      <c r="AP94" s="892"/>
    </row>
    <row r="95" spans="2:42" ht="15.75" customHeight="1" thickBot="1" x14ac:dyDescent="0.35">
      <c r="B95" s="733"/>
      <c r="C95" s="733"/>
      <c r="D95" s="734"/>
      <c r="E95" s="734"/>
      <c r="F95" s="734"/>
      <c r="G95" s="735"/>
      <c r="H95" s="85"/>
      <c r="I95" s="770"/>
      <c r="J95" s="771"/>
      <c r="K95" s="772"/>
      <c r="L95" s="772"/>
      <c r="M95" s="772"/>
      <c r="N95" s="773"/>
      <c r="P95" s="815"/>
      <c r="Q95" s="104"/>
      <c r="R95" s="105"/>
      <c r="S95" s="105"/>
      <c r="T95" s="105"/>
      <c r="U95" s="106"/>
      <c r="W95" s="825"/>
      <c r="X95" s="826"/>
      <c r="Y95" s="827"/>
      <c r="Z95" s="827"/>
      <c r="AA95" s="827"/>
      <c r="AB95" s="828"/>
      <c r="AD95" s="863"/>
      <c r="AE95" s="864"/>
      <c r="AF95" s="865"/>
      <c r="AG95" s="865"/>
      <c r="AH95" s="865"/>
      <c r="AI95" s="866"/>
      <c r="AK95" s="898"/>
      <c r="AL95" s="899"/>
      <c r="AM95" s="900"/>
      <c r="AN95" s="900"/>
      <c r="AO95" s="900"/>
      <c r="AP95" s="901"/>
    </row>
    <row r="96" spans="2:42" ht="15" customHeight="1" thickBot="1" x14ac:dyDescent="0.35">
      <c r="B96" s="752" t="s">
        <v>152</v>
      </c>
      <c r="C96" s="753" t="s">
        <v>51</v>
      </c>
      <c r="D96" s="754" t="s">
        <v>44</v>
      </c>
      <c r="E96" s="755" t="s">
        <v>309</v>
      </c>
      <c r="F96" s="756" t="s">
        <v>45</v>
      </c>
      <c r="G96" s="742"/>
      <c r="H96" s="85"/>
      <c r="I96" s="752" t="s">
        <v>152</v>
      </c>
      <c r="J96" s="753" t="s">
        <v>51</v>
      </c>
      <c r="K96" s="754" t="s">
        <v>44</v>
      </c>
      <c r="L96" s="755" t="s">
        <v>309</v>
      </c>
      <c r="M96" s="756" t="s">
        <v>45</v>
      </c>
      <c r="N96" s="774"/>
      <c r="P96" s="752" t="s">
        <v>152</v>
      </c>
      <c r="Q96" s="753" t="s">
        <v>51</v>
      </c>
      <c r="R96" s="754" t="s">
        <v>44</v>
      </c>
      <c r="S96" s="755" t="s">
        <v>309</v>
      </c>
      <c r="T96" s="756" t="s">
        <v>45</v>
      </c>
      <c r="U96" s="801"/>
      <c r="W96" s="752" t="s">
        <v>152</v>
      </c>
      <c r="X96" s="753" t="s">
        <v>51</v>
      </c>
      <c r="Y96" s="754" t="s">
        <v>44</v>
      </c>
      <c r="Z96" s="755" t="s">
        <v>309</v>
      </c>
      <c r="AA96" s="756" t="s">
        <v>45</v>
      </c>
      <c r="AB96" s="829"/>
      <c r="AD96" s="752" t="s">
        <v>152</v>
      </c>
      <c r="AE96" s="753" t="s">
        <v>51</v>
      </c>
      <c r="AF96" s="754" t="s">
        <v>44</v>
      </c>
      <c r="AG96" s="755" t="s">
        <v>309</v>
      </c>
      <c r="AH96" s="756" t="s">
        <v>45</v>
      </c>
      <c r="AI96" s="871"/>
      <c r="AK96" s="752" t="s">
        <v>152</v>
      </c>
      <c r="AL96" s="753" t="s">
        <v>51</v>
      </c>
      <c r="AM96" s="754" t="s">
        <v>44</v>
      </c>
      <c r="AN96" s="755" t="s">
        <v>309</v>
      </c>
      <c r="AO96" s="756" t="s">
        <v>45</v>
      </c>
      <c r="AP96" s="906"/>
    </row>
    <row r="97" spans="2:42" ht="15" customHeight="1" x14ac:dyDescent="0.3">
      <c r="B97" s="750"/>
      <c r="C97" s="751"/>
      <c r="D97" s="25"/>
      <c r="F97" s="923">
        <v>0</v>
      </c>
      <c r="G97" s="743"/>
      <c r="H97" s="85"/>
      <c r="I97" s="777"/>
      <c r="J97" s="778"/>
      <c r="K97" s="25"/>
      <c r="M97" s="931">
        <v>0</v>
      </c>
      <c r="N97" s="775"/>
      <c r="P97" s="806"/>
      <c r="Q97" s="807"/>
      <c r="R97" s="25"/>
      <c r="T97" s="763">
        <v>0</v>
      </c>
      <c r="U97" s="108"/>
      <c r="W97" s="836"/>
      <c r="X97" s="837"/>
      <c r="Y97" s="25"/>
      <c r="AA97" s="943">
        <v>0</v>
      </c>
      <c r="AB97" s="830"/>
      <c r="AD97" s="874"/>
      <c r="AE97" s="875"/>
      <c r="AF97" s="25"/>
      <c r="AH97" s="856">
        <v>0</v>
      </c>
      <c r="AI97" s="872"/>
      <c r="AK97" s="909"/>
      <c r="AL97" s="910"/>
      <c r="AM97" s="25"/>
      <c r="AO97" s="893">
        <v>0</v>
      </c>
      <c r="AP97" s="907"/>
    </row>
    <row r="98" spans="2:42" ht="15" customHeight="1" x14ac:dyDescent="0.3">
      <c r="B98" s="736"/>
      <c r="C98" s="737"/>
      <c r="D98" s="25"/>
      <c r="F98" s="924">
        <v>0</v>
      </c>
      <c r="G98" s="743"/>
      <c r="H98" s="85"/>
      <c r="I98" s="779"/>
      <c r="J98" s="780"/>
      <c r="K98" s="25"/>
      <c r="M98" s="932">
        <v>0</v>
      </c>
      <c r="N98" s="775"/>
      <c r="P98" s="808"/>
      <c r="Q98" s="809"/>
      <c r="R98" s="25"/>
      <c r="T98" s="764">
        <v>0</v>
      </c>
      <c r="U98" s="108"/>
      <c r="W98" s="838"/>
      <c r="X98" s="839"/>
      <c r="Y98" s="25"/>
      <c r="AA98" s="944">
        <v>0</v>
      </c>
      <c r="AB98" s="830"/>
      <c r="AD98" s="876"/>
      <c r="AE98" s="877"/>
      <c r="AF98" s="25"/>
      <c r="AH98" s="857">
        <v>0</v>
      </c>
      <c r="AI98" s="872"/>
      <c r="AK98" s="911"/>
      <c r="AL98" s="912"/>
      <c r="AM98" s="25"/>
      <c r="AO98" s="894">
        <v>0</v>
      </c>
      <c r="AP98" s="907"/>
    </row>
    <row r="99" spans="2:42" ht="15" customHeight="1" x14ac:dyDescent="0.3">
      <c r="B99" s="736"/>
      <c r="C99" s="737"/>
      <c r="D99" s="25"/>
      <c r="F99" s="924">
        <v>0</v>
      </c>
      <c r="G99" s="743"/>
      <c r="H99" s="85"/>
      <c r="I99" s="779"/>
      <c r="J99" s="780"/>
      <c r="K99" s="25"/>
      <c r="M99" s="932">
        <v>0</v>
      </c>
      <c r="N99" s="775"/>
      <c r="P99" s="808"/>
      <c r="Q99" s="809"/>
      <c r="R99" s="25"/>
      <c r="T99" s="764">
        <v>0</v>
      </c>
      <c r="U99" s="108"/>
      <c r="W99" s="838"/>
      <c r="X99" s="839"/>
      <c r="Y99" s="25"/>
      <c r="AA99" s="944">
        <v>0</v>
      </c>
      <c r="AB99" s="830"/>
      <c r="AD99" s="876"/>
      <c r="AE99" s="877"/>
      <c r="AF99" s="25"/>
      <c r="AH99" s="857">
        <v>0</v>
      </c>
      <c r="AI99" s="872"/>
      <c r="AK99" s="911"/>
      <c r="AL99" s="912"/>
      <c r="AM99" s="25"/>
      <c r="AO99" s="894">
        <v>0</v>
      </c>
      <c r="AP99" s="907"/>
    </row>
    <row r="100" spans="2:42" ht="15" customHeight="1" x14ac:dyDescent="0.3">
      <c r="B100" s="736"/>
      <c r="C100" s="737"/>
      <c r="D100" s="25"/>
      <c r="F100" s="924">
        <v>0</v>
      </c>
      <c r="G100" s="743"/>
      <c r="H100" s="85"/>
      <c r="I100" s="779"/>
      <c r="J100" s="780"/>
      <c r="K100" s="25"/>
      <c r="M100" s="932">
        <v>0</v>
      </c>
      <c r="N100" s="775"/>
      <c r="P100" s="808"/>
      <c r="Q100" s="809"/>
      <c r="R100" s="25"/>
      <c r="T100" s="764">
        <v>0</v>
      </c>
      <c r="U100" s="108"/>
      <c r="W100" s="838"/>
      <c r="X100" s="839"/>
      <c r="Y100" s="25"/>
      <c r="AA100" s="944">
        <v>0</v>
      </c>
      <c r="AB100" s="830"/>
      <c r="AD100" s="876"/>
      <c r="AE100" s="877"/>
      <c r="AF100" s="25"/>
      <c r="AH100" s="857">
        <v>0</v>
      </c>
      <c r="AI100" s="872"/>
      <c r="AK100" s="911"/>
      <c r="AL100" s="912"/>
      <c r="AM100" s="25"/>
      <c r="AO100" s="894">
        <v>0</v>
      </c>
      <c r="AP100" s="907"/>
    </row>
    <row r="101" spans="2:42" ht="15" customHeight="1" x14ac:dyDescent="0.3">
      <c r="B101" s="738"/>
      <c r="C101" s="739"/>
      <c r="D101" s="9"/>
      <c r="F101" s="925">
        <v>0</v>
      </c>
      <c r="G101" s="743"/>
      <c r="H101" s="85"/>
      <c r="I101" s="781"/>
      <c r="J101" s="782"/>
      <c r="K101" s="9"/>
      <c r="M101" s="933">
        <v>0</v>
      </c>
      <c r="N101" s="775"/>
      <c r="P101" s="810"/>
      <c r="Q101" s="811"/>
      <c r="R101" s="9"/>
      <c r="T101" s="765">
        <v>0</v>
      </c>
      <c r="U101" s="108"/>
      <c r="W101" s="840"/>
      <c r="X101" s="841"/>
      <c r="Y101" s="9"/>
      <c r="AA101" s="945">
        <v>0</v>
      </c>
      <c r="AB101" s="830"/>
      <c r="AD101" s="45"/>
      <c r="AE101" s="878"/>
      <c r="AF101" s="9"/>
      <c r="AH101" s="858">
        <v>0</v>
      </c>
      <c r="AI101" s="872"/>
      <c r="AK101" s="913"/>
      <c r="AL101" s="914"/>
      <c r="AM101" s="9"/>
      <c r="AO101" s="352">
        <v>0</v>
      </c>
      <c r="AP101" s="907"/>
    </row>
    <row r="102" spans="2:42" ht="15" customHeight="1" x14ac:dyDescent="0.3">
      <c r="B102" s="738"/>
      <c r="C102" s="739"/>
      <c r="D102" s="9"/>
      <c r="F102" s="925">
        <v>0</v>
      </c>
      <c r="G102" s="743"/>
      <c r="H102" s="85"/>
      <c r="I102" s="781"/>
      <c r="J102" s="782"/>
      <c r="K102" s="9"/>
      <c r="M102" s="933">
        <v>0</v>
      </c>
      <c r="N102" s="775"/>
      <c r="P102" s="810"/>
      <c r="Q102" s="811"/>
      <c r="R102" s="9"/>
      <c r="T102" s="765">
        <v>0</v>
      </c>
      <c r="U102" s="108"/>
      <c r="W102" s="840"/>
      <c r="X102" s="841"/>
      <c r="Y102" s="9"/>
      <c r="AA102" s="945">
        <v>0</v>
      </c>
      <c r="AB102" s="830"/>
      <c r="AD102" s="45"/>
      <c r="AE102" s="878"/>
      <c r="AF102" s="9"/>
      <c r="AH102" s="858">
        <v>0</v>
      </c>
      <c r="AI102" s="872"/>
      <c r="AK102" s="913"/>
      <c r="AL102" s="914"/>
      <c r="AM102" s="9"/>
      <c r="AO102" s="352">
        <v>0</v>
      </c>
      <c r="AP102" s="907"/>
    </row>
    <row r="103" spans="2:42" ht="15" customHeight="1" x14ac:dyDescent="0.3">
      <c r="B103" s="738"/>
      <c r="C103" s="739"/>
      <c r="D103" s="9"/>
      <c r="F103" s="925">
        <v>0</v>
      </c>
      <c r="G103" s="743"/>
      <c r="H103" s="85"/>
      <c r="I103" s="781"/>
      <c r="J103" s="782"/>
      <c r="K103" s="9"/>
      <c r="M103" s="933">
        <v>0</v>
      </c>
      <c r="N103" s="775"/>
      <c r="P103" s="810"/>
      <c r="Q103" s="811"/>
      <c r="R103" s="9"/>
      <c r="T103" s="765">
        <v>0</v>
      </c>
      <c r="U103" s="108"/>
      <c r="W103" s="840"/>
      <c r="X103" s="841"/>
      <c r="Y103" s="9"/>
      <c r="AA103" s="945">
        <v>0</v>
      </c>
      <c r="AB103" s="830"/>
      <c r="AD103" s="45"/>
      <c r="AE103" s="878"/>
      <c r="AF103" s="9"/>
      <c r="AH103" s="858">
        <v>0</v>
      </c>
      <c r="AI103" s="872"/>
      <c r="AK103" s="913"/>
      <c r="AL103" s="914"/>
      <c r="AM103" s="9"/>
      <c r="AO103" s="352">
        <v>0</v>
      </c>
      <c r="AP103" s="907"/>
    </row>
    <row r="104" spans="2:42" ht="15" customHeight="1" x14ac:dyDescent="0.3">
      <c r="B104" s="738"/>
      <c r="C104" s="739"/>
      <c r="D104" s="9"/>
      <c r="F104" s="925">
        <v>0</v>
      </c>
      <c r="G104" s="743"/>
      <c r="H104" s="85"/>
      <c r="I104" s="781"/>
      <c r="J104" s="782"/>
      <c r="K104" s="9"/>
      <c r="M104" s="933">
        <v>0</v>
      </c>
      <c r="N104" s="775"/>
      <c r="P104" s="810"/>
      <c r="Q104" s="811"/>
      <c r="R104" s="9"/>
      <c r="T104" s="765">
        <v>0</v>
      </c>
      <c r="U104" s="108"/>
      <c r="W104" s="840"/>
      <c r="X104" s="841"/>
      <c r="Y104" s="9"/>
      <c r="AA104" s="945">
        <v>0</v>
      </c>
      <c r="AB104" s="830"/>
      <c r="AD104" s="45"/>
      <c r="AE104" s="878"/>
      <c r="AF104" s="9"/>
      <c r="AH104" s="858">
        <v>0</v>
      </c>
      <c r="AI104" s="872"/>
      <c r="AK104" s="913"/>
      <c r="AL104" s="914"/>
      <c r="AM104" s="9"/>
      <c r="AO104" s="352">
        <v>0</v>
      </c>
      <c r="AP104" s="907"/>
    </row>
    <row r="105" spans="2:42" ht="15" customHeight="1" x14ac:dyDescent="0.3">
      <c r="B105" s="738"/>
      <c r="C105" s="739"/>
      <c r="D105" s="9"/>
      <c r="F105" s="925">
        <v>0</v>
      </c>
      <c r="G105" s="743"/>
      <c r="H105" s="85"/>
      <c r="I105" s="781"/>
      <c r="J105" s="782"/>
      <c r="K105" s="9"/>
      <c r="M105" s="933">
        <v>0</v>
      </c>
      <c r="N105" s="775"/>
      <c r="P105" s="810"/>
      <c r="Q105" s="811"/>
      <c r="R105" s="9"/>
      <c r="T105" s="765">
        <v>0</v>
      </c>
      <c r="U105" s="108"/>
      <c r="W105" s="840"/>
      <c r="X105" s="841"/>
      <c r="Y105" s="9"/>
      <c r="AA105" s="945">
        <v>0</v>
      </c>
      <c r="AB105" s="830"/>
      <c r="AD105" s="45"/>
      <c r="AE105" s="878"/>
      <c r="AF105" s="9"/>
      <c r="AH105" s="858">
        <v>0</v>
      </c>
      <c r="AI105" s="872"/>
      <c r="AK105" s="913"/>
      <c r="AL105" s="914"/>
      <c r="AM105" s="9"/>
      <c r="AO105" s="352">
        <v>0</v>
      </c>
      <c r="AP105" s="907"/>
    </row>
    <row r="106" spans="2:42" ht="15" customHeight="1" x14ac:dyDescent="0.3">
      <c r="B106" s="738"/>
      <c r="C106" s="739"/>
      <c r="D106" s="9"/>
      <c r="F106" s="925">
        <v>0</v>
      </c>
      <c r="G106" s="743"/>
      <c r="H106" s="85"/>
      <c r="I106" s="781"/>
      <c r="J106" s="782"/>
      <c r="K106" s="9"/>
      <c r="M106" s="933">
        <v>0</v>
      </c>
      <c r="N106" s="775"/>
      <c r="P106" s="810"/>
      <c r="Q106" s="811"/>
      <c r="R106" s="9"/>
      <c r="T106" s="765">
        <v>0</v>
      </c>
      <c r="U106" s="108"/>
      <c r="W106" s="840"/>
      <c r="X106" s="841"/>
      <c r="Y106" s="9"/>
      <c r="AA106" s="945">
        <v>0</v>
      </c>
      <c r="AB106" s="830"/>
      <c r="AD106" s="45"/>
      <c r="AE106" s="878"/>
      <c r="AF106" s="9"/>
      <c r="AH106" s="858">
        <v>0</v>
      </c>
      <c r="AI106" s="872"/>
      <c r="AK106" s="913"/>
      <c r="AL106" s="914"/>
      <c r="AM106" s="9"/>
      <c r="AO106" s="352">
        <v>0</v>
      </c>
      <c r="AP106" s="907"/>
    </row>
    <row r="107" spans="2:42" ht="15" customHeight="1" x14ac:dyDescent="0.3">
      <c r="B107" s="738"/>
      <c r="C107" s="739"/>
      <c r="D107" s="9"/>
      <c r="F107" s="925">
        <v>0</v>
      </c>
      <c r="G107" s="743"/>
      <c r="H107" s="85"/>
      <c r="I107" s="781"/>
      <c r="J107" s="782"/>
      <c r="K107" s="9"/>
      <c r="M107" s="933">
        <v>0</v>
      </c>
      <c r="N107" s="775"/>
      <c r="P107" s="810"/>
      <c r="Q107" s="811"/>
      <c r="R107" s="9"/>
      <c r="T107" s="765">
        <v>0</v>
      </c>
      <c r="U107" s="108"/>
      <c r="W107" s="840"/>
      <c r="X107" s="841"/>
      <c r="Y107" s="9"/>
      <c r="AA107" s="945">
        <v>0</v>
      </c>
      <c r="AB107" s="830"/>
      <c r="AD107" s="45"/>
      <c r="AE107" s="878"/>
      <c r="AF107" s="9"/>
      <c r="AH107" s="858">
        <v>0</v>
      </c>
      <c r="AI107" s="872"/>
      <c r="AK107" s="913"/>
      <c r="AL107" s="914"/>
      <c r="AM107" s="9"/>
      <c r="AO107" s="352">
        <v>0</v>
      </c>
      <c r="AP107" s="907"/>
    </row>
    <row r="108" spans="2:42" ht="15" customHeight="1" x14ac:dyDescent="0.3">
      <c r="B108" s="738"/>
      <c r="C108" s="739"/>
      <c r="D108" s="9"/>
      <c r="F108" s="925">
        <v>0</v>
      </c>
      <c r="G108" s="743"/>
      <c r="H108" s="85"/>
      <c r="I108" s="781"/>
      <c r="J108" s="782"/>
      <c r="K108" s="9"/>
      <c r="M108" s="933">
        <v>0</v>
      </c>
      <c r="N108" s="775"/>
      <c r="P108" s="810"/>
      <c r="Q108" s="811"/>
      <c r="R108" s="9"/>
      <c r="T108" s="765">
        <v>0</v>
      </c>
      <c r="U108" s="108"/>
      <c r="W108" s="840"/>
      <c r="X108" s="841"/>
      <c r="Y108" s="9"/>
      <c r="AA108" s="945">
        <v>0</v>
      </c>
      <c r="AB108" s="830"/>
      <c r="AD108" s="45"/>
      <c r="AE108" s="878"/>
      <c r="AF108" s="9"/>
      <c r="AH108" s="858">
        <v>0</v>
      </c>
      <c r="AI108" s="872"/>
      <c r="AK108" s="913"/>
      <c r="AL108" s="914"/>
      <c r="AM108" s="9"/>
      <c r="AO108" s="352">
        <v>0</v>
      </c>
      <c r="AP108" s="907"/>
    </row>
    <row r="109" spans="2:42" ht="15" customHeight="1" thickBot="1" x14ac:dyDescent="0.35">
      <c r="B109" s="740"/>
      <c r="C109" s="741"/>
      <c r="D109" s="9"/>
      <c r="F109" s="926">
        <v>0</v>
      </c>
      <c r="G109" s="743"/>
      <c r="H109" s="85"/>
      <c r="I109" s="783"/>
      <c r="J109" s="784"/>
      <c r="K109" s="9"/>
      <c r="M109" s="934">
        <v>0</v>
      </c>
      <c r="N109" s="775"/>
      <c r="P109" s="812"/>
      <c r="Q109" s="813"/>
      <c r="R109" s="9"/>
      <c r="T109" s="766">
        <v>0</v>
      </c>
      <c r="U109" s="108"/>
      <c r="W109" s="842"/>
      <c r="X109" s="843"/>
      <c r="Y109" s="9"/>
      <c r="AA109" s="946">
        <v>0</v>
      </c>
      <c r="AB109" s="830"/>
      <c r="AD109" s="879"/>
      <c r="AE109" s="880"/>
      <c r="AF109" s="9"/>
      <c r="AH109" s="859">
        <v>0</v>
      </c>
      <c r="AI109" s="872"/>
      <c r="AK109" s="915"/>
      <c r="AL109" s="916"/>
      <c r="AM109" s="9"/>
      <c r="AO109" s="353">
        <v>0</v>
      </c>
      <c r="AP109" s="907"/>
    </row>
    <row r="110" spans="2:42" ht="15" customHeight="1" thickBot="1" x14ac:dyDescent="0.35">
      <c r="B110" s="726"/>
      <c r="C110" s="727"/>
      <c r="D110" s="725"/>
      <c r="E110" s="728" t="s">
        <v>97</v>
      </c>
      <c r="F110" s="729">
        <f>F94-F97-F98-F99-F100-F101-F102-F103-F104-F105-F106-F107-F108-F109</f>
        <v>0</v>
      </c>
      <c r="G110" s="744"/>
      <c r="H110" s="85"/>
      <c r="I110" s="790"/>
      <c r="J110" s="791"/>
      <c r="K110" s="792"/>
      <c r="L110" s="793" t="s">
        <v>97</v>
      </c>
      <c r="M110" s="794">
        <f>M94-M97-M98-M99-M100-M101-M102-M103-M104-M105-M106-M107-M108-M109</f>
        <v>0</v>
      </c>
      <c r="N110" s="776"/>
      <c r="P110" s="796"/>
      <c r="Q110" s="797"/>
      <c r="R110" s="798"/>
      <c r="S110" s="799" t="s">
        <v>97</v>
      </c>
      <c r="T110" s="800">
        <f>T94-T97-T98-T99-T100-T101-T102-T103-T104-T105-T106-T107-T108-T109</f>
        <v>0</v>
      </c>
      <c r="U110" s="802"/>
      <c r="W110" s="817"/>
      <c r="X110" s="818"/>
      <c r="Y110" s="819"/>
      <c r="Z110" s="820" t="s">
        <v>97</v>
      </c>
      <c r="AA110" s="821">
        <f>AA94-AA97-AA98-AA99-AA100-AA101-AA102-AA103-AA104-AA105-AA106-AA107-AA108-AA109</f>
        <v>0</v>
      </c>
      <c r="AB110" s="831"/>
      <c r="AD110" s="845"/>
      <c r="AE110" s="846"/>
      <c r="AF110" s="847"/>
      <c r="AG110" s="848" t="s">
        <v>97</v>
      </c>
      <c r="AH110" s="849">
        <f>AH94-AH97-AH98-AH99-AH100-AH101-AH102-AH103-AH104-AH105-AH106-AH107-AH108-AH109</f>
        <v>0</v>
      </c>
      <c r="AI110" s="873"/>
      <c r="AK110" s="882"/>
      <c r="AL110" s="883"/>
      <c r="AM110" s="884"/>
      <c r="AN110" s="885" t="s">
        <v>97</v>
      </c>
      <c r="AO110" s="886">
        <f>AO94-AO97-AO98-AO99-AO100-AO101-AO102-AO103-AO104-AO105-AO106-AO107-AO108-AO109</f>
        <v>0</v>
      </c>
      <c r="AP110" s="908"/>
    </row>
    <row r="111" spans="2:42" ht="15" customHeight="1" thickBot="1" x14ac:dyDescent="0.35">
      <c r="B111" s="746"/>
      <c r="C111" s="747"/>
      <c r="D111" s="748"/>
      <c r="E111" s="748"/>
      <c r="F111" s="748"/>
      <c r="G111" s="745"/>
      <c r="H111" s="85"/>
      <c r="I111" s="785"/>
      <c r="J111" s="786"/>
      <c r="K111" s="787"/>
      <c r="L111" s="787"/>
      <c r="M111" s="787"/>
      <c r="N111" s="788"/>
      <c r="P111" s="803"/>
      <c r="Q111" s="804"/>
      <c r="R111" s="805"/>
      <c r="S111" s="805"/>
      <c r="T111" s="805"/>
      <c r="U111" s="110"/>
      <c r="W111" s="832"/>
      <c r="X111" s="833"/>
      <c r="Y111" s="834"/>
      <c r="Z111" s="834"/>
      <c r="AA111" s="834"/>
      <c r="AB111" s="835"/>
      <c r="AD111" s="867"/>
      <c r="AE111" s="868"/>
      <c r="AF111" s="869"/>
      <c r="AG111" s="869"/>
      <c r="AH111" s="869"/>
      <c r="AI111" s="870"/>
      <c r="AK111" s="902"/>
      <c r="AL111" s="903"/>
      <c r="AM111" s="904"/>
      <c r="AN111" s="904"/>
      <c r="AO111" s="904"/>
      <c r="AP111" s="905"/>
    </row>
    <row r="112" spans="2:42" ht="15" customHeight="1" x14ac:dyDescent="0.3">
      <c r="C112" s="154"/>
      <c r="D112" s="74"/>
      <c r="E112" s="74"/>
      <c r="F112" s="74"/>
      <c r="I112" s="38"/>
      <c r="J112" s="43"/>
      <c r="K112" s="38"/>
      <c r="L112" s="38"/>
      <c r="M112" s="38"/>
      <c r="N112" s="38"/>
    </row>
    <row r="113" spans="2:42" ht="14.4" thickBot="1" x14ac:dyDescent="0.35">
      <c r="B113" s="38"/>
      <c r="C113" s="44"/>
      <c r="D113" s="85"/>
      <c r="E113" s="85"/>
      <c r="F113" s="85"/>
      <c r="G113" s="38"/>
      <c r="H113" s="85"/>
      <c r="I113" s="38"/>
      <c r="J113" s="44"/>
      <c r="K113" s="85"/>
      <c r="L113" s="85"/>
      <c r="M113" s="85"/>
      <c r="N113" s="38"/>
    </row>
    <row r="114" spans="2:42" ht="14.4" thickBot="1" x14ac:dyDescent="0.35">
      <c r="B114" s="731"/>
      <c r="C114" s="731"/>
      <c r="D114" s="731"/>
      <c r="E114" s="731"/>
      <c r="F114" s="731"/>
      <c r="G114" s="732"/>
      <c r="H114" s="85"/>
      <c r="I114" s="767"/>
      <c r="J114" s="768"/>
      <c r="K114" s="768"/>
      <c r="L114" s="768"/>
      <c r="M114" s="768"/>
      <c r="N114" s="769"/>
      <c r="P114" s="814"/>
      <c r="Q114" s="101"/>
      <c r="R114" s="101"/>
      <c r="S114" s="101"/>
      <c r="T114" s="101"/>
      <c r="U114" s="102"/>
      <c r="W114" s="822"/>
      <c r="X114" s="823"/>
      <c r="Y114" s="823"/>
      <c r="Z114" s="823"/>
      <c r="AA114" s="823"/>
      <c r="AB114" s="824"/>
      <c r="AD114" s="860"/>
      <c r="AE114" s="861"/>
      <c r="AF114" s="861"/>
      <c r="AG114" s="861"/>
      <c r="AH114" s="861"/>
      <c r="AI114" s="862"/>
      <c r="AK114" s="895"/>
      <c r="AL114" s="896"/>
      <c r="AM114" s="896"/>
      <c r="AN114" s="896"/>
      <c r="AO114" s="896"/>
      <c r="AP114" s="897"/>
    </row>
    <row r="115" spans="2:42" ht="14.4" customHeight="1" thickBot="1" x14ac:dyDescent="0.35">
      <c r="B115" s="917"/>
      <c r="C115" s="918"/>
      <c r="D115" s="1444" t="s">
        <v>153</v>
      </c>
      <c r="E115" s="1442"/>
      <c r="F115" s="1443"/>
      <c r="G115" s="921"/>
      <c r="H115" s="85"/>
      <c r="I115" s="927"/>
      <c r="J115" s="928"/>
      <c r="K115" s="1444" t="s">
        <v>153</v>
      </c>
      <c r="L115" s="1442"/>
      <c r="M115" s="1443"/>
      <c r="N115" s="935"/>
      <c r="P115" s="757"/>
      <c r="Q115" s="759"/>
      <c r="R115" s="1444" t="s">
        <v>153</v>
      </c>
      <c r="S115" s="1442"/>
      <c r="T115" s="1443"/>
      <c r="U115" s="761"/>
      <c r="W115" s="937"/>
      <c r="X115" s="938"/>
      <c r="Y115" s="1444" t="s">
        <v>153</v>
      </c>
      <c r="Z115" s="1442"/>
      <c r="AA115" s="1443"/>
      <c r="AB115" s="941"/>
      <c r="AD115" s="850"/>
      <c r="AE115" s="851"/>
      <c r="AF115" s="1444" t="s">
        <v>153</v>
      </c>
      <c r="AG115" s="1442"/>
      <c r="AH115" s="1443"/>
      <c r="AI115" s="854"/>
      <c r="AK115" s="887"/>
      <c r="AL115" s="888"/>
      <c r="AM115" s="1444" t="s">
        <v>153</v>
      </c>
      <c r="AN115" s="1442"/>
      <c r="AO115" s="1443"/>
      <c r="AP115" s="891"/>
    </row>
    <row r="116" spans="2:42" ht="15.75" customHeight="1" thickBot="1" x14ac:dyDescent="0.35">
      <c r="B116" s="919"/>
      <c r="C116" s="920"/>
      <c r="D116" s="1445"/>
      <c r="E116" s="91" t="s">
        <v>43</v>
      </c>
      <c r="F116" s="749">
        <v>0</v>
      </c>
      <c r="G116" s="922"/>
      <c r="H116" s="85"/>
      <c r="I116" s="929"/>
      <c r="J116" s="930"/>
      <c r="K116" s="1445"/>
      <c r="L116" s="91" t="s">
        <v>43</v>
      </c>
      <c r="M116" s="749">
        <v>0</v>
      </c>
      <c r="N116" s="936"/>
      <c r="P116" s="758"/>
      <c r="Q116" s="760"/>
      <c r="R116" s="1445"/>
      <c r="S116" s="91" t="s">
        <v>43</v>
      </c>
      <c r="T116" s="749">
        <v>0</v>
      </c>
      <c r="U116" s="762"/>
      <c r="W116" s="939"/>
      <c r="X116" s="940"/>
      <c r="Y116" s="1445"/>
      <c r="Z116" s="91" t="s">
        <v>43</v>
      </c>
      <c r="AA116" s="749">
        <v>0</v>
      </c>
      <c r="AB116" s="942"/>
      <c r="AD116" s="852"/>
      <c r="AE116" s="853"/>
      <c r="AF116" s="1445"/>
      <c r="AG116" s="91" t="s">
        <v>43</v>
      </c>
      <c r="AH116" s="749">
        <v>0</v>
      </c>
      <c r="AI116" s="855"/>
      <c r="AK116" s="889"/>
      <c r="AL116" s="890"/>
      <c r="AM116" s="1445"/>
      <c r="AN116" s="91" t="s">
        <v>43</v>
      </c>
      <c r="AO116" s="749">
        <v>0</v>
      </c>
      <c r="AP116" s="892"/>
    </row>
    <row r="117" spans="2:42" ht="15.75" customHeight="1" thickBot="1" x14ac:dyDescent="0.35">
      <c r="B117" s="733"/>
      <c r="C117" s="733"/>
      <c r="D117" s="734"/>
      <c r="E117" s="734"/>
      <c r="F117" s="734"/>
      <c r="G117" s="735"/>
      <c r="H117" s="85"/>
      <c r="I117" s="770"/>
      <c r="J117" s="771"/>
      <c r="K117" s="772"/>
      <c r="L117" s="772"/>
      <c r="M117" s="772"/>
      <c r="N117" s="773"/>
      <c r="P117" s="815"/>
      <c r="Q117" s="104"/>
      <c r="R117" s="105"/>
      <c r="S117" s="105"/>
      <c r="T117" s="105"/>
      <c r="U117" s="106"/>
      <c r="W117" s="825"/>
      <c r="X117" s="826"/>
      <c r="Y117" s="827"/>
      <c r="Z117" s="827"/>
      <c r="AA117" s="827"/>
      <c r="AB117" s="828"/>
      <c r="AD117" s="863"/>
      <c r="AE117" s="864"/>
      <c r="AF117" s="865"/>
      <c r="AG117" s="865"/>
      <c r="AH117" s="865"/>
      <c r="AI117" s="866"/>
      <c r="AK117" s="898"/>
      <c r="AL117" s="899"/>
      <c r="AM117" s="900"/>
      <c r="AN117" s="900"/>
      <c r="AO117" s="900"/>
      <c r="AP117" s="901"/>
    </row>
    <row r="118" spans="2:42" ht="15" customHeight="1" thickBot="1" x14ac:dyDescent="0.35">
      <c r="B118" s="752" t="s">
        <v>152</v>
      </c>
      <c r="C118" s="753" t="s">
        <v>51</v>
      </c>
      <c r="D118" s="754" t="s">
        <v>44</v>
      </c>
      <c r="E118" s="755" t="s">
        <v>309</v>
      </c>
      <c r="F118" s="756" t="s">
        <v>45</v>
      </c>
      <c r="G118" s="742"/>
      <c r="H118" s="85"/>
      <c r="I118" s="752" t="s">
        <v>152</v>
      </c>
      <c r="J118" s="753" t="s">
        <v>51</v>
      </c>
      <c r="K118" s="754" t="s">
        <v>44</v>
      </c>
      <c r="L118" s="755" t="s">
        <v>309</v>
      </c>
      <c r="M118" s="756" t="s">
        <v>45</v>
      </c>
      <c r="N118" s="774"/>
      <c r="P118" s="752" t="s">
        <v>152</v>
      </c>
      <c r="Q118" s="753" t="s">
        <v>51</v>
      </c>
      <c r="R118" s="754" t="s">
        <v>44</v>
      </c>
      <c r="S118" s="755" t="s">
        <v>309</v>
      </c>
      <c r="T118" s="756" t="s">
        <v>45</v>
      </c>
      <c r="U118" s="801"/>
      <c r="W118" s="752" t="s">
        <v>152</v>
      </c>
      <c r="X118" s="753" t="s">
        <v>51</v>
      </c>
      <c r="Y118" s="754" t="s">
        <v>44</v>
      </c>
      <c r="Z118" s="755" t="s">
        <v>309</v>
      </c>
      <c r="AA118" s="756" t="s">
        <v>45</v>
      </c>
      <c r="AB118" s="829"/>
      <c r="AD118" s="752" t="s">
        <v>152</v>
      </c>
      <c r="AE118" s="753" t="s">
        <v>51</v>
      </c>
      <c r="AF118" s="754" t="s">
        <v>44</v>
      </c>
      <c r="AG118" s="755" t="s">
        <v>309</v>
      </c>
      <c r="AH118" s="756" t="s">
        <v>45</v>
      </c>
      <c r="AI118" s="871"/>
      <c r="AK118" s="752" t="s">
        <v>152</v>
      </c>
      <c r="AL118" s="753" t="s">
        <v>51</v>
      </c>
      <c r="AM118" s="754" t="s">
        <v>44</v>
      </c>
      <c r="AN118" s="755" t="s">
        <v>309</v>
      </c>
      <c r="AO118" s="756" t="s">
        <v>45</v>
      </c>
      <c r="AP118" s="906"/>
    </row>
    <row r="119" spans="2:42" ht="15" customHeight="1" x14ac:dyDescent="0.3">
      <c r="B119" s="750"/>
      <c r="C119" s="751"/>
      <c r="D119" s="25"/>
      <c r="F119" s="923">
        <v>0</v>
      </c>
      <c r="G119" s="743"/>
      <c r="H119" s="85"/>
      <c r="I119" s="777"/>
      <c r="J119" s="778"/>
      <c r="K119" s="25"/>
      <c r="M119" s="931">
        <v>0</v>
      </c>
      <c r="N119" s="775"/>
      <c r="P119" s="806"/>
      <c r="Q119" s="807"/>
      <c r="R119" s="25"/>
      <c r="T119" s="763">
        <v>0</v>
      </c>
      <c r="U119" s="108"/>
      <c r="W119" s="836"/>
      <c r="X119" s="837"/>
      <c r="Y119" s="25"/>
      <c r="AA119" s="943">
        <v>0</v>
      </c>
      <c r="AB119" s="830"/>
      <c r="AD119" s="874"/>
      <c r="AE119" s="875"/>
      <c r="AF119" s="25"/>
      <c r="AH119" s="856">
        <v>0</v>
      </c>
      <c r="AI119" s="872"/>
      <c r="AK119" s="909"/>
      <c r="AL119" s="910"/>
      <c r="AM119" s="25"/>
      <c r="AO119" s="893">
        <v>0</v>
      </c>
      <c r="AP119" s="907"/>
    </row>
    <row r="120" spans="2:42" ht="15" customHeight="1" x14ac:dyDescent="0.3">
      <c r="B120" s="736"/>
      <c r="C120" s="737"/>
      <c r="D120" s="25"/>
      <c r="F120" s="924">
        <v>0</v>
      </c>
      <c r="G120" s="743"/>
      <c r="H120" s="85"/>
      <c r="I120" s="779"/>
      <c r="J120" s="780"/>
      <c r="K120" s="25"/>
      <c r="M120" s="932">
        <v>0</v>
      </c>
      <c r="N120" s="775"/>
      <c r="P120" s="808"/>
      <c r="Q120" s="809"/>
      <c r="R120" s="25"/>
      <c r="T120" s="764">
        <v>0</v>
      </c>
      <c r="U120" s="108"/>
      <c r="W120" s="838"/>
      <c r="X120" s="839"/>
      <c r="Y120" s="25"/>
      <c r="AA120" s="944">
        <v>0</v>
      </c>
      <c r="AB120" s="830"/>
      <c r="AD120" s="876"/>
      <c r="AE120" s="877"/>
      <c r="AF120" s="25"/>
      <c r="AH120" s="857">
        <v>0</v>
      </c>
      <c r="AI120" s="872"/>
      <c r="AK120" s="911"/>
      <c r="AL120" s="912"/>
      <c r="AM120" s="25"/>
      <c r="AO120" s="894">
        <v>0</v>
      </c>
      <c r="AP120" s="907"/>
    </row>
    <row r="121" spans="2:42" ht="15" customHeight="1" x14ac:dyDescent="0.3">
      <c r="B121" s="736"/>
      <c r="C121" s="737"/>
      <c r="D121" s="25"/>
      <c r="F121" s="924">
        <v>0</v>
      </c>
      <c r="G121" s="743"/>
      <c r="H121" s="85"/>
      <c r="I121" s="779"/>
      <c r="J121" s="780"/>
      <c r="K121" s="25"/>
      <c r="M121" s="932">
        <v>0</v>
      </c>
      <c r="N121" s="775"/>
      <c r="P121" s="808"/>
      <c r="Q121" s="809"/>
      <c r="R121" s="25"/>
      <c r="T121" s="764">
        <v>0</v>
      </c>
      <c r="U121" s="108"/>
      <c r="W121" s="838"/>
      <c r="X121" s="839"/>
      <c r="Y121" s="25"/>
      <c r="AA121" s="944">
        <v>0</v>
      </c>
      <c r="AB121" s="830"/>
      <c r="AD121" s="876"/>
      <c r="AE121" s="877"/>
      <c r="AF121" s="25"/>
      <c r="AH121" s="857">
        <v>0</v>
      </c>
      <c r="AI121" s="872"/>
      <c r="AK121" s="911"/>
      <c r="AL121" s="912"/>
      <c r="AM121" s="25"/>
      <c r="AO121" s="894">
        <v>0</v>
      </c>
      <c r="AP121" s="907"/>
    </row>
    <row r="122" spans="2:42" ht="15" customHeight="1" x14ac:dyDescent="0.3">
      <c r="B122" s="736"/>
      <c r="C122" s="737"/>
      <c r="D122" s="25"/>
      <c r="F122" s="924">
        <v>0</v>
      </c>
      <c r="G122" s="743"/>
      <c r="H122" s="85"/>
      <c r="I122" s="779"/>
      <c r="J122" s="780"/>
      <c r="K122" s="25"/>
      <c r="M122" s="932">
        <v>0</v>
      </c>
      <c r="N122" s="775"/>
      <c r="P122" s="808"/>
      <c r="Q122" s="809"/>
      <c r="R122" s="25"/>
      <c r="T122" s="764">
        <v>0</v>
      </c>
      <c r="U122" s="108"/>
      <c r="W122" s="838"/>
      <c r="X122" s="839"/>
      <c r="Y122" s="25"/>
      <c r="AA122" s="944">
        <v>0</v>
      </c>
      <c r="AB122" s="830"/>
      <c r="AD122" s="876"/>
      <c r="AE122" s="877"/>
      <c r="AF122" s="25"/>
      <c r="AH122" s="857">
        <v>0</v>
      </c>
      <c r="AI122" s="872"/>
      <c r="AK122" s="911"/>
      <c r="AL122" s="912"/>
      <c r="AM122" s="25"/>
      <c r="AO122" s="894">
        <v>0</v>
      </c>
      <c r="AP122" s="907"/>
    </row>
    <row r="123" spans="2:42" ht="15" customHeight="1" x14ac:dyDescent="0.3">
      <c r="B123" s="738"/>
      <c r="C123" s="739"/>
      <c r="D123" s="9"/>
      <c r="F123" s="925">
        <v>0</v>
      </c>
      <c r="G123" s="743"/>
      <c r="H123" s="85"/>
      <c r="I123" s="781"/>
      <c r="J123" s="782"/>
      <c r="K123" s="9"/>
      <c r="M123" s="933">
        <v>0</v>
      </c>
      <c r="N123" s="775"/>
      <c r="P123" s="810"/>
      <c r="Q123" s="811"/>
      <c r="R123" s="9"/>
      <c r="T123" s="765">
        <v>0</v>
      </c>
      <c r="U123" s="108"/>
      <c r="W123" s="840"/>
      <c r="X123" s="841"/>
      <c r="Y123" s="9"/>
      <c r="AA123" s="945">
        <v>0</v>
      </c>
      <c r="AB123" s="830"/>
      <c r="AD123" s="45"/>
      <c r="AE123" s="878"/>
      <c r="AF123" s="9"/>
      <c r="AH123" s="858">
        <v>0</v>
      </c>
      <c r="AI123" s="872"/>
      <c r="AK123" s="913"/>
      <c r="AL123" s="914"/>
      <c r="AM123" s="9"/>
      <c r="AO123" s="352">
        <v>0</v>
      </c>
      <c r="AP123" s="907"/>
    </row>
    <row r="124" spans="2:42" ht="15" customHeight="1" x14ac:dyDescent="0.3">
      <c r="B124" s="738"/>
      <c r="C124" s="739"/>
      <c r="D124" s="9"/>
      <c r="F124" s="925">
        <v>0</v>
      </c>
      <c r="G124" s="743"/>
      <c r="H124" s="85"/>
      <c r="I124" s="781"/>
      <c r="J124" s="782"/>
      <c r="K124" s="9"/>
      <c r="M124" s="933">
        <v>0</v>
      </c>
      <c r="N124" s="775"/>
      <c r="P124" s="810"/>
      <c r="Q124" s="811"/>
      <c r="R124" s="9"/>
      <c r="T124" s="765">
        <v>0</v>
      </c>
      <c r="U124" s="108"/>
      <c r="W124" s="840"/>
      <c r="X124" s="841"/>
      <c r="Y124" s="9"/>
      <c r="AA124" s="945">
        <v>0</v>
      </c>
      <c r="AB124" s="830"/>
      <c r="AD124" s="45"/>
      <c r="AE124" s="878"/>
      <c r="AF124" s="9"/>
      <c r="AH124" s="858">
        <v>0</v>
      </c>
      <c r="AI124" s="872"/>
      <c r="AK124" s="913"/>
      <c r="AL124" s="914"/>
      <c r="AM124" s="9"/>
      <c r="AO124" s="352">
        <v>0</v>
      </c>
      <c r="AP124" s="907"/>
    </row>
    <row r="125" spans="2:42" ht="15" customHeight="1" x14ac:dyDescent="0.3">
      <c r="B125" s="738"/>
      <c r="C125" s="739"/>
      <c r="D125" s="9"/>
      <c r="F125" s="925">
        <v>0</v>
      </c>
      <c r="G125" s="743"/>
      <c r="H125" s="85"/>
      <c r="I125" s="781"/>
      <c r="J125" s="782"/>
      <c r="K125" s="9"/>
      <c r="M125" s="933">
        <v>0</v>
      </c>
      <c r="N125" s="775"/>
      <c r="P125" s="810"/>
      <c r="Q125" s="811"/>
      <c r="R125" s="9"/>
      <c r="T125" s="765">
        <v>0</v>
      </c>
      <c r="U125" s="108"/>
      <c r="W125" s="840"/>
      <c r="X125" s="841"/>
      <c r="Y125" s="9"/>
      <c r="AA125" s="945">
        <v>0</v>
      </c>
      <c r="AB125" s="830"/>
      <c r="AD125" s="45"/>
      <c r="AE125" s="878"/>
      <c r="AF125" s="9"/>
      <c r="AH125" s="858">
        <v>0</v>
      </c>
      <c r="AI125" s="872"/>
      <c r="AK125" s="913"/>
      <c r="AL125" s="914"/>
      <c r="AM125" s="9"/>
      <c r="AO125" s="352">
        <v>0</v>
      </c>
      <c r="AP125" s="907"/>
    </row>
    <row r="126" spans="2:42" ht="15" customHeight="1" x14ac:dyDescent="0.3">
      <c r="B126" s="738"/>
      <c r="C126" s="739"/>
      <c r="D126" s="9"/>
      <c r="F126" s="925">
        <v>0</v>
      </c>
      <c r="G126" s="743"/>
      <c r="H126" s="85"/>
      <c r="I126" s="781"/>
      <c r="J126" s="782"/>
      <c r="K126" s="9"/>
      <c r="M126" s="933">
        <v>0</v>
      </c>
      <c r="N126" s="775"/>
      <c r="P126" s="810"/>
      <c r="Q126" s="811"/>
      <c r="R126" s="9"/>
      <c r="T126" s="765">
        <v>0</v>
      </c>
      <c r="U126" s="108"/>
      <c r="W126" s="840"/>
      <c r="X126" s="841"/>
      <c r="Y126" s="9"/>
      <c r="AA126" s="945">
        <v>0</v>
      </c>
      <c r="AB126" s="830"/>
      <c r="AD126" s="45"/>
      <c r="AE126" s="878"/>
      <c r="AF126" s="9"/>
      <c r="AH126" s="858">
        <v>0</v>
      </c>
      <c r="AI126" s="872"/>
      <c r="AK126" s="913"/>
      <c r="AL126" s="914"/>
      <c r="AM126" s="9"/>
      <c r="AO126" s="352">
        <v>0</v>
      </c>
      <c r="AP126" s="907"/>
    </row>
    <row r="127" spans="2:42" ht="15" customHeight="1" x14ac:dyDescent="0.3">
      <c r="B127" s="738"/>
      <c r="C127" s="739"/>
      <c r="D127" s="9"/>
      <c r="F127" s="925">
        <v>0</v>
      </c>
      <c r="G127" s="743"/>
      <c r="H127" s="85"/>
      <c r="I127" s="781"/>
      <c r="J127" s="782"/>
      <c r="K127" s="9"/>
      <c r="M127" s="933">
        <v>0</v>
      </c>
      <c r="N127" s="775"/>
      <c r="P127" s="810"/>
      <c r="Q127" s="811"/>
      <c r="R127" s="9"/>
      <c r="T127" s="765">
        <v>0</v>
      </c>
      <c r="U127" s="108"/>
      <c r="W127" s="840"/>
      <c r="X127" s="841"/>
      <c r="Y127" s="9"/>
      <c r="AA127" s="945">
        <v>0</v>
      </c>
      <c r="AB127" s="830"/>
      <c r="AD127" s="45"/>
      <c r="AE127" s="878"/>
      <c r="AF127" s="9"/>
      <c r="AH127" s="858">
        <v>0</v>
      </c>
      <c r="AI127" s="872"/>
      <c r="AK127" s="913"/>
      <c r="AL127" s="914"/>
      <c r="AM127" s="9"/>
      <c r="AO127" s="352">
        <v>0</v>
      </c>
      <c r="AP127" s="907"/>
    </row>
    <row r="128" spans="2:42" ht="15" customHeight="1" x14ac:dyDescent="0.3">
      <c r="B128" s="738"/>
      <c r="C128" s="739"/>
      <c r="D128" s="9"/>
      <c r="F128" s="925">
        <v>0</v>
      </c>
      <c r="G128" s="743"/>
      <c r="H128" s="85"/>
      <c r="I128" s="781"/>
      <c r="J128" s="782"/>
      <c r="K128" s="9"/>
      <c r="M128" s="933">
        <v>0</v>
      </c>
      <c r="N128" s="775"/>
      <c r="P128" s="810"/>
      <c r="Q128" s="811"/>
      <c r="R128" s="9"/>
      <c r="T128" s="765">
        <v>0</v>
      </c>
      <c r="U128" s="108"/>
      <c r="W128" s="840"/>
      <c r="X128" s="841"/>
      <c r="Y128" s="9"/>
      <c r="AA128" s="945">
        <v>0</v>
      </c>
      <c r="AB128" s="830"/>
      <c r="AD128" s="45"/>
      <c r="AE128" s="878"/>
      <c r="AF128" s="9"/>
      <c r="AH128" s="858">
        <v>0</v>
      </c>
      <c r="AI128" s="872"/>
      <c r="AK128" s="913"/>
      <c r="AL128" s="914"/>
      <c r="AM128" s="9"/>
      <c r="AO128" s="352">
        <v>0</v>
      </c>
      <c r="AP128" s="907"/>
    </row>
    <row r="129" spans="2:42" ht="15" customHeight="1" x14ac:dyDescent="0.3">
      <c r="B129" s="738"/>
      <c r="C129" s="739"/>
      <c r="D129" s="9"/>
      <c r="F129" s="925">
        <v>0</v>
      </c>
      <c r="G129" s="743"/>
      <c r="H129" s="85"/>
      <c r="I129" s="781"/>
      <c r="J129" s="782"/>
      <c r="K129" s="9"/>
      <c r="M129" s="933">
        <v>0</v>
      </c>
      <c r="N129" s="775"/>
      <c r="P129" s="810"/>
      <c r="Q129" s="811"/>
      <c r="R129" s="9"/>
      <c r="T129" s="765">
        <v>0</v>
      </c>
      <c r="U129" s="108"/>
      <c r="W129" s="840"/>
      <c r="X129" s="841"/>
      <c r="Y129" s="9"/>
      <c r="AA129" s="945">
        <v>0</v>
      </c>
      <c r="AB129" s="830"/>
      <c r="AD129" s="45"/>
      <c r="AE129" s="878"/>
      <c r="AF129" s="9"/>
      <c r="AH129" s="858">
        <v>0</v>
      </c>
      <c r="AI129" s="872"/>
      <c r="AK129" s="913"/>
      <c r="AL129" s="914"/>
      <c r="AM129" s="9"/>
      <c r="AO129" s="352">
        <v>0</v>
      </c>
      <c r="AP129" s="907"/>
    </row>
    <row r="130" spans="2:42" ht="15" customHeight="1" x14ac:dyDescent="0.3">
      <c r="B130" s="738"/>
      <c r="C130" s="739"/>
      <c r="D130" s="9"/>
      <c r="F130" s="925">
        <v>0</v>
      </c>
      <c r="G130" s="743"/>
      <c r="H130" s="85"/>
      <c r="I130" s="781"/>
      <c r="J130" s="782"/>
      <c r="K130" s="9"/>
      <c r="M130" s="933">
        <v>0</v>
      </c>
      <c r="N130" s="775"/>
      <c r="P130" s="810"/>
      <c r="Q130" s="811"/>
      <c r="R130" s="9"/>
      <c r="T130" s="765">
        <v>0</v>
      </c>
      <c r="U130" s="108"/>
      <c r="W130" s="840"/>
      <c r="X130" s="841"/>
      <c r="Y130" s="9"/>
      <c r="AA130" s="945">
        <v>0</v>
      </c>
      <c r="AB130" s="830"/>
      <c r="AD130" s="45"/>
      <c r="AE130" s="878"/>
      <c r="AF130" s="9"/>
      <c r="AH130" s="858">
        <v>0</v>
      </c>
      <c r="AI130" s="872"/>
      <c r="AK130" s="913"/>
      <c r="AL130" s="914"/>
      <c r="AM130" s="9"/>
      <c r="AO130" s="352">
        <v>0</v>
      </c>
      <c r="AP130" s="907"/>
    </row>
    <row r="131" spans="2:42" ht="15" customHeight="1" thickBot="1" x14ac:dyDescent="0.35">
      <c r="B131" s="740"/>
      <c r="C131" s="741"/>
      <c r="D131" s="9"/>
      <c r="F131" s="926">
        <v>0</v>
      </c>
      <c r="G131" s="743"/>
      <c r="H131" s="85"/>
      <c r="I131" s="783"/>
      <c r="J131" s="784"/>
      <c r="K131" s="9"/>
      <c r="M131" s="934">
        <v>0</v>
      </c>
      <c r="N131" s="775"/>
      <c r="P131" s="812"/>
      <c r="Q131" s="813"/>
      <c r="R131" s="9"/>
      <c r="T131" s="766">
        <v>0</v>
      </c>
      <c r="U131" s="108"/>
      <c r="W131" s="842"/>
      <c r="X131" s="843"/>
      <c r="Y131" s="9"/>
      <c r="AA131" s="946">
        <v>0</v>
      </c>
      <c r="AB131" s="830"/>
      <c r="AD131" s="879"/>
      <c r="AE131" s="880"/>
      <c r="AF131" s="9"/>
      <c r="AH131" s="859">
        <v>0</v>
      </c>
      <c r="AI131" s="872"/>
      <c r="AK131" s="915"/>
      <c r="AL131" s="916"/>
      <c r="AM131" s="9"/>
      <c r="AO131" s="353">
        <v>0</v>
      </c>
      <c r="AP131" s="907"/>
    </row>
    <row r="132" spans="2:42" ht="15" customHeight="1" thickBot="1" x14ac:dyDescent="0.35">
      <c r="B132" s="726"/>
      <c r="C132" s="727"/>
      <c r="D132" s="725"/>
      <c r="E132" s="728" t="s">
        <v>97</v>
      </c>
      <c r="F132" s="729">
        <f>F116-F119-F120-F121-F122-F123-F124-F125-F126-F127-F128-F129-F130-F131</f>
        <v>0</v>
      </c>
      <c r="G132" s="744"/>
      <c r="H132" s="85"/>
      <c r="I132" s="790"/>
      <c r="J132" s="791"/>
      <c r="K132" s="792"/>
      <c r="L132" s="793" t="s">
        <v>97</v>
      </c>
      <c r="M132" s="794">
        <f>M116-M119-M120-M121-M122-M123-M124-M125-M126-M127-M128-M129-M130-M131</f>
        <v>0</v>
      </c>
      <c r="N132" s="776"/>
      <c r="P132" s="796"/>
      <c r="Q132" s="797"/>
      <c r="R132" s="798"/>
      <c r="S132" s="799" t="s">
        <v>97</v>
      </c>
      <c r="T132" s="800">
        <f>T116-T119-T120-T121-T122-T123-T124-T125-T126-T127-T128-T129-T130-T131</f>
        <v>0</v>
      </c>
      <c r="U132" s="802"/>
      <c r="W132" s="817"/>
      <c r="X132" s="818"/>
      <c r="Y132" s="819"/>
      <c r="Z132" s="820" t="s">
        <v>97</v>
      </c>
      <c r="AA132" s="821">
        <f>AA116-AA119-AA120-AA121-AA122-AA123-AA124-AA125-AA126-AA127-AA128-AA129-AA130-AA131</f>
        <v>0</v>
      </c>
      <c r="AB132" s="831"/>
      <c r="AD132" s="845"/>
      <c r="AE132" s="846"/>
      <c r="AF132" s="847"/>
      <c r="AG132" s="848" t="s">
        <v>97</v>
      </c>
      <c r="AH132" s="849">
        <f>AH116-AH119-AH120-AH121-AH122-AH123-AH124-AH125-AH126-AH127-AH128-AH129-AH130-AH131</f>
        <v>0</v>
      </c>
      <c r="AI132" s="873"/>
      <c r="AK132" s="882"/>
      <c r="AL132" s="883"/>
      <c r="AM132" s="884"/>
      <c r="AN132" s="885" t="s">
        <v>97</v>
      </c>
      <c r="AO132" s="886">
        <f>AO116-AO119-AO120-AO121-AO122-AO123-AO124-AO125-AO126-AO127-AO128-AO129-AO130-AO131</f>
        <v>0</v>
      </c>
      <c r="AP132" s="908"/>
    </row>
    <row r="133" spans="2:42" ht="15" customHeight="1" thickBot="1" x14ac:dyDescent="0.35">
      <c r="B133" s="746"/>
      <c r="C133" s="747"/>
      <c r="D133" s="748"/>
      <c r="E133" s="748"/>
      <c r="F133" s="748"/>
      <c r="G133" s="745"/>
      <c r="H133" s="85"/>
      <c r="I133" s="785"/>
      <c r="J133" s="786"/>
      <c r="K133" s="787"/>
      <c r="L133" s="787"/>
      <c r="M133" s="787"/>
      <c r="N133" s="788"/>
      <c r="P133" s="803"/>
      <c r="Q133" s="804"/>
      <c r="R133" s="805"/>
      <c r="S133" s="805"/>
      <c r="T133" s="805"/>
      <c r="U133" s="110"/>
      <c r="W133" s="832"/>
      <c r="X133" s="833"/>
      <c r="Y133" s="834"/>
      <c r="Z133" s="834"/>
      <c r="AA133" s="834"/>
      <c r="AB133" s="835"/>
      <c r="AD133" s="867"/>
      <c r="AE133" s="868"/>
      <c r="AF133" s="869"/>
      <c r="AG133" s="869"/>
      <c r="AH133" s="869"/>
      <c r="AI133" s="870"/>
      <c r="AK133" s="902"/>
      <c r="AL133" s="903"/>
      <c r="AM133" s="904"/>
      <c r="AN133" s="904"/>
      <c r="AO133" s="904"/>
      <c r="AP133" s="905"/>
    </row>
    <row r="134" spans="2:42" ht="15" customHeight="1" x14ac:dyDescent="0.3">
      <c r="C134" s="154"/>
      <c r="D134" s="74"/>
      <c r="E134" s="74"/>
      <c r="F134" s="74"/>
      <c r="I134" s="38"/>
      <c r="J134" s="43"/>
      <c r="K134" s="38"/>
      <c r="L134" s="38"/>
      <c r="M134" s="38"/>
      <c r="N134" s="38"/>
    </row>
    <row r="135" spans="2:42" ht="14.4" thickBot="1" x14ac:dyDescent="0.35">
      <c r="B135" s="38"/>
      <c r="C135" s="44"/>
      <c r="D135" s="85"/>
      <c r="E135" s="85"/>
      <c r="F135" s="85"/>
      <c r="G135" s="38"/>
      <c r="H135" s="85"/>
      <c r="I135" s="38"/>
      <c r="J135" s="44"/>
      <c r="K135" s="85"/>
      <c r="L135" s="85"/>
      <c r="M135" s="85"/>
      <c r="N135" s="38"/>
    </row>
    <row r="136" spans="2:42" ht="14.4" thickBot="1" x14ac:dyDescent="0.35">
      <c r="B136" s="731"/>
      <c r="C136" s="731"/>
      <c r="D136" s="731"/>
      <c r="E136" s="731"/>
      <c r="F136" s="731"/>
      <c r="G136" s="732"/>
      <c r="H136" s="85"/>
      <c r="I136" s="767"/>
      <c r="J136" s="768"/>
      <c r="K136" s="768"/>
      <c r="L136" s="768"/>
      <c r="M136" s="768"/>
      <c r="N136" s="769"/>
      <c r="P136" s="814"/>
      <c r="Q136" s="101"/>
      <c r="R136" s="101"/>
      <c r="S136" s="101"/>
      <c r="T136" s="101"/>
      <c r="U136" s="102"/>
      <c r="W136" s="822"/>
      <c r="X136" s="823"/>
      <c r="Y136" s="823"/>
      <c r="Z136" s="823"/>
      <c r="AA136" s="823"/>
      <c r="AB136" s="824"/>
      <c r="AD136" s="860"/>
      <c r="AE136" s="861"/>
      <c r="AF136" s="861"/>
      <c r="AG136" s="861"/>
      <c r="AH136" s="861"/>
      <c r="AI136" s="862"/>
      <c r="AK136" s="895"/>
      <c r="AL136" s="896"/>
      <c r="AM136" s="896"/>
      <c r="AN136" s="896"/>
      <c r="AO136" s="896"/>
      <c r="AP136" s="897"/>
    </row>
    <row r="137" spans="2:42" ht="14.4" customHeight="1" thickBot="1" x14ac:dyDescent="0.35">
      <c r="B137" s="917"/>
      <c r="C137" s="918"/>
      <c r="D137" s="1444" t="s">
        <v>153</v>
      </c>
      <c r="E137" s="1442"/>
      <c r="F137" s="1443"/>
      <c r="G137" s="921"/>
      <c r="H137" s="85"/>
      <c r="I137" s="927"/>
      <c r="J137" s="928"/>
      <c r="K137" s="1444" t="s">
        <v>153</v>
      </c>
      <c r="L137" s="1442"/>
      <c r="M137" s="1443"/>
      <c r="N137" s="935"/>
      <c r="P137" s="757"/>
      <c r="Q137" s="759"/>
      <c r="R137" s="1444" t="s">
        <v>153</v>
      </c>
      <c r="S137" s="1442"/>
      <c r="T137" s="1443"/>
      <c r="U137" s="761"/>
      <c r="W137" s="937"/>
      <c r="X137" s="938"/>
      <c r="Y137" s="1444" t="s">
        <v>153</v>
      </c>
      <c r="Z137" s="1442"/>
      <c r="AA137" s="1443"/>
      <c r="AB137" s="941"/>
      <c r="AD137" s="850"/>
      <c r="AE137" s="851"/>
      <c r="AF137" s="1444" t="s">
        <v>153</v>
      </c>
      <c r="AG137" s="1442"/>
      <c r="AH137" s="1443"/>
      <c r="AI137" s="854"/>
      <c r="AK137" s="887"/>
      <c r="AL137" s="888"/>
      <c r="AM137" s="1444" t="s">
        <v>153</v>
      </c>
      <c r="AN137" s="1442"/>
      <c r="AO137" s="1443"/>
      <c r="AP137" s="891"/>
    </row>
    <row r="138" spans="2:42" ht="15.75" customHeight="1" thickBot="1" x14ac:dyDescent="0.35">
      <c r="B138" s="919"/>
      <c r="C138" s="920"/>
      <c r="D138" s="1445"/>
      <c r="E138" s="91" t="s">
        <v>43</v>
      </c>
      <c r="F138" s="749">
        <v>0</v>
      </c>
      <c r="G138" s="922"/>
      <c r="H138" s="85"/>
      <c r="I138" s="929"/>
      <c r="J138" s="930"/>
      <c r="K138" s="1445"/>
      <c r="L138" s="91" t="s">
        <v>43</v>
      </c>
      <c r="M138" s="749">
        <v>0</v>
      </c>
      <c r="N138" s="936"/>
      <c r="P138" s="758"/>
      <c r="Q138" s="760"/>
      <c r="R138" s="1445"/>
      <c r="S138" s="91" t="s">
        <v>43</v>
      </c>
      <c r="T138" s="749">
        <v>0</v>
      </c>
      <c r="U138" s="762"/>
      <c r="W138" s="939"/>
      <c r="X138" s="940"/>
      <c r="Y138" s="1445"/>
      <c r="Z138" s="91" t="s">
        <v>43</v>
      </c>
      <c r="AA138" s="749">
        <v>0</v>
      </c>
      <c r="AB138" s="942"/>
      <c r="AD138" s="852"/>
      <c r="AE138" s="853"/>
      <c r="AF138" s="1445"/>
      <c r="AG138" s="91" t="s">
        <v>43</v>
      </c>
      <c r="AH138" s="749">
        <v>0</v>
      </c>
      <c r="AI138" s="855"/>
      <c r="AK138" s="889"/>
      <c r="AL138" s="890"/>
      <c r="AM138" s="1445"/>
      <c r="AN138" s="91" t="s">
        <v>43</v>
      </c>
      <c r="AO138" s="749">
        <v>0</v>
      </c>
      <c r="AP138" s="892"/>
    </row>
    <row r="139" spans="2:42" ht="15.75" customHeight="1" thickBot="1" x14ac:dyDescent="0.35">
      <c r="B139" s="733"/>
      <c r="C139" s="733"/>
      <c r="D139" s="734"/>
      <c r="E139" s="734"/>
      <c r="F139" s="734"/>
      <c r="G139" s="735"/>
      <c r="H139" s="85"/>
      <c r="I139" s="770"/>
      <c r="J139" s="771"/>
      <c r="K139" s="772"/>
      <c r="L139" s="772"/>
      <c r="M139" s="772"/>
      <c r="N139" s="773"/>
      <c r="P139" s="815"/>
      <c r="Q139" s="104"/>
      <c r="R139" s="105"/>
      <c r="S139" s="105"/>
      <c r="T139" s="105"/>
      <c r="U139" s="106"/>
      <c r="W139" s="825"/>
      <c r="X139" s="826"/>
      <c r="Y139" s="827"/>
      <c r="Z139" s="827"/>
      <c r="AA139" s="827"/>
      <c r="AB139" s="828"/>
      <c r="AD139" s="863"/>
      <c r="AE139" s="864"/>
      <c r="AF139" s="865"/>
      <c r="AG139" s="865"/>
      <c r="AH139" s="865"/>
      <c r="AI139" s="866"/>
      <c r="AK139" s="898"/>
      <c r="AL139" s="899"/>
      <c r="AM139" s="900"/>
      <c r="AN139" s="900"/>
      <c r="AO139" s="900"/>
      <c r="AP139" s="901"/>
    </row>
    <row r="140" spans="2:42" ht="15" customHeight="1" thickBot="1" x14ac:dyDescent="0.35">
      <c r="B140" s="752" t="s">
        <v>152</v>
      </c>
      <c r="C140" s="753" t="s">
        <v>51</v>
      </c>
      <c r="D140" s="754" t="s">
        <v>44</v>
      </c>
      <c r="E140" s="755" t="s">
        <v>309</v>
      </c>
      <c r="F140" s="756" t="s">
        <v>45</v>
      </c>
      <c r="G140" s="742"/>
      <c r="H140" s="85"/>
      <c r="I140" s="752" t="s">
        <v>152</v>
      </c>
      <c r="J140" s="753" t="s">
        <v>51</v>
      </c>
      <c r="K140" s="754" t="s">
        <v>44</v>
      </c>
      <c r="L140" s="755" t="s">
        <v>309</v>
      </c>
      <c r="M140" s="756" t="s">
        <v>45</v>
      </c>
      <c r="N140" s="774"/>
      <c r="P140" s="752" t="s">
        <v>152</v>
      </c>
      <c r="Q140" s="753" t="s">
        <v>51</v>
      </c>
      <c r="R140" s="754" t="s">
        <v>44</v>
      </c>
      <c r="S140" s="755" t="s">
        <v>309</v>
      </c>
      <c r="T140" s="756" t="s">
        <v>45</v>
      </c>
      <c r="U140" s="801"/>
      <c r="W140" s="752" t="s">
        <v>152</v>
      </c>
      <c r="X140" s="753" t="s">
        <v>51</v>
      </c>
      <c r="Y140" s="754" t="s">
        <v>44</v>
      </c>
      <c r="Z140" s="755" t="s">
        <v>309</v>
      </c>
      <c r="AA140" s="756" t="s">
        <v>45</v>
      </c>
      <c r="AB140" s="829"/>
      <c r="AD140" s="752" t="s">
        <v>152</v>
      </c>
      <c r="AE140" s="753" t="s">
        <v>51</v>
      </c>
      <c r="AF140" s="754" t="s">
        <v>44</v>
      </c>
      <c r="AG140" s="755" t="s">
        <v>309</v>
      </c>
      <c r="AH140" s="756" t="s">
        <v>45</v>
      </c>
      <c r="AI140" s="871"/>
      <c r="AK140" s="752" t="s">
        <v>152</v>
      </c>
      <c r="AL140" s="753" t="s">
        <v>51</v>
      </c>
      <c r="AM140" s="754" t="s">
        <v>44</v>
      </c>
      <c r="AN140" s="755" t="s">
        <v>309</v>
      </c>
      <c r="AO140" s="756" t="s">
        <v>45</v>
      </c>
      <c r="AP140" s="906"/>
    </row>
    <row r="141" spans="2:42" ht="15" customHeight="1" x14ac:dyDescent="0.3">
      <c r="B141" s="750"/>
      <c r="C141" s="751"/>
      <c r="D141" s="25"/>
      <c r="F141" s="923">
        <v>0</v>
      </c>
      <c r="G141" s="743"/>
      <c r="H141" s="85"/>
      <c r="I141" s="777"/>
      <c r="J141" s="778"/>
      <c r="K141" s="25"/>
      <c r="M141" s="931">
        <v>0</v>
      </c>
      <c r="N141" s="775"/>
      <c r="P141" s="806"/>
      <c r="Q141" s="807"/>
      <c r="R141" s="25"/>
      <c r="T141" s="763">
        <v>0</v>
      </c>
      <c r="U141" s="108"/>
      <c r="W141" s="836"/>
      <c r="X141" s="837"/>
      <c r="Y141" s="25"/>
      <c r="AA141" s="943">
        <v>0</v>
      </c>
      <c r="AB141" s="830"/>
      <c r="AD141" s="874"/>
      <c r="AE141" s="875"/>
      <c r="AF141" s="25"/>
      <c r="AH141" s="856">
        <v>0</v>
      </c>
      <c r="AI141" s="872"/>
      <c r="AK141" s="909"/>
      <c r="AL141" s="910"/>
      <c r="AM141" s="25"/>
      <c r="AO141" s="893">
        <v>0</v>
      </c>
      <c r="AP141" s="907"/>
    </row>
    <row r="142" spans="2:42" ht="15" customHeight="1" x14ac:dyDescent="0.3">
      <c r="B142" s="736"/>
      <c r="C142" s="737"/>
      <c r="D142" s="25"/>
      <c r="F142" s="924">
        <v>0</v>
      </c>
      <c r="G142" s="743"/>
      <c r="H142" s="85"/>
      <c r="I142" s="779"/>
      <c r="J142" s="780"/>
      <c r="K142" s="25"/>
      <c r="M142" s="932">
        <v>0</v>
      </c>
      <c r="N142" s="775"/>
      <c r="P142" s="808"/>
      <c r="Q142" s="809"/>
      <c r="R142" s="25"/>
      <c r="T142" s="764">
        <v>0</v>
      </c>
      <c r="U142" s="108"/>
      <c r="W142" s="838"/>
      <c r="X142" s="839"/>
      <c r="Y142" s="25"/>
      <c r="AA142" s="944">
        <v>0</v>
      </c>
      <c r="AB142" s="830"/>
      <c r="AD142" s="876"/>
      <c r="AE142" s="877"/>
      <c r="AF142" s="25"/>
      <c r="AH142" s="857">
        <v>0</v>
      </c>
      <c r="AI142" s="872"/>
      <c r="AK142" s="911"/>
      <c r="AL142" s="912"/>
      <c r="AM142" s="25"/>
      <c r="AO142" s="894">
        <v>0</v>
      </c>
      <c r="AP142" s="907"/>
    </row>
    <row r="143" spans="2:42" ht="15" customHeight="1" x14ac:dyDescent="0.3">
      <c r="B143" s="736"/>
      <c r="C143" s="737"/>
      <c r="D143" s="25"/>
      <c r="F143" s="924">
        <v>0</v>
      </c>
      <c r="G143" s="743"/>
      <c r="H143" s="85"/>
      <c r="I143" s="779"/>
      <c r="J143" s="780"/>
      <c r="K143" s="25"/>
      <c r="M143" s="932">
        <v>0</v>
      </c>
      <c r="N143" s="775"/>
      <c r="P143" s="808"/>
      <c r="Q143" s="809"/>
      <c r="R143" s="25"/>
      <c r="T143" s="764">
        <v>0</v>
      </c>
      <c r="U143" s="108"/>
      <c r="W143" s="838"/>
      <c r="X143" s="839"/>
      <c r="Y143" s="25"/>
      <c r="AA143" s="944">
        <v>0</v>
      </c>
      <c r="AB143" s="830"/>
      <c r="AD143" s="876"/>
      <c r="AE143" s="877"/>
      <c r="AF143" s="25"/>
      <c r="AH143" s="857">
        <v>0</v>
      </c>
      <c r="AI143" s="872"/>
      <c r="AK143" s="911"/>
      <c r="AL143" s="912"/>
      <c r="AM143" s="25"/>
      <c r="AO143" s="894">
        <v>0</v>
      </c>
      <c r="AP143" s="907"/>
    </row>
    <row r="144" spans="2:42" ht="15" customHeight="1" x14ac:dyDescent="0.3">
      <c r="B144" s="736"/>
      <c r="C144" s="737"/>
      <c r="D144" s="25"/>
      <c r="F144" s="924">
        <v>0</v>
      </c>
      <c r="G144" s="743"/>
      <c r="H144" s="85"/>
      <c r="I144" s="779"/>
      <c r="J144" s="780"/>
      <c r="K144" s="25"/>
      <c r="M144" s="932">
        <v>0</v>
      </c>
      <c r="N144" s="775"/>
      <c r="P144" s="808"/>
      <c r="Q144" s="809"/>
      <c r="R144" s="25"/>
      <c r="T144" s="764">
        <v>0</v>
      </c>
      <c r="U144" s="108"/>
      <c r="W144" s="838"/>
      <c r="X144" s="839"/>
      <c r="Y144" s="25"/>
      <c r="AA144" s="944">
        <v>0</v>
      </c>
      <c r="AB144" s="830"/>
      <c r="AD144" s="876"/>
      <c r="AE144" s="877"/>
      <c r="AF144" s="25"/>
      <c r="AH144" s="857">
        <v>0</v>
      </c>
      <c r="AI144" s="872"/>
      <c r="AK144" s="911"/>
      <c r="AL144" s="912"/>
      <c r="AM144" s="25"/>
      <c r="AO144" s="894">
        <v>0</v>
      </c>
      <c r="AP144" s="907"/>
    </row>
    <row r="145" spans="2:42" ht="15" customHeight="1" x14ac:dyDescent="0.3">
      <c r="B145" s="738"/>
      <c r="C145" s="739"/>
      <c r="D145" s="9"/>
      <c r="F145" s="925">
        <v>0</v>
      </c>
      <c r="G145" s="743"/>
      <c r="H145" s="85"/>
      <c r="I145" s="781"/>
      <c r="J145" s="782"/>
      <c r="K145" s="9"/>
      <c r="M145" s="933">
        <v>0</v>
      </c>
      <c r="N145" s="775"/>
      <c r="P145" s="810"/>
      <c r="Q145" s="811"/>
      <c r="R145" s="9"/>
      <c r="T145" s="765">
        <v>0</v>
      </c>
      <c r="U145" s="108"/>
      <c r="W145" s="840"/>
      <c r="X145" s="841"/>
      <c r="Y145" s="9"/>
      <c r="AA145" s="945">
        <v>0</v>
      </c>
      <c r="AB145" s="830"/>
      <c r="AD145" s="45"/>
      <c r="AE145" s="878"/>
      <c r="AF145" s="9"/>
      <c r="AH145" s="858">
        <v>0</v>
      </c>
      <c r="AI145" s="872"/>
      <c r="AK145" s="913"/>
      <c r="AL145" s="914"/>
      <c r="AM145" s="9"/>
      <c r="AO145" s="352">
        <v>0</v>
      </c>
      <c r="AP145" s="907"/>
    </row>
    <row r="146" spans="2:42" ht="15" customHeight="1" x14ac:dyDescent="0.3">
      <c r="B146" s="738"/>
      <c r="C146" s="739"/>
      <c r="D146" s="9"/>
      <c r="F146" s="925">
        <v>0</v>
      </c>
      <c r="G146" s="743"/>
      <c r="H146" s="85"/>
      <c r="I146" s="781"/>
      <c r="J146" s="782"/>
      <c r="K146" s="9"/>
      <c r="M146" s="933">
        <v>0</v>
      </c>
      <c r="N146" s="775"/>
      <c r="P146" s="810"/>
      <c r="Q146" s="811"/>
      <c r="R146" s="9"/>
      <c r="T146" s="765">
        <v>0</v>
      </c>
      <c r="U146" s="108"/>
      <c r="W146" s="840"/>
      <c r="X146" s="841"/>
      <c r="Y146" s="9"/>
      <c r="AA146" s="945">
        <v>0</v>
      </c>
      <c r="AB146" s="830"/>
      <c r="AD146" s="45"/>
      <c r="AE146" s="878"/>
      <c r="AF146" s="9"/>
      <c r="AH146" s="858">
        <v>0</v>
      </c>
      <c r="AI146" s="872"/>
      <c r="AK146" s="913"/>
      <c r="AL146" s="914"/>
      <c r="AM146" s="9"/>
      <c r="AO146" s="352">
        <v>0</v>
      </c>
      <c r="AP146" s="907"/>
    </row>
    <row r="147" spans="2:42" ht="15" customHeight="1" x14ac:dyDescent="0.3">
      <c r="B147" s="738"/>
      <c r="C147" s="739"/>
      <c r="D147" s="9"/>
      <c r="F147" s="925">
        <v>0</v>
      </c>
      <c r="G147" s="743"/>
      <c r="H147" s="85"/>
      <c r="I147" s="781"/>
      <c r="J147" s="782"/>
      <c r="K147" s="9"/>
      <c r="M147" s="933">
        <v>0</v>
      </c>
      <c r="N147" s="775"/>
      <c r="P147" s="810"/>
      <c r="Q147" s="811"/>
      <c r="R147" s="9"/>
      <c r="T147" s="765">
        <v>0</v>
      </c>
      <c r="U147" s="108"/>
      <c r="W147" s="840"/>
      <c r="X147" s="841"/>
      <c r="Y147" s="9"/>
      <c r="AA147" s="945">
        <v>0</v>
      </c>
      <c r="AB147" s="830"/>
      <c r="AD147" s="45"/>
      <c r="AE147" s="878"/>
      <c r="AF147" s="9"/>
      <c r="AH147" s="858">
        <v>0</v>
      </c>
      <c r="AI147" s="872"/>
      <c r="AK147" s="913"/>
      <c r="AL147" s="914"/>
      <c r="AM147" s="9"/>
      <c r="AO147" s="352">
        <v>0</v>
      </c>
      <c r="AP147" s="907"/>
    </row>
    <row r="148" spans="2:42" ht="15" customHeight="1" x14ac:dyDescent="0.3">
      <c r="B148" s="738"/>
      <c r="C148" s="739"/>
      <c r="D148" s="9"/>
      <c r="F148" s="925">
        <v>0</v>
      </c>
      <c r="G148" s="743"/>
      <c r="H148" s="85"/>
      <c r="I148" s="781"/>
      <c r="J148" s="782"/>
      <c r="K148" s="9"/>
      <c r="M148" s="933">
        <v>0</v>
      </c>
      <c r="N148" s="775"/>
      <c r="P148" s="810"/>
      <c r="Q148" s="811"/>
      <c r="R148" s="9"/>
      <c r="T148" s="765">
        <v>0</v>
      </c>
      <c r="U148" s="108"/>
      <c r="W148" s="840"/>
      <c r="X148" s="841"/>
      <c r="Y148" s="9"/>
      <c r="AA148" s="945">
        <v>0</v>
      </c>
      <c r="AB148" s="830"/>
      <c r="AD148" s="45"/>
      <c r="AE148" s="878"/>
      <c r="AF148" s="9"/>
      <c r="AH148" s="858">
        <v>0</v>
      </c>
      <c r="AI148" s="872"/>
      <c r="AK148" s="913"/>
      <c r="AL148" s="914"/>
      <c r="AM148" s="9"/>
      <c r="AO148" s="352">
        <v>0</v>
      </c>
      <c r="AP148" s="907"/>
    </row>
    <row r="149" spans="2:42" ht="15" customHeight="1" x14ac:dyDescent="0.3">
      <c r="B149" s="738"/>
      <c r="C149" s="739"/>
      <c r="D149" s="9"/>
      <c r="F149" s="925">
        <v>0</v>
      </c>
      <c r="G149" s="743"/>
      <c r="H149" s="85"/>
      <c r="I149" s="781"/>
      <c r="J149" s="782"/>
      <c r="K149" s="9"/>
      <c r="M149" s="933">
        <v>0</v>
      </c>
      <c r="N149" s="775"/>
      <c r="P149" s="810"/>
      <c r="Q149" s="811"/>
      <c r="R149" s="9"/>
      <c r="T149" s="765">
        <v>0</v>
      </c>
      <c r="U149" s="108"/>
      <c r="W149" s="840"/>
      <c r="X149" s="841"/>
      <c r="Y149" s="9"/>
      <c r="AA149" s="945">
        <v>0</v>
      </c>
      <c r="AB149" s="830"/>
      <c r="AD149" s="45"/>
      <c r="AE149" s="878"/>
      <c r="AF149" s="9"/>
      <c r="AH149" s="858">
        <v>0</v>
      </c>
      <c r="AI149" s="872"/>
      <c r="AK149" s="913"/>
      <c r="AL149" s="914"/>
      <c r="AM149" s="9"/>
      <c r="AO149" s="352">
        <v>0</v>
      </c>
      <c r="AP149" s="907"/>
    </row>
    <row r="150" spans="2:42" ht="15" customHeight="1" x14ac:dyDescent="0.3">
      <c r="B150" s="738"/>
      <c r="C150" s="739"/>
      <c r="D150" s="9"/>
      <c r="F150" s="925">
        <v>0</v>
      </c>
      <c r="G150" s="743"/>
      <c r="H150" s="85"/>
      <c r="I150" s="781"/>
      <c r="J150" s="782"/>
      <c r="K150" s="9"/>
      <c r="M150" s="933">
        <v>0</v>
      </c>
      <c r="N150" s="775"/>
      <c r="P150" s="810"/>
      <c r="Q150" s="811"/>
      <c r="R150" s="9"/>
      <c r="T150" s="765">
        <v>0</v>
      </c>
      <c r="U150" s="108"/>
      <c r="W150" s="840"/>
      <c r="X150" s="841"/>
      <c r="Y150" s="9"/>
      <c r="AA150" s="945">
        <v>0</v>
      </c>
      <c r="AB150" s="830"/>
      <c r="AD150" s="45"/>
      <c r="AE150" s="878"/>
      <c r="AF150" s="9"/>
      <c r="AH150" s="858">
        <v>0</v>
      </c>
      <c r="AI150" s="872"/>
      <c r="AK150" s="913"/>
      <c r="AL150" s="914"/>
      <c r="AM150" s="9"/>
      <c r="AO150" s="352">
        <v>0</v>
      </c>
      <c r="AP150" s="907"/>
    </row>
    <row r="151" spans="2:42" ht="15" customHeight="1" x14ac:dyDescent="0.3">
      <c r="B151" s="738"/>
      <c r="C151" s="739"/>
      <c r="D151" s="9"/>
      <c r="F151" s="925">
        <v>0</v>
      </c>
      <c r="G151" s="743"/>
      <c r="H151" s="85"/>
      <c r="I151" s="781"/>
      <c r="J151" s="782"/>
      <c r="K151" s="9"/>
      <c r="M151" s="933">
        <v>0</v>
      </c>
      <c r="N151" s="775"/>
      <c r="P151" s="810"/>
      <c r="Q151" s="811"/>
      <c r="R151" s="9"/>
      <c r="T151" s="765">
        <v>0</v>
      </c>
      <c r="U151" s="108"/>
      <c r="W151" s="840"/>
      <c r="X151" s="841"/>
      <c r="Y151" s="9"/>
      <c r="AA151" s="945">
        <v>0</v>
      </c>
      <c r="AB151" s="830"/>
      <c r="AD151" s="45"/>
      <c r="AE151" s="878"/>
      <c r="AF151" s="9"/>
      <c r="AH151" s="858">
        <v>0</v>
      </c>
      <c r="AI151" s="872"/>
      <c r="AK151" s="913"/>
      <c r="AL151" s="914"/>
      <c r="AM151" s="9"/>
      <c r="AO151" s="352">
        <v>0</v>
      </c>
      <c r="AP151" s="907"/>
    </row>
    <row r="152" spans="2:42" ht="15" customHeight="1" x14ac:dyDescent="0.3">
      <c r="B152" s="738"/>
      <c r="C152" s="739"/>
      <c r="D152" s="9"/>
      <c r="F152" s="925">
        <v>0</v>
      </c>
      <c r="G152" s="743"/>
      <c r="H152" s="85"/>
      <c r="I152" s="781"/>
      <c r="J152" s="782"/>
      <c r="K152" s="9"/>
      <c r="M152" s="933">
        <v>0</v>
      </c>
      <c r="N152" s="775"/>
      <c r="P152" s="810"/>
      <c r="Q152" s="811"/>
      <c r="R152" s="9"/>
      <c r="T152" s="765">
        <v>0</v>
      </c>
      <c r="U152" s="108"/>
      <c r="W152" s="840"/>
      <c r="X152" s="841"/>
      <c r="Y152" s="9"/>
      <c r="AA152" s="945">
        <v>0</v>
      </c>
      <c r="AB152" s="830"/>
      <c r="AD152" s="45"/>
      <c r="AE152" s="878"/>
      <c r="AF152" s="9"/>
      <c r="AH152" s="858">
        <v>0</v>
      </c>
      <c r="AI152" s="872"/>
      <c r="AK152" s="913"/>
      <c r="AL152" s="914"/>
      <c r="AM152" s="9"/>
      <c r="AO152" s="352">
        <v>0</v>
      </c>
      <c r="AP152" s="907"/>
    </row>
    <row r="153" spans="2:42" ht="15" customHeight="1" thickBot="1" x14ac:dyDescent="0.35">
      <c r="B153" s="740"/>
      <c r="C153" s="741"/>
      <c r="D153" s="9"/>
      <c r="F153" s="926">
        <v>0</v>
      </c>
      <c r="G153" s="743"/>
      <c r="H153" s="85"/>
      <c r="I153" s="783"/>
      <c r="J153" s="784"/>
      <c r="K153" s="9"/>
      <c r="M153" s="934">
        <v>0</v>
      </c>
      <c r="N153" s="775"/>
      <c r="P153" s="812"/>
      <c r="Q153" s="813"/>
      <c r="R153" s="9"/>
      <c r="T153" s="766">
        <v>0</v>
      </c>
      <c r="U153" s="108"/>
      <c r="W153" s="842"/>
      <c r="X153" s="843"/>
      <c r="Y153" s="9"/>
      <c r="AA153" s="946">
        <v>0</v>
      </c>
      <c r="AB153" s="830"/>
      <c r="AD153" s="879"/>
      <c r="AE153" s="880"/>
      <c r="AF153" s="9"/>
      <c r="AH153" s="859">
        <v>0</v>
      </c>
      <c r="AI153" s="872"/>
      <c r="AK153" s="915"/>
      <c r="AL153" s="916"/>
      <c r="AM153" s="9"/>
      <c r="AO153" s="353">
        <v>0</v>
      </c>
      <c r="AP153" s="907"/>
    </row>
    <row r="154" spans="2:42" ht="15" customHeight="1" thickBot="1" x14ac:dyDescent="0.35">
      <c r="B154" s="726"/>
      <c r="C154" s="727"/>
      <c r="D154" s="725"/>
      <c r="E154" s="728" t="s">
        <v>97</v>
      </c>
      <c r="F154" s="729">
        <f>F138-F141-F142-F143-F144-F145-F146-F147-F148-F149-F150-F151-F152-F153</f>
        <v>0</v>
      </c>
      <c r="G154" s="744"/>
      <c r="H154" s="85"/>
      <c r="I154" s="790"/>
      <c r="J154" s="791"/>
      <c r="K154" s="792"/>
      <c r="L154" s="793" t="s">
        <v>97</v>
      </c>
      <c r="M154" s="794">
        <f>M138-M141-M142-M143-M144-M145-M146-M147-M148-M149-M150-M151-M152-M153</f>
        <v>0</v>
      </c>
      <c r="N154" s="776"/>
      <c r="P154" s="796"/>
      <c r="Q154" s="797"/>
      <c r="R154" s="798"/>
      <c r="S154" s="799" t="s">
        <v>97</v>
      </c>
      <c r="T154" s="800">
        <f>T138-T141-T142-T143-T144-T145-T146-T147-T148-T149-T150-T151-T152-T153</f>
        <v>0</v>
      </c>
      <c r="U154" s="802"/>
      <c r="W154" s="817"/>
      <c r="X154" s="818"/>
      <c r="Y154" s="819"/>
      <c r="Z154" s="820" t="s">
        <v>97</v>
      </c>
      <c r="AA154" s="821">
        <f>AA138-AA141-AA142-AA143-AA144-AA145-AA146-AA147-AA148-AA149-AA150-AA151-AA152-AA153</f>
        <v>0</v>
      </c>
      <c r="AB154" s="831"/>
      <c r="AD154" s="845"/>
      <c r="AE154" s="846"/>
      <c r="AF154" s="847"/>
      <c r="AG154" s="848" t="s">
        <v>97</v>
      </c>
      <c r="AH154" s="849">
        <f>AH138-AH141-AH142-AH143-AH144-AH145-AH146-AH147-AH148-AH149-AH150-AH151-AH152-AH153</f>
        <v>0</v>
      </c>
      <c r="AI154" s="873"/>
      <c r="AK154" s="882"/>
      <c r="AL154" s="883"/>
      <c r="AM154" s="884"/>
      <c r="AN154" s="885" t="s">
        <v>97</v>
      </c>
      <c r="AO154" s="886">
        <f>AO138-AO141-AO142-AO143-AO144-AO145-AO146-AO147-AO148-AO149-AO150-AO151-AO152-AO153</f>
        <v>0</v>
      </c>
      <c r="AP154" s="908"/>
    </row>
    <row r="155" spans="2:42" ht="15" customHeight="1" thickBot="1" x14ac:dyDescent="0.35">
      <c r="B155" s="746"/>
      <c r="C155" s="747"/>
      <c r="D155" s="748"/>
      <c r="E155" s="748"/>
      <c r="F155" s="748"/>
      <c r="G155" s="745"/>
      <c r="H155" s="85"/>
      <c r="I155" s="785"/>
      <c r="J155" s="786"/>
      <c r="K155" s="787"/>
      <c r="L155" s="787"/>
      <c r="M155" s="787"/>
      <c r="N155" s="788"/>
      <c r="P155" s="803"/>
      <c r="Q155" s="804"/>
      <c r="R155" s="805"/>
      <c r="S155" s="805"/>
      <c r="T155" s="805"/>
      <c r="U155" s="110"/>
      <c r="W155" s="832"/>
      <c r="X155" s="833"/>
      <c r="Y155" s="834"/>
      <c r="Z155" s="834"/>
      <c r="AA155" s="834"/>
      <c r="AB155" s="835"/>
      <c r="AD155" s="867"/>
      <c r="AE155" s="868"/>
      <c r="AF155" s="869"/>
      <c r="AG155" s="869"/>
      <c r="AH155" s="869"/>
      <c r="AI155" s="870"/>
      <c r="AK155" s="902"/>
      <c r="AL155" s="903"/>
      <c r="AM155" s="904"/>
      <c r="AN155" s="904"/>
      <c r="AO155" s="904"/>
      <c r="AP155" s="905"/>
    </row>
    <row r="156" spans="2:42" ht="15" customHeight="1" x14ac:dyDescent="0.3">
      <c r="C156" s="154"/>
      <c r="D156" s="74"/>
      <c r="E156" s="74"/>
      <c r="F156" s="74"/>
      <c r="I156" s="38"/>
      <c r="J156" s="43"/>
      <c r="K156" s="38"/>
      <c r="L156" s="38"/>
      <c r="M156" s="38"/>
      <c r="N156" s="38"/>
    </row>
    <row r="157" spans="2:42" ht="14.4" thickBot="1" x14ac:dyDescent="0.35">
      <c r="B157" s="38"/>
      <c r="C157" s="44"/>
      <c r="D157" s="85"/>
      <c r="E157" s="85"/>
      <c r="F157" s="85"/>
      <c r="G157" s="38"/>
      <c r="H157" s="85"/>
      <c r="I157" s="38"/>
      <c r="J157" s="44"/>
      <c r="K157" s="85"/>
      <c r="L157" s="85"/>
      <c r="M157" s="85"/>
      <c r="N157" s="38"/>
    </row>
    <row r="158" spans="2:42" ht="14.4" thickBot="1" x14ac:dyDescent="0.35">
      <c r="B158" s="731"/>
      <c r="C158" s="731"/>
      <c r="D158" s="731"/>
      <c r="E158" s="731"/>
      <c r="F158" s="731"/>
      <c r="G158" s="732"/>
      <c r="H158" s="85"/>
      <c r="I158" s="767"/>
      <c r="J158" s="768"/>
      <c r="K158" s="768"/>
      <c r="L158" s="768"/>
      <c r="M158" s="768"/>
      <c r="N158" s="769"/>
      <c r="P158" s="814"/>
      <c r="Q158" s="101"/>
      <c r="R158" s="101"/>
      <c r="S158" s="101"/>
      <c r="T158" s="101"/>
      <c r="U158" s="102"/>
      <c r="W158" s="822"/>
      <c r="X158" s="823"/>
      <c r="Y158" s="823"/>
      <c r="Z158" s="823"/>
      <c r="AA158" s="823"/>
      <c r="AB158" s="824"/>
      <c r="AD158" s="860"/>
      <c r="AE158" s="861"/>
      <c r="AF158" s="861"/>
      <c r="AG158" s="861"/>
      <c r="AH158" s="861"/>
      <c r="AI158" s="862"/>
      <c r="AK158" s="895"/>
      <c r="AL158" s="896"/>
      <c r="AM158" s="896"/>
      <c r="AN158" s="896"/>
      <c r="AO158" s="896"/>
      <c r="AP158" s="897"/>
    </row>
    <row r="159" spans="2:42" ht="14.4" customHeight="1" thickBot="1" x14ac:dyDescent="0.35">
      <c r="B159" s="917"/>
      <c r="C159" s="918"/>
      <c r="D159" s="1444" t="s">
        <v>153</v>
      </c>
      <c r="E159" s="1442"/>
      <c r="F159" s="1443"/>
      <c r="G159" s="921"/>
      <c r="H159" s="85"/>
      <c r="I159" s="927"/>
      <c r="J159" s="928"/>
      <c r="K159" s="1444" t="s">
        <v>153</v>
      </c>
      <c r="L159" s="1442"/>
      <c r="M159" s="1443"/>
      <c r="N159" s="935"/>
      <c r="P159" s="757"/>
      <c r="Q159" s="759"/>
      <c r="R159" s="1444" t="s">
        <v>153</v>
      </c>
      <c r="S159" s="1442"/>
      <c r="T159" s="1443"/>
      <c r="U159" s="761"/>
      <c r="W159" s="937"/>
      <c r="X159" s="938"/>
      <c r="Y159" s="1444" t="s">
        <v>153</v>
      </c>
      <c r="Z159" s="1442"/>
      <c r="AA159" s="1443"/>
      <c r="AB159" s="941"/>
      <c r="AD159" s="850"/>
      <c r="AE159" s="851"/>
      <c r="AF159" s="1444" t="s">
        <v>153</v>
      </c>
      <c r="AG159" s="1442"/>
      <c r="AH159" s="1443"/>
      <c r="AI159" s="854"/>
      <c r="AK159" s="887"/>
      <c r="AL159" s="888"/>
      <c r="AM159" s="1444" t="s">
        <v>153</v>
      </c>
      <c r="AN159" s="1442"/>
      <c r="AO159" s="1443"/>
      <c r="AP159" s="891"/>
    </row>
    <row r="160" spans="2:42" ht="15.75" customHeight="1" thickBot="1" x14ac:dyDescent="0.35">
      <c r="B160" s="919"/>
      <c r="C160" s="920"/>
      <c r="D160" s="1445"/>
      <c r="E160" s="91" t="s">
        <v>43</v>
      </c>
      <c r="F160" s="749">
        <v>0</v>
      </c>
      <c r="G160" s="922"/>
      <c r="H160" s="85"/>
      <c r="I160" s="929"/>
      <c r="J160" s="930"/>
      <c r="K160" s="1445"/>
      <c r="L160" s="91" t="s">
        <v>43</v>
      </c>
      <c r="M160" s="749">
        <v>0</v>
      </c>
      <c r="N160" s="936"/>
      <c r="P160" s="758"/>
      <c r="Q160" s="760"/>
      <c r="R160" s="1445"/>
      <c r="S160" s="91" t="s">
        <v>43</v>
      </c>
      <c r="T160" s="749">
        <v>0</v>
      </c>
      <c r="U160" s="762"/>
      <c r="W160" s="939"/>
      <c r="X160" s="940"/>
      <c r="Y160" s="1445"/>
      <c r="Z160" s="91" t="s">
        <v>43</v>
      </c>
      <c r="AA160" s="749">
        <v>0</v>
      </c>
      <c r="AB160" s="942"/>
      <c r="AD160" s="852"/>
      <c r="AE160" s="853"/>
      <c r="AF160" s="1445"/>
      <c r="AG160" s="91" t="s">
        <v>43</v>
      </c>
      <c r="AH160" s="749">
        <v>0</v>
      </c>
      <c r="AI160" s="855"/>
      <c r="AK160" s="889"/>
      <c r="AL160" s="890"/>
      <c r="AM160" s="1445"/>
      <c r="AN160" s="91" t="s">
        <v>43</v>
      </c>
      <c r="AO160" s="749">
        <v>0</v>
      </c>
      <c r="AP160" s="892"/>
    </row>
    <row r="161" spans="2:42" ht="15.75" customHeight="1" thickBot="1" x14ac:dyDescent="0.35">
      <c r="B161" s="733"/>
      <c r="C161" s="733"/>
      <c r="D161" s="734"/>
      <c r="E161" s="734"/>
      <c r="F161" s="734"/>
      <c r="G161" s="735"/>
      <c r="H161" s="85"/>
      <c r="I161" s="770"/>
      <c r="J161" s="771"/>
      <c r="K161" s="772"/>
      <c r="L161" s="772"/>
      <c r="M161" s="772"/>
      <c r="N161" s="773"/>
      <c r="P161" s="815"/>
      <c r="Q161" s="104"/>
      <c r="R161" s="105"/>
      <c r="S161" s="105"/>
      <c r="T161" s="105"/>
      <c r="U161" s="106"/>
      <c r="W161" s="825"/>
      <c r="X161" s="826"/>
      <c r="Y161" s="827"/>
      <c r="Z161" s="827"/>
      <c r="AA161" s="827"/>
      <c r="AB161" s="828"/>
      <c r="AD161" s="863"/>
      <c r="AE161" s="864"/>
      <c r="AF161" s="865"/>
      <c r="AG161" s="865"/>
      <c r="AH161" s="865"/>
      <c r="AI161" s="866"/>
      <c r="AK161" s="898"/>
      <c r="AL161" s="899"/>
      <c r="AM161" s="900"/>
      <c r="AN161" s="900"/>
      <c r="AO161" s="900"/>
      <c r="AP161" s="901"/>
    </row>
    <row r="162" spans="2:42" ht="15" customHeight="1" thickBot="1" x14ac:dyDescent="0.35">
      <c r="B162" s="752" t="s">
        <v>152</v>
      </c>
      <c r="C162" s="753" t="s">
        <v>51</v>
      </c>
      <c r="D162" s="754" t="s">
        <v>44</v>
      </c>
      <c r="E162" s="755" t="s">
        <v>309</v>
      </c>
      <c r="F162" s="756" t="s">
        <v>45</v>
      </c>
      <c r="G162" s="742"/>
      <c r="H162" s="85"/>
      <c r="I162" s="752" t="s">
        <v>152</v>
      </c>
      <c r="J162" s="753" t="s">
        <v>51</v>
      </c>
      <c r="K162" s="754" t="s">
        <v>44</v>
      </c>
      <c r="L162" s="755" t="s">
        <v>309</v>
      </c>
      <c r="M162" s="756" t="s">
        <v>45</v>
      </c>
      <c r="N162" s="774"/>
      <c r="P162" s="752" t="s">
        <v>152</v>
      </c>
      <c r="Q162" s="753" t="s">
        <v>51</v>
      </c>
      <c r="R162" s="754" t="s">
        <v>44</v>
      </c>
      <c r="S162" s="755" t="s">
        <v>309</v>
      </c>
      <c r="T162" s="756" t="s">
        <v>45</v>
      </c>
      <c r="U162" s="801"/>
      <c r="W162" s="752" t="s">
        <v>152</v>
      </c>
      <c r="X162" s="753" t="s">
        <v>51</v>
      </c>
      <c r="Y162" s="754" t="s">
        <v>44</v>
      </c>
      <c r="Z162" s="755" t="s">
        <v>309</v>
      </c>
      <c r="AA162" s="756" t="s">
        <v>45</v>
      </c>
      <c r="AB162" s="829"/>
      <c r="AD162" s="752" t="s">
        <v>152</v>
      </c>
      <c r="AE162" s="753" t="s">
        <v>51</v>
      </c>
      <c r="AF162" s="754" t="s">
        <v>44</v>
      </c>
      <c r="AG162" s="755" t="s">
        <v>309</v>
      </c>
      <c r="AH162" s="756" t="s">
        <v>45</v>
      </c>
      <c r="AI162" s="871"/>
      <c r="AK162" s="752" t="s">
        <v>152</v>
      </c>
      <c r="AL162" s="753" t="s">
        <v>51</v>
      </c>
      <c r="AM162" s="754" t="s">
        <v>44</v>
      </c>
      <c r="AN162" s="755" t="s">
        <v>309</v>
      </c>
      <c r="AO162" s="756" t="s">
        <v>45</v>
      </c>
      <c r="AP162" s="906"/>
    </row>
    <row r="163" spans="2:42" ht="15" customHeight="1" x14ac:dyDescent="0.3">
      <c r="B163" s="750"/>
      <c r="C163" s="751"/>
      <c r="D163" s="25"/>
      <c r="F163" s="923">
        <v>0</v>
      </c>
      <c r="G163" s="743"/>
      <c r="H163" s="85"/>
      <c r="I163" s="777"/>
      <c r="J163" s="778"/>
      <c r="K163" s="25"/>
      <c r="M163" s="931">
        <v>0</v>
      </c>
      <c r="N163" s="775"/>
      <c r="P163" s="806"/>
      <c r="Q163" s="807"/>
      <c r="R163" s="25"/>
      <c r="T163" s="763">
        <v>0</v>
      </c>
      <c r="U163" s="108"/>
      <c r="W163" s="836"/>
      <c r="X163" s="837"/>
      <c r="Y163" s="25"/>
      <c r="AA163" s="943">
        <v>0</v>
      </c>
      <c r="AB163" s="830"/>
      <c r="AD163" s="874"/>
      <c r="AE163" s="875"/>
      <c r="AF163" s="25"/>
      <c r="AH163" s="856">
        <v>0</v>
      </c>
      <c r="AI163" s="872"/>
      <c r="AK163" s="909"/>
      <c r="AL163" s="910"/>
      <c r="AM163" s="25"/>
      <c r="AO163" s="893">
        <v>0</v>
      </c>
      <c r="AP163" s="907"/>
    </row>
    <row r="164" spans="2:42" ht="15" customHeight="1" x14ac:dyDescent="0.3">
      <c r="B164" s="736"/>
      <c r="C164" s="737"/>
      <c r="D164" s="25"/>
      <c r="F164" s="924">
        <v>0</v>
      </c>
      <c r="G164" s="743"/>
      <c r="H164" s="85"/>
      <c r="I164" s="779"/>
      <c r="J164" s="780"/>
      <c r="K164" s="25"/>
      <c r="M164" s="932">
        <v>0</v>
      </c>
      <c r="N164" s="775"/>
      <c r="P164" s="808"/>
      <c r="Q164" s="809"/>
      <c r="R164" s="25"/>
      <c r="T164" s="764">
        <v>0</v>
      </c>
      <c r="U164" s="108"/>
      <c r="W164" s="838"/>
      <c r="X164" s="839"/>
      <c r="Y164" s="25"/>
      <c r="AA164" s="944">
        <v>0</v>
      </c>
      <c r="AB164" s="830"/>
      <c r="AD164" s="876"/>
      <c r="AE164" s="877"/>
      <c r="AF164" s="25"/>
      <c r="AH164" s="857">
        <v>0</v>
      </c>
      <c r="AI164" s="872"/>
      <c r="AK164" s="911"/>
      <c r="AL164" s="912"/>
      <c r="AM164" s="25"/>
      <c r="AO164" s="894">
        <v>0</v>
      </c>
      <c r="AP164" s="907"/>
    </row>
    <row r="165" spans="2:42" ht="15" customHeight="1" x14ac:dyDescent="0.3">
      <c r="B165" s="736"/>
      <c r="C165" s="737"/>
      <c r="D165" s="25"/>
      <c r="F165" s="924">
        <v>0</v>
      </c>
      <c r="G165" s="743"/>
      <c r="H165" s="85"/>
      <c r="I165" s="779"/>
      <c r="J165" s="780"/>
      <c r="K165" s="25"/>
      <c r="M165" s="932">
        <v>0</v>
      </c>
      <c r="N165" s="775"/>
      <c r="P165" s="808"/>
      <c r="Q165" s="809"/>
      <c r="R165" s="25"/>
      <c r="T165" s="764">
        <v>0</v>
      </c>
      <c r="U165" s="108"/>
      <c r="W165" s="838"/>
      <c r="X165" s="839"/>
      <c r="Y165" s="25"/>
      <c r="AA165" s="944">
        <v>0</v>
      </c>
      <c r="AB165" s="830"/>
      <c r="AD165" s="876"/>
      <c r="AE165" s="877"/>
      <c r="AF165" s="25"/>
      <c r="AH165" s="857">
        <v>0</v>
      </c>
      <c r="AI165" s="872"/>
      <c r="AK165" s="911"/>
      <c r="AL165" s="912"/>
      <c r="AM165" s="25"/>
      <c r="AO165" s="894">
        <v>0</v>
      </c>
      <c r="AP165" s="907"/>
    </row>
    <row r="166" spans="2:42" ht="15" customHeight="1" x14ac:dyDescent="0.3">
      <c r="B166" s="736"/>
      <c r="C166" s="737"/>
      <c r="D166" s="25"/>
      <c r="F166" s="924">
        <v>0</v>
      </c>
      <c r="G166" s="743"/>
      <c r="H166" s="85"/>
      <c r="I166" s="779"/>
      <c r="J166" s="780"/>
      <c r="K166" s="25"/>
      <c r="M166" s="932">
        <v>0</v>
      </c>
      <c r="N166" s="775"/>
      <c r="P166" s="808"/>
      <c r="Q166" s="809"/>
      <c r="R166" s="25"/>
      <c r="T166" s="764">
        <v>0</v>
      </c>
      <c r="U166" s="108"/>
      <c r="W166" s="838"/>
      <c r="X166" s="839"/>
      <c r="Y166" s="25"/>
      <c r="AA166" s="944">
        <v>0</v>
      </c>
      <c r="AB166" s="830"/>
      <c r="AD166" s="876"/>
      <c r="AE166" s="877"/>
      <c r="AF166" s="25"/>
      <c r="AH166" s="857">
        <v>0</v>
      </c>
      <c r="AI166" s="872"/>
      <c r="AK166" s="911"/>
      <c r="AL166" s="912"/>
      <c r="AM166" s="25"/>
      <c r="AO166" s="894">
        <v>0</v>
      </c>
      <c r="AP166" s="907"/>
    </row>
    <row r="167" spans="2:42" ht="15" customHeight="1" x14ac:dyDescent="0.3">
      <c r="B167" s="738"/>
      <c r="C167" s="739"/>
      <c r="D167" s="9"/>
      <c r="F167" s="925">
        <v>0</v>
      </c>
      <c r="G167" s="743"/>
      <c r="H167" s="85"/>
      <c r="I167" s="781"/>
      <c r="J167" s="782"/>
      <c r="K167" s="9"/>
      <c r="M167" s="933">
        <v>0</v>
      </c>
      <c r="N167" s="775"/>
      <c r="P167" s="810"/>
      <c r="Q167" s="811"/>
      <c r="R167" s="9"/>
      <c r="T167" s="765">
        <v>0</v>
      </c>
      <c r="U167" s="108"/>
      <c r="W167" s="840"/>
      <c r="X167" s="841"/>
      <c r="Y167" s="9"/>
      <c r="AA167" s="945">
        <v>0</v>
      </c>
      <c r="AB167" s="830"/>
      <c r="AD167" s="45"/>
      <c r="AE167" s="878"/>
      <c r="AF167" s="9"/>
      <c r="AH167" s="858">
        <v>0</v>
      </c>
      <c r="AI167" s="872"/>
      <c r="AK167" s="913"/>
      <c r="AL167" s="914"/>
      <c r="AM167" s="9"/>
      <c r="AO167" s="352">
        <v>0</v>
      </c>
      <c r="AP167" s="907"/>
    </row>
    <row r="168" spans="2:42" ht="15" customHeight="1" x14ac:dyDescent="0.3">
      <c r="B168" s="738"/>
      <c r="C168" s="739"/>
      <c r="D168" s="9"/>
      <c r="F168" s="925">
        <v>0</v>
      </c>
      <c r="G168" s="743"/>
      <c r="H168" s="85"/>
      <c r="I168" s="781"/>
      <c r="J168" s="782"/>
      <c r="K168" s="9"/>
      <c r="M168" s="933">
        <v>0</v>
      </c>
      <c r="N168" s="775"/>
      <c r="P168" s="810"/>
      <c r="Q168" s="811"/>
      <c r="R168" s="9"/>
      <c r="T168" s="765">
        <v>0</v>
      </c>
      <c r="U168" s="108"/>
      <c r="W168" s="840"/>
      <c r="X168" s="841"/>
      <c r="Y168" s="9"/>
      <c r="AA168" s="945">
        <v>0</v>
      </c>
      <c r="AB168" s="830"/>
      <c r="AD168" s="45"/>
      <c r="AE168" s="878"/>
      <c r="AF168" s="9"/>
      <c r="AH168" s="858">
        <v>0</v>
      </c>
      <c r="AI168" s="872"/>
      <c r="AK168" s="913"/>
      <c r="AL168" s="914"/>
      <c r="AM168" s="9"/>
      <c r="AO168" s="352">
        <v>0</v>
      </c>
      <c r="AP168" s="907"/>
    </row>
    <row r="169" spans="2:42" ht="15" customHeight="1" x14ac:dyDescent="0.3">
      <c r="B169" s="738"/>
      <c r="C169" s="739"/>
      <c r="D169" s="9"/>
      <c r="F169" s="925">
        <v>0</v>
      </c>
      <c r="G169" s="743"/>
      <c r="H169" s="85"/>
      <c r="I169" s="781"/>
      <c r="J169" s="782"/>
      <c r="K169" s="9"/>
      <c r="M169" s="933">
        <v>0</v>
      </c>
      <c r="N169" s="775"/>
      <c r="P169" s="810"/>
      <c r="Q169" s="811"/>
      <c r="R169" s="9"/>
      <c r="T169" s="765">
        <v>0</v>
      </c>
      <c r="U169" s="108"/>
      <c r="W169" s="840"/>
      <c r="X169" s="841"/>
      <c r="Y169" s="9"/>
      <c r="AA169" s="945">
        <v>0</v>
      </c>
      <c r="AB169" s="830"/>
      <c r="AD169" s="45"/>
      <c r="AE169" s="878"/>
      <c r="AF169" s="9"/>
      <c r="AH169" s="858">
        <v>0</v>
      </c>
      <c r="AI169" s="872"/>
      <c r="AK169" s="913"/>
      <c r="AL169" s="914"/>
      <c r="AM169" s="9"/>
      <c r="AO169" s="352">
        <v>0</v>
      </c>
      <c r="AP169" s="907"/>
    </row>
    <row r="170" spans="2:42" ht="15" customHeight="1" x14ac:dyDescent="0.3">
      <c r="B170" s="738"/>
      <c r="C170" s="739"/>
      <c r="D170" s="9"/>
      <c r="F170" s="925">
        <v>0</v>
      </c>
      <c r="G170" s="743"/>
      <c r="H170" s="85"/>
      <c r="I170" s="781"/>
      <c r="J170" s="782"/>
      <c r="K170" s="9"/>
      <c r="M170" s="933">
        <v>0</v>
      </c>
      <c r="N170" s="775"/>
      <c r="P170" s="810"/>
      <c r="Q170" s="811"/>
      <c r="R170" s="9"/>
      <c r="T170" s="765">
        <v>0</v>
      </c>
      <c r="U170" s="108"/>
      <c r="W170" s="840"/>
      <c r="X170" s="841"/>
      <c r="Y170" s="9"/>
      <c r="AA170" s="945">
        <v>0</v>
      </c>
      <c r="AB170" s="830"/>
      <c r="AD170" s="45"/>
      <c r="AE170" s="878"/>
      <c r="AF170" s="9"/>
      <c r="AH170" s="858">
        <v>0</v>
      </c>
      <c r="AI170" s="872"/>
      <c r="AK170" s="913"/>
      <c r="AL170" s="914"/>
      <c r="AM170" s="9"/>
      <c r="AO170" s="352">
        <v>0</v>
      </c>
      <c r="AP170" s="907"/>
    </row>
    <row r="171" spans="2:42" ht="15" customHeight="1" x14ac:dyDescent="0.3">
      <c r="B171" s="738"/>
      <c r="C171" s="739"/>
      <c r="D171" s="9"/>
      <c r="F171" s="925">
        <v>0</v>
      </c>
      <c r="G171" s="743"/>
      <c r="H171" s="85"/>
      <c r="I171" s="781"/>
      <c r="J171" s="782"/>
      <c r="K171" s="9"/>
      <c r="M171" s="933">
        <v>0</v>
      </c>
      <c r="N171" s="775"/>
      <c r="P171" s="810"/>
      <c r="Q171" s="811"/>
      <c r="R171" s="9"/>
      <c r="T171" s="765">
        <v>0</v>
      </c>
      <c r="U171" s="108"/>
      <c r="W171" s="840"/>
      <c r="X171" s="841"/>
      <c r="Y171" s="9"/>
      <c r="AA171" s="945">
        <v>0</v>
      </c>
      <c r="AB171" s="830"/>
      <c r="AD171" s="45"/>
      <c r="AE171" s="878"/>
      <c r="AF171" s="9"/>
      <c r="AH171" s="858">
        <v>0</v>
      </c>
      <c r="AI171" s="872"/>
      <c r="AK171" s="913"/>
      <c r="AL171" s="914"/>
      <c r="AM171" s="9"/>
      <c r="AO171" s="352">
        <v>0</v>
      </c>
      <c r="AP171" s="907"/>
    </row>
    <row r="172" spans="2:42" ht="15" customHeight="1" x14ac:dyDescent="0.3">
      <c r="B172" s="738"/>
      <c r="C172" s="739"/>
      <c r="D172" s="9"/>
      <c r="F172" s="925">
        <v>0</v>
      </c>
      <c r="G172" s="743"/>
      <c r="H172" s="85"/>
      <c r="I172" s="781"/>
      <c r="J172" s="782"/>
      <c r="K172" s="9"/>
      <c r="M172" s="933">
        <v>0</v>
      </c>
      <c r="N172" s="775"/>
      <c r="P172" s="810"/>
      <c r="Q172" s="811"/>
      <c r="R172" s="9"/>
      <c r="T172" s="765">
        <v>0</v>
      </c>
      <c r="U172" s="108"/>
      <c r="W172" s="840"/>
      <c r="X172" s="841"/>
      <c r="Y172" s="9"/>
      <c r="AA172" s="945">
        <v>0</v>
      </c>
      <c r="AB172" s="830"/>
      <c r="AD172" s="45"/>
      <c r="AE172" s="878"/>
      <c r="AF172" s="9"/>
      <c r="AH172" s="858">
        <v>0</v>
      </c>
      <c r="AI172" s="872"/>
      <c r="AK172" s="913"/>
      <c r="AL172" s="914"/>
      <c r="AM172" s="9"/>
      <c r="AO172" s="352">
        <v>0</v>
      </c>
      <c r="AP172" s="907"/>
    </row>
    <row r="173" spans="2:42" ht="15" customHeight="1" x14ac:dyDescent="0.3">
      <c r="B173" s="738"/>
      <c r="C173" s="739"/>
      <c r="D173" s="9"/>
      <c r="F173" s="925">
        <v>0</v>
      </c>
      <c r="G173" s="743"/>
      <c r="H173" s="85"/>
      <c r="I173" s="781"/>
      <c r="J173" s="782"/>
      <c r="K173" s="9"/>
      <c r="M173" s="933">
        <v>0</v>
      </c>
      <c r="N173" s="775"/>
      <c r="P173" s="810"/>
      <c r="Q173" s="811"/>
      <c r="R173" s="9"/>
      <c r="T173" s="765">
        <v>0</v>
      </c>
      <c r="U173" s="108"/>
      <c r="W173" s="840"/>
      <c r="X173" s="841"/>
      <c r="Y173" s="9"/>
      <c r="AA173" s="945">
        <v>0</v>
      </c>
      <c r="AB173" s="830"/>
      <c r="AD173" s="45"/>
      <c r="AE173" s="878"/>
      <c r="AF173" s="9"/>
      <c r="AH173" s="858">
        <v>0</v>
      </c>
      <c r="AI173" s="872"/>
      <c r="AK173" s="913"/>
      <c r="AL173" s="914"/>
      <c r="AM173" s="9"/>
      <c r="AO173" s="352">
        <v>0</v>
      </c>
      <c r="AP173" s="907"/>
    </row>
    <row r="174" spans="2:42" ht="15" customHeight="1" x14ac:dyDescent="0.3">
      <c r="B174" s="738"/>
      <c r="C174" s="739"/>
      <c r="D174" s="9"/>
      <c r="F174" s="925">
        <v>0</v>
      </c>
      <c r="G174" s="743"/>
      <c r="H174" s="85"/>
      <c r="I174" s="781"/>
      <c r="J174" s="782"/>
      <c r="K174" s="9"/>
      <c r="M174" s="933">
        <v>0</v>
      </c>
      <c r="N174" s="775"/>
      <c r="P174" s="810"/>
      <c r="Q174" s="811"/>
      <c r="R174" s="9"/>
      <c r="T174" s="765">
        <v>0</v>
      </c>
      <c r="U174" s="108"/>
      <c r="W174" s="840"/>
      <c r="X174" s="841"/>
      <c r="Y174" s="9"/>
      <c r="AA174" s="945">
        <v>0</v>
      </c>
      <c r="AB174" s="830"/>
      <c r="AD174" s="45"/>
      <c r="AE174" s="878"/>
      <c r="AF174" s="9"/>
      <c r="AH174" s="858">
        <v>0</v>
      </c>
      <c r="AI174" s="872"/>
      <c r="AK174" s="913"/>
      <c r="AL174" s="914"/>
      <c r="AM174" s="9"/>
      <c r="AO174" s="352">
        <v>0</v>
      </c>
      <c r="AP174" s="907"/>
    </row>
    <row r="175" spans="2:42" ht="15" customHeight="1" thickBot="1" x14ac:dyDescent="0.35">
      <c r="B175" s="740"/>
      <c r="C175" s="741"/>
      <c r="D175" s="9"/>
      <c r="F175" s="926">
        <v>0</v>
      </c>
      <c r="G175" s="743"/>
      <c r="H175" s="85"/>
      <c r="I175" s="783"/>
      <c r="J175" s="784"/>
      <c r="K175" s="9"/>
      <c r="M175" s="934">
        <v>0</v>
      </c>
      <c r="N175" s="775"/>
      <c r="P175" s="812"/>
      <c r="Q175" s="813"/>
      <c r="R175" s="9"/>
      <c r="T175" s="766">
        <v>0</v>
      </c>
      <c r="U175" s="108"/>
      <c r="W175" s="842"/>
      <c r="X175" s="843"/>
      <c r="Y175" s="9"/>
      <c r="AA175" s="946">
        <v>0</v>
      </c>
      <c r="AB175" s="830"/>
      <c r="AD175" s="879"/>
      <c r="AE175" s="880"/>
      <c r="AF175" s="9"/>
      <c r="AH175" s="859">
        <v>0</v>
      </c>
      <c r="AI175" s="872"/>
      <c r="AK175" s="915"/>
      <c r="AL175" s="916"/>
      <c r="AM175" s="9"/>
      <c r="AO175" s="353">
        <v>0</v>
      </c>
      <c r="AP175" s="907"/>
    </row>
    <row r="176" spans="2:42" ht="15" customHeight="1" thickBot="1" x14ac:dyDescent="0.35">
      <c r="B176" s="726"/>
      <c r="C176" s="727"/>
      <c r="D176" s="725"/>
      <c r="E176" s="728" t="s">
        <v>97</v>
      </c>
      <c r="F176" s="729">
        <f>F160-F163-F164-F165-F166-F167-F168-F169-F170-F171-F172-F173-F174-F175</f>
        <v>0</v>
      </c>
      <c r="G176" s="744"/>
      <c r="H176" s="85"/>
      <c r="I176" s="790"/>
      <c r="J176" s="791"/>
      <c r="K176" s="792"/>
      <c r="L176" s="793" t="s">
        <v>97</v>
      </c>
      <c r="M176" s="794">
        <f>M160-M163-M164-M165-M166-M167-M168-M169-M170-M171-M172-M173-M174-M175</f>
        <v>0</v>
      </c>
      <c r="N176" s="776"/>
      <c r="P176" s="796"/>
      <c r="Q176" s="797"/>
      <c r="R176" s="798"/>
      <c r="S176" s="799" t="s">
        <v>97</v>
      </c>
      <c r="T176" s="800">
        <f>T160-T163-T164-T165-T166-T167-T168-T169-T170-T171-T172-T173-T174-T175</f>
        <v>0</v>
      </c>
      <c r="U176" s="802"/>
      <c r="W176" s="817"/>
      <c r="X176" s="818"/>
      <c r="Y176" s="819"/>
      <c r="Z176" s="820" t="s">
        <v>97</v>
      </c>
      <c r="AA176" s="821">
        <f>AA160-AA163-AA164-AA165-AA166-AA167-AA168-AA169-AA170-AA171-AA172-AA173-AA174-AA175</f>
        <v>0</v>
      </c>
      <c r="AB176" s="831"/>
      <c r="AD176" s="845"/>
      <c r="AE176" s="846"/>
      <c r="AF176" s="847"/>
      <c r="AG176" s="848" t="s">
        <v>97</v>
      </c>
      <c r="AH176" s="849">
        <f>AH160-AH163-AH164-AH165-AH166-AH167-AH168-AH169-AH170-AH171-AH172-AH173-AH174-AH175</f>
        <v>0</v>
      </c>
      <c r="AI176" s="873"/>
      <c r="AK176" s="882"/>
      <c r="AL176" s="883"/>
      <c r="AM176" s="884"/>
      <c r="AN176" s="885" t="s">
        <v>97</v>
      </c>
      <c r="AO176" s="886">
        <f>AO160-AO163-AO164-AO165-AO166-AO167-AO168-AO169-AO170-AO171-AO172-AO173-AO174-AO175</f>
        <v>0</v>
      </c>
      <c r="AP176" s="908"/>
    </row>
    <row r="177" spans="2:42" ht="15" customHeight="1" thickBot="1" x14ac:dyDescent="0.35">
      <c r="B177" s="746"/>
      <c r="C177" s="747"/>
      <c r="D177" s="748"/>
      <c r="E177" s="748"/>
      <c r="F177" s="748"/>
      <c r="G177" s="745"/>
      <c r="H177" s="85"/>
      <c r="I177" s="785"/>
      <c r="J177" s="786"/>
      <c r="K177" s="787"/>
      <c r="L177" s="787"/>
      <c r="M177" s="787"/>
      <c r="N177" s="788"/>
      <c r="P177" s="803"/>
      <c r="Q177" s="804"/>
      <c r="R177" s="805"/>
      <c r="S177" s="805"/>
      <c r="T177" s="805"/>
      <c r="U177" s="110"/>
      <c r="W177" s="832"/>
      <c r="X177" s="833"/>
      <c r="Y177" s="834"/>
      <c r="Z177" s="834"/>
      <c r="AA177" s="834"/>
      <c r="AB177" s="835"/>
      <c r="AD177" s="867"/>
      <c r="AE177" s="868"/>
      <c r="AF177" s="869"/>
      <c r="AG177" s="869"/>
      <c r="AH177" s="869"/>
      <c r="AI177" s="870"/>
      <c r="AK177" s="902"/>
      <c r="AL177" s="903"/>
      <c r="AM177" s="904"/>
      <c r="AN177" s="904"/>
      <c r="AO177" s="904"/>
      <c r="AP177" s="905"/>
    </row>
    <row r="178" spans="2:42" ht="15" customHeight="1" x14ac:dyDescent="0.3">
      <c r="C178" s="154"/>
      <c r="D178" s="74"/>
      <c r="E178" s="74"/>
      <c r="F178" s="74"/>
      <c r="I178" s="38"/>
      <c r="J178" s="43"/>
      <c r="K178" s="38"/>
      <c r="L178" s="38"/>
      <c r="M178" s="38"/>
      <c r="N178" s="38"/>
    </row>
    <row r="179" spans="2:42" ht="14.4" thickBot="1" x14ac:dyDescent="0.35">
      <c r="B179" s="38"/>
      <c r="C179" s="44"/>
      <c r="D179" s="85"/>
      <c r="E179" s="85"/>
      <c r="F179" s="85"/>
      <c r="G179" s="38"/>
      <c r="H179" s="85"/>
      <c r="I179" s="38"/>
      <c r="J179" s="44"/>
      <c r="K179" s="85"/>
      <c r="L179" s="85"/>
      <c r="M179" s="85"/>
      <c r="N179" s="38"/>
    </row>
    <row r="180" spans="2:42" ht="14.4" thickBot="1" x14ac:dyDescent="0.35">
      <c r="B180" s="731"/>
      <c r="C180" s="731"/>
      <c r="D180" s="731"/>
      <c r="E180" s="731"/>
      <c r="F180" s="731"/>
      <c r="G180" s="732"/>
      <c r="H180" s="85"/>
      <c r="I180" s="767"/>
      <c r="J180" s="768"/>
      <c r="K180" s="768"/>
      <c r="L180" s="768"/>
      <c r="M180" s="768"/>
      <c r="N180" s="769"/>
      <c r="P180" s="814"/>
      <c r="Q180" s="101"/>
      <c r="R180" s="101"/>
      <c r="S180" s="101"/>
      <c r="T180" s="101"/>
      <c r="U180" s="102"/>
      <c r="W180" s="822"/>
      <c r="X180" s="823"/>
      <c r="Y180" s="823"/>
      <c r="Z180" s="823"/>
      <c r="AA180" s="823"/>
      <c r="AB180" s="824"/>
      <c r="AD180" s="860"/>
      <c r="AE180" s="861"/>
      <c r="AF180" s="861"/>
      <c r="AG180" s="861"/>
      <c r="AH180" s="861"/>
      <c r="AI180" s="862"/>
      <c r="AK180" s="895"/>
      <c r="AL180" s="896"/>
      <c r="AM180" s="896"/>
      <c r="AN180" s="896"/>
      <c r="AO180" s="896"/>
      <c r="AP180" s="897"/>
    </row>
    <row r="181" spans="2:42" ht="14.4" customHeight="1" thickBot="1" x14ac:dyDescent="0.35">
      <c r="B181" s="917"/>
      <c r="C181" s="918"/>
      <c r="D181" s="1444" t="s">
        <v>153</v>
      </c>
      <c r="E181" s="1442"/>
      <c r="F181" s="1443"/>
      <c r="G181" s="921"/>
      <c r="H181" s="85"/>
      <c r="I181" s="927"/>
      <c r="J181" s="928"/>
      <c r="K181" s="1444" t="s">
        <v>153</v>
      </c>
      <c r="L181" s="1442"/>
      <c r="M181" s="1443"/>
      <c r="N181" s="935"/>
      <c r="P181" s="757"/>
      <c r="Q181" s="759"/>
      <c r="R181" s="1444" t="s">
        <v>153</v>
      </c>
      <c r="S181" s="1442"/>
      <c r="T181" s="1443"/>
      <c r="U181" s="761"/>
      <c r="W181" s="937"/>
      <c r="X181" s="938"/>
      <c r="Y181" s="1444" t="s">
        <v>153</v>
      </c>
      <c r="Z181" s="1442"/>
      <c r="AA181" s="1443"/>
      <c r="AB181" s="941"/>
      <c r="AD181" s="850"/>
      <c r="AE181" s="851"/>
      <c r="AF181" s="1444" t="s">
        <v>153</v>
      </c>
      <c r="AG181" s="1442"/>
      <c r="AH181" s="1443"/>
      <c r="AI181" s="854"/>
      <c r="AK181" s="887"/>
      <c r="AL181" s="888"/>
      <c r="AM181" s="1444" t="s">
        <v>153</v>
      </c>
      <c r="AN181" s="1442"/>
      <c r="AO181" s="1443"/>
      <c r="AP181" s="891"/>
    </row>
    <row r="182" spans="2:42" ht="15.75" customHeight="1" thickBot="1" x14ac:dyDescent="0.35">
      <c r="B182" s="919"/>
      <c r="C182" s="920"/>
      <c r="D182" s="1445"/>
      <c r="E182" s="91" t="s">
        <v>43</v>
      </c>
      <c r="F182" s="749">
        <v>0</v>
      </c>
      <c r="G182" s="922"/>
      <c r="H182" s="85"/>
      <c r="I182" s="929"/>
      <c r="J182" s="930"/>
      <c r="K182" s="1445"/>
      <c r="L182" s="91" t="s">
        <v>43</v>
      </c>
      <c r="M182" s="749">
        <v>0</v>
      </c>
      <c r="N182" s="936"/>
      <c r="P182" s="758"/>
      <c r="Q182" s="760"/>
      <c r="R182" s="1445"/>
      <c r="S182" s="91" t="s">
        <v>43</v>
      </c>
      <c r="T182" s="749">
        <v>0</v>
      </c>
      <c r="U182" s="762"/>
      <c r="W182" s="939"/>
      <c r="X182" s="940"/>
      <c r="Y182" s="1445"/>
      <c r="Z182" s="91" t="s">
        <v>43</v>
      </c>
      <c r="AA182" s="749">
        <v>0</v>
      </c>
      <c r="AB182" s="942"/>
      <c r="AD182" s="852"/>
      <c r="AE182" s="853"/>
      <c r="AF182" s="1445"/>
      <c r="AG182" s="91" t="s">
        <v>43</v>
      </c>
      <c r="AH182" s="749">
        <v>0</v>
      </c>
      <c r="AI182" s="855"/>
      <c r="AK182" s="889"/>
      <c r="AL182" s="890"/>
      <c r="AM182" s="1445"/>
      <c r="AN182" s="91" t="s">
        <v>43</v>
      </c>
      <c r="AO182" s="749">
        <v>0</v>
      </c>
      <c r="AP182" s="892"/>
    </row>
    <row r="183" spans="2:42" ht="15.75" customHeight="1" thickBot="1" x14ac:dyDescent="0.35">
      <c r="B183" s="733"/>
      <c r="C183" s="733"/>
      <c r="D183" s="734"/>
      <c r="E183" s="734"/>
      <c r="F183" s="734"/>
      <c r="G183" s="735"/>
      <c r="H183" s="85"/>
      <c r="I183" s="770"/>
      <c r="J183" s="771"/>
      <c r="K183" s="772"/>
      <c r="L183" s="772"/>
      <c r="M183" s="772"/>
      <c r="N183" s="773"/>
      <c r="P183" s="815"/>
      <c r="Q183" s="104"/>
      <c r="R183" s="105"/>
      <c r="S183" s="105"/>
      <c r="T183" s="105"/>
      <c r="U183" s="106"/>
      <c r="W183" s="825"/>
      <c r="X183" s="826"/>
      <c r="Y183" s="827"/>
      <c r="Z183" s="827"/>
      <c r="AA183" s="827"/>
      <c r="AB183" s="828"/>
      <c r="AD183" s="863"/>
      <c r="AE183" s="864"/>
      <c r="AF183" s="865"/>
      <c r="AG183" s="865"/>
      <c r="AH183" s="865"/>
      <c r="AI183" s="866"/>
      <c r="AK183" s="898"/>
      <c r="AL183" s="899"/>
      <c r="AM183" s="900"/>
      <c r="AN183" s="900"/>
      <c r="AO183" s="900"/>
      <c r="AP183" s="901"/>
    </row>
    <row r="184" spans="2:42" ht="15" customHeight="1" thickBot="1" x14ac:dyDescent="0.35">
      <c r="B184" s="752" t="s">
        <v>152</v>
      </c>
      <c r="C184" s="753" t="s">
        <v>51</v>
      </c>
      <c r="D184" s="754" t="s">
        <v>44</v>
      </c>
      <c r="E184" s="755" t="s">
        <v>309</v>
      </c>
      <c r="F184" s="756" t="s">
        <v>45</v>
      </c>
      <c r="G184" s="742"/>
      <c r="H184" s="85"/>
      <c r="I184" s="752" t="s">
        <v>152</v>
      </c>
      <c r="J184" s="753" t="s">
        <v>51</v>
      </c>
      <c r="K184" s="754" t="s">
        <v>44</v>
      </c>
      <c r="L184" s="755" t="s">
        <v>309</v>
      </c>
      <c r="M184" s="756" t="s">
        <v>45</v>
      </c>
      <c r="N184" s="774"/>
      <c r="P184" s="752" t="s">
        <v>152</v>
      </c>
      <c r="Q184" s="753" t="s">
        <v>51</v>
      </c>
      <c r="R184" s="754" t="s">
        <v>44</v>
      </c>
      <c r="S184" s="755" t="s">
        <v>309</v>
      </c>
      <c r="T184" s="756" t="s">
        <v>45</v>
      </c>
      <c r="U184" s="801"/>
      <c r="W184" s="752" t="s">
        <v>152</v>
      </c>
      <c r="X184" s="753" t="s">
        <v>51</v>
      </c>
      <c r="Y184" s="754" t="s">
        <v>44</v>
      </c>
      <c r="Z184" s="755" t="s">
        <v>309</v>
      </c>
      <c r="AA184" s="756" t="s">
        <v>45</v>
      </c>
      <c r="AB184" s="829"/>
      <c r="AD184" s="752" t="s">
        <v>152</v>
      </c>
      <c r="AE184" s="753" t="s">
        <v>51</v>
      </c>
      <c r="AF184" s="754" t="s">
        <v>44</v>
      </c>
      <c r="AG184" s="755" t="s">
        <v>309</v>
      </c>
      <c r="AH184" s="756" t="s">
        <v>45</v>
      </c>
      <c r="AI184" s="871"/>
      <c r="AK184" s="752" t="s">
        <v>152</v>
      </c>
      <c r="AL184" s="753" t="s">
        <v>51</v>
      </c>
      <c r="AM184" s="754" t="s">
        <v>44</v>
      </c>
      <c r="AN184" s="755" t="s">
        <v>309</v>
      </c>
      <c r="AO184" s="756" t="s">
        <v>45</v>
      </c>
      <c r="AP184" s="906"/>
    </row>
    <row r="185" spans="2:42" ht="15" customHeight="1" x14ac:dyDescent="0.3">
      <c r="B185" s="750"/>
      <c r="C185" s="751"/>
      <c r="D185" s="25"/>
      <c r="F185" s="923">
        <v>0</v>
      </c>
      <c r="G185" s="743"/>
      <c r="H185" s="85"/>
      <c r="I185" s="777"/>
      <c r="J185" s="778"/>
      <c r="K185" s="25"/>
      <c r="M185" s="931">
        <v>0</v>
      </c>
      <c r="N185" s="775"/>
      <c r="P185" s="806"/>
      <c r="Q185" s="807"/>
      <c r="R185" s="25"/>
      <c r="T185" s="763">
        <v>0</v>
      </c>
      <c r="U185" s="108"/>
      <c r="W185" s="836"/>
      <c r="X185" s="837"/>
      <c r="Y185" s="25"/>
      <c r="AA185" s="943">
        <v>0</v>
      </c>
      <c r="AB185" s="830"/>
      <c r="AD185" s="874"/>
      <c r="AE185" s="875"/>
      <c r="AF185" s="25"/>
      <c r="AH185" s="856">
        <v>0</v>
      </c>
      <c r="AI185" s="872"/>
      <c r="AK185" s="909"/>
      <c r="AL185" s="910"/>
      <c r="AM185" s="25"/>
      <c r="AO185" s="893">
        <v>0</v>
      </c>
      <c r="AP185" s="907"/>
    </row>
    <row r="186" spans="2:42" ht="15" customHeight="1" x14ac:dyDescent="0.3">
      <c r="B186" s="736"/>
      <c r="C186" s="737"/>
      <c r="D186" s="25"/>
      <c r="F186" s="924">
        <v>0</v>
      </c>
      <c r="G186" s="743"/>
      <c r="H186" s="85"/>
      <c r="I186" s="779"/>
      <c r="J186" s="780"/>
      <c r="K186" s="25"/>
      <c r="M186" s="932">
        <v>0</v>
      </c>
      <c r="N186" s="775"/>
      <c r="P186" s="808"/>
      <c r="Q186" s="809"/>
      <c r="R186" s="25"/>
      <c r="T186" s="764">
        <v>0</v>
      </c>
      <c r="U186" s="108"/>
      <c r="W186" s="838"/>
      <c r="X186" s="839"/>
      <c r="Y186" s="25"/>
      <c r="AA186" s="944">
        <v>0</v>
      </c>
      <c r="AB186" s="830"/>
      <c r="AD186" s="876"/>
      <c r="AE186" s="877"/>
      <c r="AF186" s="25"/>
      <c r="AH186" s="857">
        <v>0</v>
      </c>
      <c r="AI186" s="872"/>
      <c r="AK186" s="911"/>
      <c r="AL186" s="912"/>
      <c r="AM186" s="25"/>
      <c r="AO186" s="894">
        <v>0</v>
      </c>
      <c r="AP186" s="907"/>
    </row>
    <row r="187" spans="2:42" ht="15" customHeight="1" x14ac:dyDescent="0.3">
      <c r="B187" s="736"/>
      <c r="C187" s="737"/>
      <c r="D187" s="25"/>
      <c r="F187" s="924">
        <v>0</v>
      </c>
      <c r="G187" s="743"/>
      <c r="H187" s="85"/>
      <c r="I187" s="779"/>
      <c r="J187" s="780"/>
      <c r="K187" s="25"/>
      <c r="M187" s="932">
        <v>0</v>
      </c>
      <c r="N187" s="775"/>
      <c r="P187" s="808"/>
      <c r="Q187" s="809"/>
      <c r="R187" s="25"/>
      <c r="T187" s="764">
        <v>0</v>
      </c>
      <c r="U187" s="108"/>
      <c r="W187" s="838"/>
      <c r="X187" s="839"/>
      <c r="Y187" s="25"/>
      <c r="AA187" s="944">
        <v>0</v>
      </c>
      <c r="AB187" s="830"/>
      <c r="AD187" s="876"/>
      <c r="AE187" s="877"/>
      <c r="AF187" s="25"/>
      <c r="AH187" s="857">
        <v>0</v>
      </c>
      <c r="AI187" s="872"/>
      <c r="AK187" s="911"/>
      <c r="AL187" s="912"/>
      <c r="AM187" s="25"/>
      <c r="AO187" s="894">
        <v>0</v>
      </c>
      <c r="AP187" s="907"/>
    </row>
    <row r="188" spans="2:42" ht="15" customHeight="1" x14ac:dyDescent="0.3">
      <c r="B188" s="736"/>
      <c r="C188" s="737"/>
      <c r="D188" s="25"/>
      <c r="F188" s="924">
        <v>0</v>
      </c>
      <c r="G188" s="743"/>
      <c r="H188" s="85"/>
      <c r="I188" s="779"/>
      <c r="J188" s="780"/>
      <c r="K188" s="25"/>
      <c r="M188" s="932">
        <v>0</v>
      </c>
      <c r="N188" s="775"/>
      <c r="P188" s="808"/>
      <c r="Q188" s="809"/>
      <c r="R188" s="25"/>
      <c r="T188" s="764">
        <v>0</v>
      </c>
      <c r="U188" s="108"/>
      <c r="W188" s="838"/>
      <c r="X188" s="839"/>
      <c r="Y188" s="25"/>
      <c r="AA188" s="944">
        <v>0</v>
      </c>
      <c r="AB188" s="830"/>
      <c r="AD188" s="876"/>
      <c r="AE188" s="877"/>
      <c r="AF188" s="25"/>
      <c r="AH188" s="857">
        <v>0</v>
      </c>
      <c r="AI188" s="872"/>
      <c r="AK188" s="911"/>
      <c r="AL188" s="912"/>
      <c r="AM188" s="25"/>
      <c r="AO188" s="894">
        <v>0</v>
      </c>
      <c r="AP188" s="907"/>
    </row>
    <row r="189" spans="2:42" ht="15" customHeight="1" x14ac:dyDescent="0.3">
      <c r="B189" s="738"/>
      <c r="C189" s="739"/>
      <c r="D189" s="9"/>
      <c r="F189" s="925">
        <v>0</v>
      </c>
      <c r="G189" s="743"/>
      <c r="H189" s="85"/>
      <c r="I189" s="781"/>
      <c r="J189" s="782"/>
      <c r="K189" s="9"/>
      <c r="M189" s="933">
        <v>0</v>
      </c>
      <c r="N189" s="775"/>
      <c r="P189" s="810"/>
      <c r="Q189" s="811"/>
      <c r="R189" s="9"/>
      <c r="T189" s="765">
        <v>0</v>
      </c>
      <c r="U189" s="108"/>
      <c r="W189" s="840"/>
      <c r="X189" s="841"/>
      <c r="Y189" s="9"/>
      <c r="AA189" s="945">
        <v>0</v>
      </c>
      <c r="AB189" s="830"/>
      <c r="AD189" s="45"/>
      <c r="AE189" s="878"/>
      <c r="AF189" s="9"/>
      <c r="AH189" s="858">
        <v>0</v>
      </c>
      <c r="AI189" s="872"/>
      <c r="AK189" s="913"/>
      <c r="AL189" s="914"/>
      <c r="AM189" s="9"/>
      <c r="AO189" s="352">
        <v>0</v>
      </c>
      <c r="AP189" s="907"/>
    </row>
    <row r="190" spans="2:42" ht="15" customHeight="1" x14ac:dyDescent="0.3">
      <c r="B190" s="738"/>
      <c r="C190" s="739"/>
      <c r="D190" s="9"/>
      <c r="F190" s="925">
        <v>0</v>
      </c>
      <c r="G190" s="743"/>
      <c r="H190" s="85"/>
      <c r="I190" s="781"/>
      <c r="J190" s="782"/>
      <c r="K190" s="9"/>
      <c r="M190" s="933">
        <v>0</v>
      </c>
      <c r="N190" s="775"/>
      <c r="P190" s="810"/>
      <c r="Q190" s="811"/>
      <c r="R190" s="9"/>
      <c r="T190" s="765">
        <v>0</v>
      </c>
      <c r="U190" s="108"/>
      <c r="W190" s="840"/>
      <c r="X190" s="841"/>
      <c r="Y190" s="9"/>
      <c r="AA190" s="945">
        <v>0</v>
      </c>
      <c r="AB190" s="830"/>
      <c r="AD190" s="45"/>
      <c r="AE190" s="878"/>
      <c r="AF190" s="9"/>
      <c r="AH190" s="858">
        <v>0</v>
      </c>
      <c r="AI190" s="872"/>
      <c r="AK190" s="913"/>
      <c r="AL190" s="914"/>
      <c r="AM190" s="9"/>
      <c r="AO190" s="352">
        <v>0</v>
      </c>
      <c r="AP190" s="907"/>
    </row>
    <row r="191" spans="2:42" ht="15" customHeight="1" x14ac:dyDescent="0.3">
      <c r="B191" s="738"/>
      <c r="C191" s="739"/>
      <c r="D191" s="9"/>
      <c r="F191" s="925">
        <v>0</v>
      </c>
      <c r="G191" s="743"/>
      <c r="H191" s="85"/>
      <c r="I191" s="781"/>
      <c r="J191" s="782"/>
      <c r="K191" s="9"/>
      <c r="M191" s="933">
        <v>0</v>
      </c>
      <c r="N191" s="775"/>
      <c r="P191" s="810"/>
      <c r="Q191" s="811"/>
      <c r="R191" s="9"/>
      <c r="T191" s="765">
        <v>0</v>
      </c>
      <c r="U191" s="108"/>
      <c r="W191" s="840"/>
      <c r="X191" s="841"/>
      <c r="Y191" s="9"/>
      <c r="AA191" s="945">
        <v>0</v>
      </c>
      <c r="AB191" s="830"/>
      <c r="AD191" s="45"/>
      <c r="AE191" s="878"/>
      <c r="AF191" s="9"/>
      <c r="AH191" s="858">
        <v>0</v>
      </c>
      <c r="AI191" s="872"/>
      <c r="AK191" s="913"/>
      <c r="AL191" s="914"/>
      <c r="AM191" s="9"/>
      <c r="AO191" s="352">
        <v>0</v>
      </c>
      <c r="AP191" s="907"/>
    </row>
    <row r="192" spans="2:42" ht="15" customHeight="1" x14ac:dyDescent="0.3">
      <c r="B192" s="738"/>
      <c r="C192" s="739"/>
      <c r="D192" s="9"/>
      <c r="F192" s="925">
        <v>0</v>
      </c>
      <c r="G192" s="743"/>
      <c r="H192" s="85"/>
      <c r="I192" s="781"/>
      <c r="J192" s="782"/>
      <c r="K192" s="9"/>
      <c r="M192" s="933">
        <v>0</v>
      </c>
      <c r="N192" s="775"/>
      <c r="P192" s="810"/>
      <c r="Q192" s="811"/>
      <c r="R192" s="9"/>
      <c r="T192" s="765">
        <v>0</v>
      </c>
      <c r="U192" s="108"/>
      <c r="W192" s="840"/>
      <c r="X192" s="841"/>
      <c r="Y192" s="9"/>
      <c r="AA192" s="945">
        <v>0</v>
      </c>
      <c r="AB192" s="830"/>
      <c r="AD192" s="45"/>
      <c r="AE192" s="878"/>
      <c r="AF192" s="9"/>
      <c r="AH192" s="858">
        <v>0</v>
      </c>
      <c r="AI192" s="872"/>
      <c r="AK192" s="913"/>
      <c r="AL192" s="914"/>
      <c r="AM192" s="9"/>
      <c r="AO192" s="352">
        <v>0</v>
      </c>
      <c r="AP192" s="907"/>
    </row>
    <row r="193" spans="2:42" ht="15" customHeight="1" x14ac:dyDescent="0.3">
      <c r="B193" s="738"/>
      <c r="C193" s="739"/>
      <c r="D193" s="9"/>
      <c r="F193" s="925">
        <v>0</v>
      </c>
      <c r="G193" s="743"/>
      <c r="H193" s="85"/>
      <c r="I193" s="781"/>
      <c r="J193" s="782"/>
      <c r="K193" s="9"/>
      <c r="M193" s="933">
        <v>0</v>
      </c>
      <c r="N193" s="775"/>
      <c r="P193" s="810"/>
      <c r="Q193" s="811"/>
      <c r="R193" s="9"/>
      <c r="T193" s="765">
        <v>0</v>
      </c>
      <c r="U193" s="108"/>
      <c r="W193" s="840"/>
      <c r="X193" s="841"/>
      <c r="Y193" s="9"/>
      <c r="AA193" s="945">
        <v>0</v>
      </c>
      <c r="AB193" s="830"/>
      <c r="AD193" s="45"/>
      <c r="AE193" s="878"/>
      <c r="AF193" s="9"/>
      <c r="AH193" s="858">
        <v>0</v>
      </c>
      <c r="AI193" s="872"/>
      <c r="AK193" s="913"/>
      <c r="AL193" s="914"/>
      <c r="AM193" s="9"/>
      <c r="AO193" s="352">
        <v>0</v>
      </c>
      <c r="AP193" s="907"/>
    </row>
    <row r="194" spans="2:42" ht="15" customHeight="1" x14ac:dyDescent="0.3">
      <c r="B194" s="738"/>
      <c r="C194" s="739"/>
      <c r="D194" s="9"/>
      <c r="F194" s="925">
        <v>0</v>
      </c>
      <c r="G194" s="743"/>
      <c r="H194" s="85"/>
      <c r="I194" s="781"/>
      <c r="J194" s="782"/>
      <c r="K194" s="9"/>
      <c r="M194" s="933">
        <v>0</v>
      </c>
      <c r="N194" s="775"/>
      <c r="P194" s="810"/>
      <c r="Q194" s="811"/>
      <c r="R194" s="9"/>
      <c r="T194" s="765">
        <v>0</v>
      </c>
      <c r="U194" s="108"/>
      <c r="W194" s="840"/>
      <c r="X194" s="841"/>
      <c r="Y194" s="9"/>
      <c r="AA194" s="945">
        <v>0</v>
      </c>
      <c r="AB194" s="830"/>
      <c r="AD194" s="45"/>
      <c r="AE194" s="878"/>
      <c r="AF194" s="9"/>
      <c r="AH194" s="858">
        <v>0</v>
      </c>
      <c r="AI194" s="872"/>
      <c r="AK194" s="913"/>
      <c r="AL194" s="914"/>
      <c r="AM194" s="9"/>
      <c r="AO194" s="352">
        <v>0</v>
      </c>
      <c r="AP194" s="907"/>
    </row>
    <row r="195" spans="2:42" ht="15" customHeight="1" x14ac:dyDescent="0.3">
      <c r="B195" s="738"/>
      <c r="C195" s="739"/>
      <c r="D195" s="9"/>
      <c r="F195" s="925">
        <v>0</v>
      </c>
      <c r="G195" s="743"/>
      <c r="H195" s="85"/>
      <c r="I195" s="781"/>
      <c r="J195" s="782"/>
      <c r="K195" s="9"/>
      <c r="M195" s="933">
        <v>0</v>
      </c>
      <c r="N195" s="775"/>
      <c r="P195" s="810"/>
      <c r="Q195" s="811"/>
      <c r="R195" s="9"/>
      <c r="T195" s="765">
        <v>0</v>
      </c>
      <c r="U195" s="108"/>
      <c r="W195" s="840"/>
      <c r="X195" s="841"/>
      <c r="Y195" s="9"/>
      <c r="AA195" s="945">
        <v>0</v>
      </c>
      <c r="AB195" s="830"/>
      <c r="AD195" s="45"/>
      <c r="AE195" s="878"/>
      <c r="AF195" s="9"/>
      <c r="AH195" s="858">
        <v>0</v>
      </c>
      <c r="AI195" s="872"/>
      <c r="AK195" s="913"/>
      <c r="AL195" s="914"/>
      <c r="AM195" s="9"/>
      <c r="AO195" s="352">
        <v>0</v>
      </c>
      <c r="AP195" s="907"/>
    </row>
    <row r="196" spans="2:42" ht="15" customHeight="1" x14ac:dyDescent="0.3">
      <c r="B196" s="738"/>
      <c r="C196" s="739"/>
      <c r="D196" s="9"/>
      <c r="F196" s="925">
        <v>0</v>
      </c>
      <c r="G196" s="743"/>
      <c r="H196" s="85"/>
      <c r="I196" s="781"/>
      <c r="J196" s="782"/>
      <c r="K196" s="9"/>
      <c r="M196" s="933">
        <v>0</v>
      </c>
      <c r="N196" s="775"/>
      <c r="P196" s="810"/>
      <c r="Q196" s="811"/>
      <c r="R196" s="9"/>
      <c r="T196" s="765">
        <v>0</v>
      </c>
      <c r="U196" s="108"/>
      <c r="W196" s="840"/>
      <c r="X196" s="841"/>
      <c r="Y196" s="9"/>
      <c r="AA196" s="945">
        <v>0</v>
      </c>
      <c r="AB196" s="830"/>
      <c r="AD196" s="45"/>
      <c r="AE196" s="878"/>
      <c r="AF196" s="9"/>
      <c r="AH196" s="858">
        <v>0</v>
      </c>
      <c r="AI196" s="872"/>
      <c r="AK196" s="913"/>
      <c r="AL196" s="914"/>
      <c r="AM196" s="9"/>
      <c r="AO196" s="352">
        <v>0</v>
      </c>
      <c r="AP196" s="907"/>
    </row>
    <row r="197" spans="2:42" ht="15" customHeight="1" thickBot="1" x14ac:dyDescent="0.35">
      <c r="B197" s="740"/>
      <c r="C197" s="741"/>
      <c r="D197" s="9"/>
      <c r="F197" s="926">
        <v>0</v>
      </c>
      <c r="G197" s="743"/>
      <c r="H197" s="85"/>
      <c r="I197" s="783"/>
      <c r="J197" s="784"/>
      <c r="K197" s="9"/>
      <c r="M197" s="934">
        <v>0</v>
      </c>
      <c r="N197" s="775"/>
      <c r="P197" s="812"/>
      <c r="Q197" s="813"/>
      <c r="R197" s="9"/>
      <c r="T197" s="766">
        <v>0</v>
      </c>
      <c r="U197" s="108"/>
      <c r="W197" s="842"/>
      <c r="X197" s="843"/>
      <c r="Y197" s="9"/>
      <c r="AA197" s="946">
        <v>0</v>
      </c>
      <c r="AB197" s="830"/>
      <c r="AD197" s="879"/>
      <c r="AE197" s="880"/>
      <c r="AF197" s="9"/>
      <c r="AH197" s="859">
        <v>0</v>
      </c>
      <c r="AI197" s="872"/>
      <c r="AK197" s="915"/>
      <c r="AL197" s="916"/>
      <c r="AM197" s="9"/>
      <c r="AO197" s="353">
        <v>0</v>
      </c>
      <c r="AP197" s="907"/>
    </row>
    <row r="198" spans="2:42" ht="15" customHeight="1" thickBot="1" x14ac:dyDescent="0.35">
      <c r="B198" s="726"/>
      <c r="C198" s="727"/>
      <c r="D198" s="725"/>
      <c r="E198" s="728" t="s">
        <v>97</v>
      </c>
      <c r="F198" s="729">
        <f>F182-F185-F186-F187-F188-F189-F190-F191-F192-F193-F194-F195-F196-F197</f>
        <v>0</v>
      </c>
      <c r="G198" s="744"/>
      <c r="H198" s="85"/>
      <c r="I198" s="790"/>
      <c r="J198" s="791"/>
      <c r="K198" s="792"/>
      <c r="L198" s="793" t="s">
        <v>97</v>
      </c>
      <c r="M198" s="794">
        <f>M182-M185-M186-M187-M188-M189-M190-M191-M192-M193-M194-M195-M196-M197</f>
        <v>0</v>
      </c>
      <c r="N198" s="776"/>
      <c r="P198" s="796"/>
      <c r="Q198" s="797"/>
      <c r="R198" s="798"/>
      <c r="S198" s="799" t="s">
        <v>97</v>
      </c>
      <c r="T198" s="800">
        <f>T182-T185-T186-T187-T188-T189-T190-T191-T192-T193-T194-T195-T196-T197</f>
        <v>0</v>
      </c>
      <c r="U198" s="802"/>
      <c r="W198" s="817"/>
      <c r="X198" s="818"/>
      <c r="Y198" s="819"/>
      <c r="Z198" s="820" t="s">
        <v>97</v>
      </c>
      <c r="AA198" s="821">
        <f>AA182-AA185-AA186-AA187-AA188-AA189-AA190-AA191-AA192-AA193-AA194-AA195-AA196-AA197</f>
        <v>0</v>
      </c>
      <c r="AB198" s="831"/>
      <c r="AD198" s="845"/>
      <c r="AE198" s="846"/>
      <c r="AF198" s="847"/>
      <c r="AG198" s="848" t="s">
        <v>97</v>
      </c>
      <c r="AH198" s="849">
        <f>AH182-AH185-AH186-AH187-AH188-AH189-AH190-AH191-AH192-AH193-AH194-AH195-AH196-AH197</f>
        <v>0</v>
      </c>
      <c r="AI198" s="873"/>
      <c r="AK198" s="882"/>
      <c r="AL198" s="883"/>
      <c r="AM198" s="884"/>
      <c r="AN198" s="885" t="s">
        <v>97</v>
      </c>
      <c r="AO198" s="886">
        <f>AO182-AO185-AO186-AO187-AO188-AO189-AO190-AO191-AO192-AO193-AO194-AO195-AO196-AO197</f>
        <v>0</v>
      </c>
      <c r="AP198" s="908"/>
    </row>
    <row r="199" spans="2:42" ht="15" customHeight="1" thickBot="1" x14ac:dyDescent="0.35">
      <c r="B199" s="746"/>
      <c r="C199" s="747"/>
      <c r="D199" s="748"/>
      <c r="E199" s="748"/>
      <c r="F199" s="748"/>
      <c r="G199" s="745"/>
      <c r="H199" s="85"/>
      <c r="I199" s="785"/>
      <c r="J199" s="786"/>
      <c r="K199" s="787"/>
      <c r="L199" s="787"/>
      <c r="M199" s="787"/>
      <c r="N199" s="788"/>
      <c r="P199" s="803"/>
      <c r="Q199" s="804"/>
      <c r="R199" s="805"/>
      <c r="S199" s="805"/>
      <c r="T199" s="805"/>
      <c r="U199" s="110"/>
      <c r="W199" s="832"/>
      <c r="X199" s="833"/>
      <c r="Y199" s="834"/>
      <c r="Z199" s="834"/>
      <c r="AA199" s="834"/>
      <c r="AB199" s="835"/>
      <c r="AD199" s="867"/>
      <c r="AE199" s="868"/>
      <c r="AF199" s="869"/>
      <c r="AG199" s="869"/>
      <c r="AH199" s="869"/>
      <c r="AI199" s="870"/>
      <c r="AK199" s="902"/>
      <c r="AL199" s="903"/>
      <c r="AM199" s="904"/>
      <c r="AN199" s="904"/>
      <c r="AO199" s="904"/>
      <c r="AP199" s="905"/>
    </row>
    <row r="200" spans="2:42" ht="15" customHeight="1" x14ac:dyDescent="0.3">
      <c r="C200" s="154"/>
      <c r="D200" s="74"/>
      <c r="E200" s="74"/>
      <c r="F200" s="74"/>
      <c r="I200" s="38"/>
      <c r="J200" s="43"/>
      <c r="K200" s="38"/>
      <c r="L200" s="38"/>
      <c r="M200" s="38"/>
      <c r="N200" s="38"/>
    </row>
    <row r="201" spans="2:42" ht="14.4" thickBot="1" x14ac:dyDescent="0.35">
      <c r="B201" s="38"/>
      <c r="C201" s="44"/>
      <c r="D201" s="85"/>
      <c r="E201" s="85"/>
      <c r="F201" s="85"/>
      <c r="G201" s="38"/>
      <c r="H201" s="85"/>
      <c r="I201" s="38"/>
      <c r="J201" s="44"/>
      <c r="K201" s="85"/>
      <c r="L201" s="85"/>
      <c r="M201" s="85"/>
      <c r="N201" s="38"/>
    </row>
    <row r="202" spans="2:42" ht="14.4" thickBot="1" x14ac:dyDescent="0.35">
      <c r="B202" s="731"/>
      <c r="C202" s="731"/>
      <c r="D202" s="731"/>
      <c r="E202" s="731"/>
      <c r="F202" s="731"/>
      <c r="G202" s="732"/>
      <c r="H202" s="85"/>
      <c r="I202" s="767"/>
      <c r="J202" s="768"/>
      <c r="K202" s="768"/>
      <c r="L202" s="768"/>
      <c r="M202" s="768"/>
      <c r="N202" s="769"/>
      <c r="P202" s="814"/>
      <c r="Q202" s="101"/>
      <c r="R202" s="101"/>
      <c r="S202" s="101"/>
      <c r="T202" s="101"/>
      <c r="U202" s="102"/>
      <c r="W202" s="822"/>
      <c r="X202" s="823"/>
      <c r="Y202" s="823"/>
      <c r="Z202" s="823"/>
      <c r="AA202" s="823"/>
      <c r="AB202" s="824"/>
      <c r="AD202" s="860"/>
      <c r="AE202" s="861"/>
      <c r="AF202" s="861"/>
      <c r="AG202" s="861"/>
      <c r="AH202" s="861"/>
      <c r="AI202" s="862"/>
      <c r="AK202" s="895"/>
      <c r="AL202" s="896"/>
      <c r="AM202" s="896"/>
      <c r="AN202" s="896"/>
      <c r="AO202" s="896"/>
      <c r="AP202" s="897"/>
    </row>
    <row r="203" spans="2:42" ht="14.4" customHeight="1" thickBot="1" x14ac:dyDescent="0.35">
      <c r="B203" s="917"/>
      <c r="C203" s="918"/>
      <c r="D203" s="1444" t="s">
        <v>153</v>
      </c>
      <c r="E203" s="1442"/>
      <c r="F203" s="1443"/>
      <c r="G203" s="921"/>
      <c r="H203" s="85"/>
      <c r="I203" s="927"/>
      <c r="J203" s="928"/>
      <c r="K203" s="1444" t="s">
        <v>153</v>
      </c>
      <c r="L203" s="1442"/>
      <c r="M203" s="1443"/>
      <c r="N203" s="935"/>
      <c r="P203" s="757"/>
      <c r="Q203" s="759"/>
      <c r="R203" s="1444" t="s">
        <v>153</v>
      </c>
      <c r="S203" s="1442"/>
      <c r="T203" s="1443"/>
      <c r="U203" s="761"/>
      <c r="W203" s="937"/>
      <c r="X203" s="938"/>
      <c r="Y203" s="1444" t="s">
        <v>153</v>
      </c>
      <c r="Z203" s="1442"/>
      <c r="AA203" s="1443"/>
      <c r="AB203" s="941"/>
      <c r="AD203" s="850"/>
      <c r="AE203" s="851"/>
      <c r="AF203" s="1444" t="s">
        <v>153</v>
      </c>
      <c r="AG203" s="1442"/>
      <c r="AH203" s="1443"/>
      <c r="AI203" s="854"/>
      <c r="AK203" s="887"/>
      <c r="AL203" s="888"/>
      <c r="AM203" s="1444" t="s">
        <v>153</v>
      </c>
      <c r="AN203" s="1442"/>
      <c r="AO203" s="1443"/>
      <c r="AP203" s="891"/>
    </row>
    <row r="204" spans="2:42" ht="15.75" customHeight="1" thickBot="1" x14ac:dyDescent="0.35">
      <c r="B204" s="919"/>
      <c r="C204" s="920"/>
      <c r="D204" s="1445"/>
      <c r="E204" s="91" t="s">
        <v>43</v>
      </c>
      <c r="F204" s="749">
        <v>0</v>
      </c>
      <c r="G204" s="922"/>
      <c r="H204" s="85"/>
      <c r="I204" s="929"/>
      <c r="J204" s="930"/>
      <c r="K204" s="1445"/>
      <c r="L204" s="91" t="s">
        <v>43</v>
      </c>
      <c r="M204" s="749">
        <v>0</v>
      </c>
      <c r="N204" s="936"/>
      <c r="P204" s="758"/>
      <c r="Q204" s="760"/>
      <c r="R204" s="1445"/>
      <c r="S204" s="91" t="s">
        <v>43</v>
      </c>
      <c r="T204" s="749">
        <v>0</v>
      </c>
      <c r="U204" s="762"/>
      <c r="W204" s="939"/>
      <c r="X204" s="940"/>
      <c r="Y204" s="1445"/>
      <c r="Z204" s="91" t="s">
        <v>43</v>
      </c>
      <c r="AA204" s="749">
        <v>0</v>
      </c>
      <c r="AB204" s="942"/>
      <c r="AD204" s="852"/>
      <c r="AE204" s="853"/>
      <c r="AF204" s="1445"/>
      <c r="AG204" s="91" t="s">
        <v>43</v>
      </c>
      <c r="AH204" s="749">
        <v>0</v>
      </c>
      <c r="AI204" s="855"/>
      <c r="AK204" s="889"/>
      <c r="AL204" s="890"/>
      <c r="AM204" s="1445"/>
      <c r="AN204" s="91" t="s">
        <v>43</v>
      </c>
      <c r="AO204" s="749">
        <v>0</v>
      </c>
      <c r="AP204" s="892"/>
    </row>
    <row r="205" spans="2:42" ht="15.75" customHeight="1" thickBot="1" x14ac:dyDescent="0.35">
      <c r="B205" s="733"/>
      <c r="C205" s="733"/>
      <c r="D205" s="734"/>
      <c r="E205" s="734"/>
      <c r="F205" s="734"/>
      <c r="G205" s="735"/>
      <c r="H205" s="85"/>
      <c r="I205" s="770"/>
      <c r="J205" s="771"/>
      <c r="K205" s="772"/>
      <c r="L205" s="772"/>
      <c r="M205" s="772"/>
      <c r="N205" s="773"/>
      <c r="P205" s="815"/>
      <c r="Q205" s="104"/>
      <c r="R205" s="105"/>
      <c r="S205" s="105"/>
      <c r="T205" s="105"/>
      <c r="U205" s="106"/>
      <c r="W205" s="825"/>
      <c r="X205" s="826"/>
      <c r="Y205" s="827"/>
      <c r="Z205" s="827"/>
      <c r="AA205" s="827"/>
      <c r="AB205" s="828"/>
      <c r="AD205" s="863"/>
      <c r="AE205" s="864"/>
      <c r="AF205" s="865"/>
      <c r="AG205" s="865"/>
      <c r="AH205" s="865"/>
      <c r="AI205" s="866"/>
      <c r="AK205" s="898"/>
      <c r="AL205" s="899"/>
      <c r="AM205" s="900"/>
      <c r="AN205" s="900"/>
      <c r="AO205" s="900"/>
      <c r="AP205" s="901"/>
    </row>
    <row r="206" spans="2:42" ht="15" customHeight="1" thickBot="1" x14ac:dyDescent="0.35">
      <c r="B206" s="752" t="s">
        <v>152</v>
      </c>
      <c r="C206" s="753" t="s">
        <v>51</v>
      </c>
      <c r="D206" s="754" t="s">
        <v>44</v>
      </c>
      <c r="E206" s="755" t="s">
        <v>309</v>
      </c>
      <c r="F206" s="756" t="s">
        <v>45</v>
      </c>
      <c r="G206" s="742"/>
      <c r="H206" s="85"/>
      <c r="I206" s="752" t="s">
        <v>152</v>
      </c>
      <c r="J206" s="753" t="s">
        <v>51</v>
      </c>
      <c r="K206" s="754" t="s">
        <v>44</v>
      </c>
      <c r="L206" s="755" t="s">
        <v>309</v>
      </c>
      <c r="M206" s="756" t="s">
        <v>45</v>
      </c>
      <c r="N206" s="774"/>
      <c r="P206" s="752" t="s">
        <v>152</v>
      </c>
      <c r="Q206" s="753" t="s">
        <v>51</v>
      </c>
      <c r="R206" s="754" t="s">
        <v>44</v>
      </c>
      <c r="S206" s="755" t="s">
        <v>309</v>
      </c>
      <c r="T206" s="756" t="s">
        <v>45</v>
      </c>
      <c r="U206" s="801"/>
      <c r="W206" s="752" t="s">
        <v>152</v>
      </c>
      <c r="X206" s="753" t="s">
        <v>51</v>
      </c>
      <c r="Y206" s="754" t="s">
        <v>44</v>
      </c>
      <c r="Z206" s="755" t="s">
        <v>309</v>
      </c>
      <c r="AA206" s="756" t="s">
        <v>45</v>
      </c>
      <c r="AB206" s="829"/>
      <c r="AD206" s="752" t="s">
        <v>152</v>
      </c>
      <c r="AE206" s="753" t="s">
        <v>51</v>
      </c>
      <c r="AF206" s="754" t="s">
        <v>44</v>
      </c>
      <c r="AG206" s="755" t="s">
        <v>309</v>
      </c>
      <c r="AH206" s="756" t="s">
        <v>45</v>
      </c>
      <c r="AI206" s="871"/>
      <c r="AK206" s="752" t="s">
        <v>152</v>
      </c>
      <c r="AL206" s="753" t="s">
        <v>51</v>
      </c>
      <c r="AM206" s="754" t="s">
        <v>44</v>
      </c>
      <c r="AN206" s="755" t="s">
        <v>309</v>
      </c>
      <c r="AO206" s="756" t="s">
        <v>45</v>
      </c>
      <c r="AP206" s="906"/>
    </row>
    <row r="207" spans="2:42" ht="15" customHeight="1" x14ac:dyDescent="0.3">
      <c r="B207" s="750"/>
      <c r="C207" s="751"/>
      <c r="D207" s="25"/>
      <c r="F207" s="923">
        <v>0</v>
      </c>
      <c r="G207" s="743"/>
      <c r="H207" s="85"/>
      <c r="I207" s="777"/>
      <c r="J207" s="778"/>
      <c r="K207" s="25"/>
      <c r="M207" s="931">
        <v>0</v>
      </c>
      <c r="N207" s="775"/>
      <c r="P207" s="806"/>
      <c r="Q207" s="807"/>
      <c r="R207" s="25"/>
      <c r="T207" s="763">
        <v>0</v>
      </c>
      <c r="U207" s="108"/>
      <c r="W207" s="836"/>
      <c r="X207" s="837"/>
      <c r="Y207" s="25"/>
      <c r="AA207" s="943">
        <v>0</v>
      </c>
      <c r="AB207" s="830"/>
      <c r="AD207" s="874"/>
      <c r="AE207" s="875"/>
      <c r="AF207" s="25"/>
      <c r="AH207" s="856">
        <v>0</v>
      </c>
      <c r="AI207" s="872"/>
      <c r="AK207" s="909"/>
      <c r="AL207" s="910"/>
      <c r="AM207" s="25"/>
      <c r="AO207" s="893">
        <v>0</v>
      </c>
      <c r="AP207" s="907"/>
    </row>
    <row r="208" spans="2:42" ht="15" customHeight="1" x14ac:dyDescent="0.3">
      <c r="B208" s="736"/>
      <c r="C208" s="737"/>
      <c r="D208" s="25"/>
      <c r="F208" s="924">
        <v>0</v>
      </c>
      <c r="G208" s="743"/>
      <c r="H208" s="85"/>
      <c r="I208" s="779"/>
      <c r="J208" s="780"/>
      <c r="K208" s="25"/>
      <c r="M208" s="932">
        <v>0</v>
      </c>
      <c r="N208" s="775"/>
      <c r="P208" s="808"/>
      <c r="Q208" s="809"/>
      <c r="R208" s="25"/>
      <c r="T208" s="764">
        <v>0</v>
      </c>
      <c r="U208" s="108"/>
      <c r="W208" s="838"/>
      <c r="X208" s="839"/>
      <c r="Y208" s="25"/>
      <c r="AA208" s="944">
        <v>0</v>
      </c>
      <c r="AB208" s="830"/>
      <c r="AD208" s="876"/>
      <c r="AE208" s="877"/>
      <c r="AF208" s="25"/>
      <c r="AH208" s="857">
        <v>0</v>
      </c>
      <c r="AI208" s="872"/>
      <c r="AK208" s="911"/>
      <c r="AL208" s="912"/>
      <c r="AM208" s="25"/>
      <c r="AO208" s="894">
        <v>0</v>
      </c>
      <c r="AP208" s="907"/>
    </row>
    <row r="209" spans="2:42" ht="15" customHeight="1" x14ac:dyDescent="0.3">
      <c r="B209" s="736"/>
      <c r="C209" s="737"/>
      <c r="D209" s="25"/>
      <c r="F209" s="924">
        <v>0</v>
      </c>
      <c r="G209" s="743"/>
      <c r="H209" s="85"/>
      <c r="I209" s="779"/>
      <c r="J209" s="780"/>
      <c r="K209" s="25"/>
      <c r="M209" s="932">
        <v>0</v>
      </c>
      <c r="N209" s="775"/>
      <c r="P209" s="808"/>
      <c r="Q209" s="809"/>
      <c r="R209" s="25"/>
      <c r="T209" s="764">
        <v>0</v>
      </c>
      <c r="U209" s="108"/>
      <c r="W209" s="838"/>
      <c r="X209" s="839"/>
      <c r="Y209" s="25"/>
      <c r="AA209" s="944">
        <v>0</v>
      </c>
      <c r="AB209" s="830"/>
      <c r="AD209" s="876"/>
      <c r="AE209" s="877"/>
      <c r="AF209" s="25"/>
      <c r="AH209" s="857">
        <v>0</v>
      </c>
      <c r="AI209" s="872"/>
      <c r="AK209" s="911"/>
      <c r="AL209" s="912"/>
      <c r="AM209" s="25"/>
      <c r="AO209" s="894">
        <v>0</v>
      </c>
      <c r="AP209" s="907"/>
    </row>
    <row r="210" spans="2:42" ht="15" customHeight="1" x14ac:dyDescent="0.3">
      <c r="B210" s="736"/>
      <c r="C210" s="737"/>
      <c r="D210" s="25"/>
      <c r="F210" s="924">
        <v>0</v>
      </c>
      <c r="G210" s="743"/>
      <c r="H210" s="85"/>
      <c r="I210" s="779"/>
      <c r="J210" s="780"/>
      <c r="K210" s="25"/>
      <c r="M210" s="932">
        <v>0</v>
      </c>
      <c r="N210" s="775"/>
      <c r="P210" s="808"/>
      <c r="Q210" s="809"/>
      <c r="R210" s="25"/>
      <c r="T210" s="764">
        <v>0</v>
      </c>
      <c r="U210" s="108"/>
      <c r="W210" s="838"/>
      <c r="X210" s="839"/>
      <c r="Y210" s="25"/>
      <c r="AA210" s="944">
        <v>0</v>
      </c>
      <c r="AB210" s="830"/>
      <c r="AD210" s="876"/>
      <c r="AE210" s="877"/>
      <c r="AF210" s="25"/>
      <c r="AH210" s="857">
        <v>0</v>
      </c>
      <c r="AI210" s="872"/>
      <c r="AK210" s="911"/>
      <c r="AL210" s="912"/>
      <c r="AM210" s="25"/>
      <c r="AO210" s="894">
        <v>0</v>
      </c>
      <c r="AP210" s="907"/>
    </row>
    <row r="211" spans="2:42" ht="15" customHeight="1" x14ac:dyDescent="0.3">
      <c r="B211" s="738"/>
      <c r="C211" s="739"/>
      <c r="D211" s="9"/>
      <c r="F211" s="925">
        <v>0</v>
      </c>
      <c r="G211" s="743"/>
      <c r="H211" s="85"/>
      <c r="I211" s="781"/>
      <c r="J211" s="782"/>
      <c r="K211" s="9"/>
      <c r="M211" s="933">
        <v>0</v>
      </c>
      <c r="N211" s="775"/>
      <c r="P211" s="810"/>
      <c r="Q211" s="811"/>
      <c r="R211" s="9"/>
      <c r="T211" s="765">
        <v>0</v>
      </c>
      <c r="U211" s="108"/>
      <c r="W211" s="840"/>
      <c r="X211" s="841"/>
      <c r="Y211" s="9"/>
      <c r="AA211" s="945">
        <v>0</v>
      </c>
      <c r="AB211" s="830"/>
      <c r="AD211" s="45"/>
      <c r="AE211" s="878"/>
      <c r="AF211" s="9"/>
      <c r="AH211" s="858">
        <v>0</v>
      </c>
      <c r="AI211" s="872"/>
      <c r="AK211" s="913"/>
      <c r="AL211" s="914"/>
      <c r="AM211" s="9"/>
      <c r="AO211" s="352">
        <v>0</v>
      </c>
      <c r="AP211" s="907"/>
    </row>
    <row r="212" spans="2:42" ht="15" customHeight="1" x14ac:dyDescent="0.3">
      <c r="B212" s="738"/>
      <c r="C212" s="739"/>
      <c r="D212" s="9"/>
      <c r="F212" s="925">
        <v>0</v>
      </c>
      <c r="G212" s="743"/>
      <c r="H212" s="85"/>
      <c r="I212" s="781"/>
      <c r="J212" s="782"/>
      <c r="K212" s="9"/>
      <c r="M212" s="933">
        <v>0</v>
      </c>
      <c r="N212" s="775"/>
      <c r="P212" s="810"/>
      <c r="Q212" s="811"/>
      <c r="R212" s="9"/>
      <c r="T212" s="765">
        <v>0</v>
      </c>
      <c r="U212" s="108"/>
      <c r="W212" s="840"/>
      <c r="X212" s="841"/>
      <c r="Y212" s="9"/>
      <c r="AA212" s="945">
        <v>0</v>
      </c>
      <c r="AB212" s="830"/>
      <c r="AD212" s="45"/>
      <c r="AE212" s="878"/>
      <c r="AF212" s="9"/>
      <c r="AH212" s="858">
        <v>0</v>
      </c>
      <c r="AI212" s="872"/>
      <c r="AK212" s="913"/>
      <c r="AL212" s="914"/>
      <c r="AM212" s="9"/>
      <c r="AO212" s="352">
        <v>0</v>
      </c>
      <c r="AP212" s="907"/>
    </row>
    <row r="213" spans="2:42" ht="15" customHeight="1" x14ac:dyDescent="0.3">
      <c r="B213" s="738"/>
      <c r="C213" s="739"/>
      <c r="D213" s="9"/>
      <c r="F213" s="925">
        <v>0</v>
      </c>
      <c r="G213" s="743"/>
      <c r="H213" s="85"/>
      <c r="I213" s="781"/>
      <c r="J213" s="782"/>
      <c r="K213" s="9"/>
      <c r="M213" s="933">
        <v>0</v>
      </c>
      <c r="N213" s="775"/>
      <c r="P213" s="810"/>
      <c r="Q213" s="811"/>
      <c r="R213" s="9"/>
      <c r="T213" s="765">
        <v>0</v>
      </c>
      <c r="U213" s="108"/>
      <c r="W213" s="840"/>
      <c r="X213" s="841"/>
      <c r="Y213" s="9"/>
      <c r="AA213" s="945">
        <v>0</v>
      </c>
      <c r="AB213" s="830"/>
      <c r="AD213" s="45"/>
      <c r="AE213" s="878"/>
      <c r="AF213" s="9"/>
      <c r="AH213" s="858">
        <v>0</v>
      </c>
      <c r="AI213" s="872"/>
      <c r="AK213" s="913"/>
      <c r="AL213" s="914"/>
      <c r="AM213" s="9"/>
      <c r="AO213" s="352">
        <v>0</v>
      </c>
      <c r="AP213" s="907"/>
    </row>
    <row r="214" spans="2:42" ht="15" customHeight="1" x14ac:dyDescent="0.3">
      <c r="B214" s="738"/>
      <c r="C214" s="739"/>
      <c r="D214" s="9"/>
      <c r="F214" s="925">
        <v>0</v>
      </c>
      <c r="G214" s="743"/>
      <c r="H214" s="85"/>
      <c r="I214" s="781"/>
      <c r="J214" s="782"/>
      <c r="K214" s="9"/>
      <c r="M214" s="933">
        <v>0</v>
      </c>
      <c r="N214" s="775"/>
      <c r="P214" s="810"/>
      <c r="Q214" s="811"/>
      <c r="R214" s="9"/>
      <c r="T214" s="765">
        <v>0</v>
      </c>
      <c r="U214" s="108"/>
      <c r="W214" s="840"/>
      <c r="X214" s="841"/>
      <c r="Y214" s="9"/>
      <c r="AA214" s="945">
        <v>0</v>
      </c>
      <c r="AB214" s="830"/>
      <c r="AD214" s="45"/>
      <c r="AE214" s="878"/>
      <c r="AF214" s="9"/>
      <c r="AH214" s="858">
        <v>0</v>
      </c>
      <c r="AI214" s="872"/>
      <c r="AK214" s="913"/>
      <c r="AL214" s="914"/>
      <c r="AM214" s="9"/>
      <c r="AO214" s="352">
        <v>0</v>
      </c>
      <c r="AP214" s="907"/>
    </row>
    <row r="215" spans="2:42" ht="15" customHeight="1" x14ac:dyDescent="0.3">
      <c r="B215" s="738"/>
      <c r="C215" s="739"/>
      <c r="D215" s="9"/>
      <c r="F215" s="925">
        <v>0</v>
      </c>
      <c r="G215" s="743"/>
      <c r="H215" s="85"/>
      <c r="I215" s="781"/>
      <c r="J215" s="782"/>
      <c r="K215" s="9"/>
      <c r="M215" s="933">
        <v>0</v>
      </c>
      <c r="N215" s="775"/>
      <c r="P215" s="810"/>
      <c r="Q215" s="811"/>
      <c r="R215" s="9"/>
      <c r="T215" s="765">
        <v>0</v>
      </c>
      <c r="U215" s="108"/>
      <c r="W215" s="840"/>
      <c r="X215" s="841"/>
      <c r="Y215" s="9"/>
      <c r="AA215" s="945">
        <v>0</v>
      </c>
      <c r="AB215" s="830"/>
      <c r="AD215" s="45"/>
      <c r="AE215" s="878"/>
      <c r="AF215" s="9"/>
      <c r="AH215" s="858">
        <v>0</v>
      </c>
      <c r="AI215" s="872"/>
      <c r="AK215" s="913"/>
      <c r="AL215" s="914"/>
      <c r="AM215" s="9"/>
      <c r="AO215" s="352">
        <v>0</v>
      </c>
      <c r="AP215" s="907"/>
    </row>
    <row r="216" spans="2:42" ht="15" customHeight="1" x14ac:dyDescent="0.3">
      <c r="B216" s="738"/>
      <c r="C216" s="739"/>
      <c r="D216" s="9"/>
      <c r="F216" s="925">
        <v>0</v>
      </c>
      <c r="G216" s="743"/>
      <c r="H216" s="85"/>
      <c r="I216" s="781"/>
      <c r="J216" s="782"/>
      <c r="K216" s="9"/>
      <c r="M216" s="933">
        <v>0</v>
      </c>
      <c r="N216" s="775"/>
      <c r="P216" s="810"/>
      <c r="Q216" s="811"/>
      <c r="R216" s="9"/>
      <c r="T216" s="765">
        <v>0</v>
      </c>
      <c r="U216" s="108"/>
      <c r="W216" s="840"/>
      <c r="X216" s="841"/>
      <c r="Y216" s="9"/>
      <c r="AA216" s="945">
        <v>0</v>
      </c>
      <c r="AB216" s="830"/>
      <c r="AD216" s="45"/>
      <c r="AE216" s="878"/>
      <c r="AF216" s="9"/>
      <c r="AH216" s="858">
        <v>0</v>
      </c>
      <c r="AI216" s="872"/>
      <c r="AK216" s="913"/>
      <c r="AL216" s="914"/>
      <c r="AM216" s="9"/>
      <c r="AO216" s="352">
        <v>0</v>
      </c>
      <c r="AP216" s="907"/>
    </row>
    <row r="217" spans="2:42" ht="15" customHeight="1" x14ac:dyDescent="0.3">
      <c r="B217" s="738"/>
      <c r="C217" s="739"/>
      <c r="D217" s="9"/>
      <c r="F217" s="925">
        <v>0</v>
      </c>
      <c r="G217" s="743"/>
      <c r="H217" s="85"/>
      <c r="I217" s="781"/>
      <c r="J217" s="782"/>
      <c r="K217" s="9"/>
      <c r="M217" s="933">
        <v>0</v>
      </c>
      <c r="N217" s="775"/>
      <c r="P217" s="810"/>
      <c r="Q217" s="811"/>
      <c r="R217" s="9"/>
      <c r="T217" s="765">
        <v>0</v>
      </c>
      <c r="U217" s="108"/>
      <c r="W217" s="840"/>
      <c r="X217" s="841"/>
      <c r="Y217" s="9"/>
      <c r="AA217" s="945">
        <v>0</v>
      </c>
      <c r="AB217" s="830"/>
      <c r="AD217" s="45"/>
      <c r="AE217" s="878"/>
      <c r="AF217" s="9"/>
      <c r="AH217" s="858">
        <v>0</v>
      </c>
      <c r="AI217" s="872"/>
      <c r="AK217" s="913"/>
      <c r="AL217" s="914"/>
      <c r="AM217" s="9"/>
      <c r="AO217" s="352">
        <v>0</v>
      </c>
      <c r="AP217" s="907"/>
    </row>
    <row r="218" spans="2:42" ht="15" customHeight="1" x14ac:dyDescent="0.3">
      <c r="B218" s="738"/>
      <c r="C218" s="739"/>
      <c r="D218" s="9"/>
      <c r="F218" s="925">
        <v>0</v>
      </c>
      <c r="G218" s="743"/>
      <c r="H218" s="85"/>
      <c r="I218" s="781"/>
      <c r="J218" s="782"/>
      <c r="K218" s="9"/>
      <c r="M218" s="933">
        <v>0</v>
      </c>
      <c r="N218" s="775"/>
      <c r="P218" s="810"/>
      <c r="Q218" s="811"/>
      <c r="R218" s="9"/>
      <c r="T218" s="765">
        <v>0</v>
      </c>
      <c r="U218" s="108"/>
      <c r="W218" s="840"/>
      <c r="X218" s="841"/>
      <c r="Y218" s="9"/>
      <c r="AA218" s="945">
        <v>0</v>
      </c>
      <c r="AB218" s="830"/>
      <c r="AD218" s="45"/>
      <c r="AE218" s="878"/>
      <c r="AF218" s="9"/>
      <c r="AH218" s="858">
        <v>0</v>
      </c>
      <c r="AI218" s="872"/>
      <c r="AK218" s="913"/>
      <c r="AL218" s="914"/>
      <c r="AM218" s="9"/>
      <c r="AO218" s="352">
        <v>0</v>
      </c>
      <c r="AP218" s="907"/>
    </row>
    <row r="219" spans="2:42" ht="15" customHeight="1" thickBot="1" x14ac:dyDescent="0.35">
      <c r="B219" s="740"/>
      <c r="C219" s="741"/>
      <c r="D219" s="9"/>
      <c r="F219" s="926">
        <v>0</v>
      </c>
      <c r="G219" s="743"/>
      <c r="H219" s="85"/>
      <c r="I219" s="783"/>
      <c r="J219" s="784"/>
      <c r="K219" s="9"/>
      <c r="M219" s="934">
        <v>0</v>
      </c>
      <c r="N219" s="775"/>
      <c r="P219" s="812"/>
      <c r="Q219" s="813"/>
      <c r="R219" s="9"/>
      <c r="T219" s="766">
        <v>0</v>
      </c>
      <c r="U219" s="108"/>
      <c r="W219" s="842"/>
      <c r="X219" s="843"/>
      <c r="Y219" s="9"/>
      <c r="AA219" s="946">
        <v>0</v>
      </c>
      <c r="AB219" s="830"/>
      <c r="AD219" s="879"/>
      <c r="AE219" s="880"/>
      <c r="AF219" s="9"/>
      <c r="AH219" s="859">
        <v>0</v>
      </c>
      <c r="AI219" s="872"/>
      <c r="AK219" s="915"/>
      <c r="AL219" s="916"/>
      <c r="AM219" s="9"/>
      <c r="AO219" s="353">
        <v>0</v>
      </c>
      <c r="AP219" s="907"/>
    </row>
    <row r="220" spans="2:42" ht="15" customHeight="1" thickBot="1" x14ac:dyDescent="0.35">
      <c r="B220" s="726"/>
      <c r="C220" s="727"/>
      <c r="D220" s="725"/>
      <c r="E220" s="728" t="s">
        <v>97</v>
      </c>
      <c r="F220" s="729">
        <f>F204-F207-F208-F209-F210-F211-F212-F213-F214-F215-F216-F217-F218-F219</f>
        <v>0</v>
      </c>
      <c r="G220" s="744"/>
      <c r="H220" s="85"/>
      <c r="I220" s="790"/>
      <c r="J220" s="791"/>
      <c r="K220" s="792"/>
      <c r="L220" s="793" t="s">
        <v>97</v>
      </c>
      <c r="M220" s="794">
        <f>M204-M207-M208-M209-M210-M211-M212-M213-M214-M215-M216-M217-M218-M219</f>
        <v>0</v>
      </c>
      <c r="N220" s="776"/>
      <c r="P220" s="796"/>
      <c r="Q220" s="797"/>
      <c r="R220" s="798"/>
      <c r="S220" s="799" t="s">
        <v>97</v>
      </c>
      <c r="T220" s="800">
        <f>T204-T207-T208-T209-T210-T211-T212-T213-T214-T215-T216-T217-T218-T219</f>
        <v>0</v>
      </c>
      <c r="U220" s="802"/>
      <c r="W220" s="817"/>
      <c r="X220" s="818"/>
      <c r="Y220" s="819"/>
      <c r="Z220" s="820" t="s">
        <v>97</v>
      </c>
      <c r="AA220" s="821">
        <f>AA204-AA207-AA208-AA209-AA210-AA211-AA212-AA213-AA214-AA215-AA216-AA217-AA218-AA219</f>
        <v>0</v>
      </c>
      <c r="AB220" s="831"/>
      <c r="AD220" s="845"/>
      <c r="AE220" s="846"/>
      <c r="AF220" s="847"/>
      <c r="AG220" s="848" t="s">
        <v>97</v>
      </c>
      <c r="AH220" s="849">
        <f>AH204-AH207-AH208-AH209-AH210-AH211-AH212-AH213-AH214-AH215-AH216-AH217-AH218-AH219</f>
        <v>0</v>
      </c>
      <c r="AI220" s="873"/>
      <c r="AK220" s="882"/>
      <c r="AL220" s="883"/>
      <c r="AM220" s="884"/>
      <c r="AN220" s="885" t="s">
        <v>97</v>
      </c>
      <c r="AO220" s="886">
        <f>AO204-AO207-AO208-AO209-AO210-AO211-AO212-AO213-AO214-AO215-AO216-AO217-AO218-AO219</f>
        <v>0</v>
      </c>
      <c r="AP220" s="908"/>
    </row>
    <row r="221" spans="2:42" ht="15" customHeight="1" thickBot="1" x14ac:dyDescent="0.35">
      <c r="B221" s="746"/>
      <c r="C221" s="747"/>
      <c r="D221" s="748"/>
      <c r="E221" s="748"/>
      <c r="F221" s="748"/>
      <c r="G221" s="745"/>
      <c r="H221" s="85"/>
      <c r="I221" s="785"/>
      <c r="J221" s="786"/>
      <c r="K221" s="787"/>
      <c r="L221" s="787"/>
      <c r="M221" s="787"/>
      <c r="N221" s="788"/>
      <c r="P221" s="803"/>
      <c r="Q221" s="804"/>
      <c r="R221" s="805"/>
      <c r="S221" s="805"/>
      <c r="T221" s="805"/>
      <c r="U221" s="110"/>
      <c r="W221" s="832"/>
      <c r="X221" s="833"/>
      <c r="Y221" s="834"/>
      <c r="Z221" s="834"/>
      <c r="AA221" s="834"/>
      <c r="AB221" s="835"/>
      <c r="AD221" s="867"/>
      <c r="AE221" s="868"/>
      <c r="AF221" s="869"/>
      <c r="AG221" s="869"/>
      <c r="AH221" s="869"/>
      <c r="AI221" s="870"/>
      <c r="AK221" s="902"/>
      <c r="AL221" s="903"/>
      <c r="AM221" s="904"/>
      <c r="AN221" s="904"/>
      <c r="AO221" s="904"/>
      <c r="AP221" s="905"/>
    </row>
    <row r="222" spans="2:42" ht="15" customHeight="1" x14ac:dyDescent="0.3">
      <c r="C222" s="154"/>
      <c r="D222" s="74"/>
      <c r="E222" s="74"/>
      <c r="F222" s="74"/>
      <c r="I222" s="38"/>
      <c r="J222" s="43"/>
      <c r="K222" s="38"/>
      <c r="L222" s="38"/>
      <c r="M222" s="38"/>
      <c r="N222" s="38"/>
    </row>
    <row r="223" spans="2:42" x14ac:dyDescent="0.3">
      <c r="B223" s="38"/>
      <c r="C223" s="44"/>
      <c r="D223" s="85"/>
      <c r="E223" s="85"/>
      <c r="F223" s="85"/>
      <c r="G223" s="38"/>
      <c r="H223" s="85"/>
      <c r="I223" s="38"/>
      <c r="J223" s="44"/>
      <c r="K223" s="85"/>
      <c r="L223" s="85"/>
      <c r="M223" s="85"/>
      <c r="N223" s="38"/>
    </row>
  </sheetData>
  <mergeCells count="120">
    <mergeCell ref="E5:F5"/>
    <mergeCell ref="D5:D6"/>
    <mergeCell ref="K5:K6"/>
    <mergeCell ref="L5:M5"/>
    <mergeCell ref="D93:D94"/>
    <mergeCell ref="E93:F93"/>
    <mergeCell ref="K93:K94"/>
    <mergeCell ref="L93:M93"/>
    <mergeCell ref="D115:D116"/>
    <mergeCell ref="E115:F115"/>
    <mergeCell ref="K115:K116"/>
    <mergeCell ref="L115:M115"/>
    <mergeCell ref="D49:D50"/>
    <mergeCell ref="E49:F49"/>
    <mergeCell ref="K49:K50"/>
    <mergeCell ref="L49:M49"/>
    <mergeCell ref="D71:D72"/>
    <mergeCell ref="E71:F71"/>
    <mergeCell ref="K71:K72"/>
    <mergeCell ref="L71:M71"/>
    <mergeCell ref="D137:D138"/>
    <mergeCell ref="E137:F137"/>
    <mergeCell ref="K137:K138"/>
    <mergeCell ref="L137:M137"/>
    <mergeCell ref="D203:D204"/>
    <mergeCell ref="E203:F203"/>
    <mergeCell ref="K203:K204"/>
    <mergeCell ref="L203:M203"/>
    <mergeCell ref="D159:D160"/>
    <mergeCell ref="E159:F159"/>
    <mergeCell ref="K159:K160"/>
    <mergeCell ref="L159:M159"/>
    <mergeCell ref="D181:D182"/>
    <mergeCell ref="E181:F181"/>
    <mergeCell ref="K181:K182"/>
    <mergeCell ref="L181:M181"/>
    <mergeCell ref="AG5:AH5"/>
    <mergeCell ref="AM5:AM6"/>
    <mergeCell ref="AN5:AO5"/>
    <mergeCell ref="R5:R6"/>
    <mergeCell ref="S5:T5"/>
    <mergeCell ref="Y5:Y6"/>
    <mergeCell ref="Z5:AA5"/>
    <mergeCell ref="AF5:AF6"/>
    <mergeCell ref="S27:T27"/>
    <mergeCell ref="Y27:Y28"/>
    <mergeCell ref="Z27:AA27"/>
    <mergeCell ref="AF27:AF28"/>
    <mergeCell ref="AG27:AH27"/>
    <mergeCell ref="D27:D28"/>
    <mergeCell ref="E27:F27"/>
    <mergeCell ref="K27:K28"/>
    <mergeCell ref="L27:M27"/>
    <mergeCell ref="R27:R28"/>
    <mergeCell ref="R49:R50"/>
    <mergeCell ref="S49:T49"/>
    <mergeCell ref="Y49:Y50"/>
    <mergeCell ref="Z49:AA49"/>
    <mergeCell ref="AF49:AF50"/>
    <mergeCell ref="AG49:AH49"/>
    <mergeCell ref="AM49:AM50"/>
    <mergeCell ref="AN49:AO49"/>
    <mergeCell ref="AM27:AM28"/>
    <mergeCell ref="AN27:AO27"/>
    <mergeCell ref="R71:R72"/>
    <mergeCell ref="S71:T71"/>
    <mergeCell ref="Y71:Y72"/>
    <mergeCell ref="Z71:AA71"/>
    <mergeCell ref="AF71:AF72"/>
    <mergeCell ref="AG71:AH71"/>
    <mergeCell ref="AM71:AM72"/>
    <mergeCell ref="AN71:AO71"/>
    <mergeCell ref="R93:R94"/>
    <mergeCell ref="S93:T93"/>
    <mergeCell ref="Y93:Y94"/>
    <mergeCell ref="Z93:AA93"/>
    <mergeCell ref="AF93:AF94"/>
    <mergeCell ref="AG93:AH93"/>
    <mergeCell ref="AM93:AM94"/>
    <mergeCell ref="AN93:AO93"/>
    <mergeCell ref="R115:R116"/>
    <mergeCell ref="S115:T115"/>
    <mergeCell ref="Y115:Y116"/>
    <mergeCell ref="Z115:AA115"/>
    <mergeCell ref="AF115:AF116"/>
    <mergeCell ref="AG115:AH115"/>
    <mergeCell ref="AM115:AM116"/>
    <mergeCell ref="AN115:AO115"/>
    <mergeCell ref="AG137:AH137"/>
    <mergeCell ref="AM137:AM138"/>
    <mergeCell ref="AN137:AO137"/>
    <mergeCell ref="R137:R138"/>
    <mergeCell ref="S137:T137"/>
    <mergeCell ref="Y137:Y138"/>
    <mergeCell ref="Z137:AA137"/>
    <mergeCell ref="AF137:AF138"/>
    <mergeCell ref="AG159:AH159"/>
    <mergeCell ref="AM159:AM160"/>
    <mergeCell ref="AN159:AO159"/>
    <mergeCell ref="R159:R160"/>
    <mergeCell ref="S159:T159"/>
    <mergeCell ref="Y159:Y160"/>
    <mergeCell ref="Z159:AA159"/>
    <mergeCell ref="AF159:AF160"/>
    <mergeCell ref="AG181:AH181"/>
    <mergeCell ref="AM181:AM182"/>
    <mergeCell ref="AN181:AO181"/>
    <mergeCell ref="R181:R182"/>
    <mergeCell ref="S181:T181"/>
    <mergeCell ref="Y181:Y182"/>
    <mergeCell ref="Z181:AA181"/>
    <mergeCell ref="AF181:AF182"/>
    <mergeCell ref="AG203:AH203"/>
    <mergeCell ref="AM203:AM204"/>
    <mergeCell ref="AN203:AO203"/>
    <mergeCell ref="R203:R204"/>
    <mergeCell ref="S203:T203"/>
    <mergeCell ref="Y203:Y204"/>
    <mergeCell ref="Z203:AA203"/>
    <mergeCell ref="AF203:AF20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AK441"/>
  <sheetViews>
    <sheetView workbookViewId="0">
      <pane xSplit="2" ySplit="4" topLeftCell="C5" activePane="bottomRight" state="frozen"/>
      <selection pane="topRight" activeCell="C1" sqref="C1"/>
      <selection pane="bottomLeft" activeCell="A5" sqref="A5"/>
      <selection pane="bottomRight" activeCell="A3" sqref="A3"/>
    </sheetView>
  </sheetViews>
  <sheetFormatPr defaultColWidth="8.88671875" defaultRowHeight="13.8" x14ac:dyDescent="0.3"/>
  <cols>
    <col min="1" max="1" width="50.77734375" style="255" bestFit="1" customWidth="1"/>
    <col min="2" max="2" width="9.5546875" style="713" customWidth="1"/>
    <col min="3" max="4" width="22.77734375" style="255" customWidth="1"/>
    <col min="5" max="5" width="8.88671875" style="999" customWidth="1"/>
    <col min="6" max="6" width="22.77734375" style="1175" customWidth="1"/>
    <col min="7" max="7" width="10.33203125" style="999" customWidth="1"/>
    <col min="8" max="8" width="24.77734375" style="255" customWidth="1"/>
    <col min="9" max="9" width="4.6640625" style="255" customWidth="1"/>
    <col min="10" max="10" width="9.33203125" style="998" bestFit="1" customWidth="1"/>
    <col min="11" max="11" width="24.77734375" style="255" customWidth="1"/>
    <col min="12" max="16384" width="8.88671875" style="255"/>
  </cols>
  <sheetData>
    <row r="2" spans="1:11" ht="30" x14ac:dyDescent="0.3">
      <c r="A2" s="1446" t="s">
        <v>317</v>
      </c>
      <c r="B2" s="1446"/>
      <c r="C2" s="1446"/>
      <c r="D2" s="1446"/>
      <c r="E2" s="1446"/>
      <c r="F2" s="1446"/>
      <c r="G2" s="1446"/>
      <c r="H2" s="1446"/>
      <c r="I2" s="1446"/>
      <c r="J2" s="1446"/>
      <c r="K2" s="1446"/>
    </row>
    <row r="3" spans="1:11" ht="21" thickBot="1" x14ac:dyDescent="0.35">
      <c r="A3" s="1174"/>
    </row>
    <row r="4" spans="1:11" s="1006" customFormat="1" ht="32.4" customHeight="1" thickBot="1" x14ac:dyDescent="0.35">
      <c r="A4" s="1000" t="s">
        <v>322</v>
      </c>
      <c r="B4" s="1124"/>
      <c r="C4" s="1001" t="s">
        <v>318</v>
      </c>
      <c r="D4" s="1002" t="s">
        <v>319</v>
      </c>
      <c r="E4" s="1003" t="s">
        <v>320</v>
      </c>
      <c r="F4" s="1004" t="s">
        <v>321</v>
      </c>
      <c r="G4" s="1003" t="s">
        <v>453</v>
      </c>
      <c r="H4" s="1005" t="s">
        <v>323</v>
      </c>
      <c r="J4" s="1001" t="s">
        <v>324</v>
      </c>
      <c r="K4" s="1005" t="s">
        <v>325</v>
      </c>
    </row>
    <row r="5" spans="1:11" ht="15" customHeight="1" x14ac:dyDescent="0.3">
      <c r="A5" s="708" t="s">
        <v>5</v>
      </c>
      <c r="B5" s="1265">
        <v>111100</v>
      </c>
      <c r="C5" s="1007">
        <f>SUMIF('Expenditures - all orgs'!$C$14:$C$3599, B5,'Expenditures - all orgs'!$D$14:$D$3599)</f>
        <v>0</v>
      </c>
      <c r="D5" s="276">
        <f>'Budget Detail - AAAAAA'!D10+'Budget Detail - AAAAAA'!E10+'Budget Detail - BBBBBB'!D10+'Budget Detail - BBBBBB'!E10+'Budget Detail - CCCCCC'!D10+'Budget Detail - CCCCCC'!E10+'Budget Detail - DDDDDD'!D10+'Budget Detail - DDDDDD'!E10+'Budget Detail - EEEEEE'!D10+'Budget Detail - EEEEEE'!E10+'Budget Detail - FFFFFF'!D10+'Budget Detail - FFFFFF'!E10</f>
        <v>0</v>
      </c>
      <c r="E5" s="170">
        <v>1</v>
      </c>
      <c r="F5" s="1176">
        <f>D5/E5</f>
        <v>0</v>
      </c>
      <c r="G5" s="1040">
        <v>1</v>
      </c>
      <c r="H5" s="1177">
        <f>F5*G5</f>
        <v>0</v>
      </c>
      <c r="J5" s="209">
        <v>1</v>
      </c>
      <c r="K5" s="1177">
        <f>H5*J5</f>
        <v>0</v>
      </c>
    </row>
    <row r="6" spans="1:11" ht="15" customHeight="1" x14ac:dyDescent="0.3">
      <c r="A6" s="216" t="s">
        <v>6</v>
      </c>
      <c r="B6" s="1265">
        <v>111200</v>
      </c>
      <c r="C6" s="275">
        <f>SUMIF('Expenditures - all orgs'!$C$14:$C$3599, B6,'Expenditures - all orgs'!$D$14:$D$3599)</f>
        <v>0</v>
      </c>
      <c r="D6" s="276">
        <f>'Budget Detail - AAAAAA'!D11+'Budget Detail - AAAAAA'!E11+'Budget Detail - BBBBBB'!D11+'Budget Detail - BBBBBB'!E11+'Budget Detail - CCCCCC'!D11+'Budget Detail - CCCCCC'!E11+'Budget Detail - DDDDDD'!D11+'Budget Detail - DDDDDD'!E11+'Budget Detail - EEEEEE'!D11+'Budget Detail - EEEEEE'!E11+'Budget Detail - FFFFFF'!D11+'Budget Detail - FFFFFF'!E11</f>
        <v>0</v>
      </c>
      <c r="E6" s="170">
        <v>1</v>
      </c>
      <c r="F6" s="1176">
        <f t="shared" ref="F6:F65" si="0">D6/E6</f>
        <v>0</v>
      </c>
      <c r="G6" s="1041">
        <v>1</v>
      </c>
      <c r="H6" s="1178">
        <f t="shared" ref="H6:H65" si="1">F6*G6</f>
        <v>0</v>
      </c>
      <c r="J6" s="210">
        <v>1</v>
      </c>
      <c r="K6" s="1177">
        <f t="shared" ref="K6:K70" si="2">H6*J6</f>
        <v>0</v>
      </c>
    </row>
    <row r="7" spans="1:11" ht="15" customHeight="1" x14ac:dyDescent="0.3">
      <c r="A7" s="216" t="s">
        <v>110</v>
      </c>
      <c r="B7" s="1265">
        <v>111210</v>
      </c>
      <c r="C7" s="275">
        <f>SUMIF('Expenditures - all orgs'!$C$14:$C$3599, B7,'Expenditures - all orgs'!$D$14:$D$3599)</f>
        <v>0</v>
      </c>
      <c r="D7" s="276">
        <f>'Budget Detail - AAAAAA'!D12+'Budget Detail - AAAAAA'!E12+'Budget Detail - BBBBBB'!D12+'Budget Detail - BBBBBB'!E12+'Budget Detail - CCCCCC'!D12+'Budget Detail - CCCCCC'!E12+'Budget Detail - DDDDDD'!D12+'Budget Detail - DDDDDD'!E12+'Budget Detail - EEEEEE'!D12+'Budget Detail - EEEEEE'!E12+'Budget Detail - FFFFFF'!D12+'Budget Detail - FFFFFF'!E12</f>
        <v>0</v>
      </c>
      <c r="E7" s="170">
        <v>1</v>
      </c>
      <c r="F7" s="1176">
        <f t="shared" si="0"/>
        <v>0</v>
      </c>
      <c r="G7" s="1041">
        <v>1</v>
      </c>
      <c r="H7" s="1178">
        <f t="shared" si="1"/>
        <v>0</v>
      </c>
      <c r="J7" s="210">
        <v>1</v>
      </c>
      <c r="K7" s="1177">
        <f t="shared" si="2"/>
        <v>0</v>
      </c>
    </row>
    <row r="8" spans="1:11" ht="15" customHeight="1" x14ac:dyDescent="0.3">
      <c r="A8" s="216" t="s">
        <v>310</v>
      </c>
      <c r="B8" s="1265">
        <v>111220</v>
      </c>
      <c r="C8" s="275">
        <f>SUMIF('Expenditures - all orgs'!$C$14:$C$3599, B8,'Expenditures - all orgs'!$D$14:$D$3599)</f>
        <v>0</v>
      </c>
      <c r="D8" s="276">
        <f>'Budget Detail - AAAAAA'!D13+'Budget Detail - AAAAAA'!E13+'Budget Detail - BBBBBB'!D13+'Budget Detail - BBBBBB'!E13+'Budget Detail - CCCCCC'!D13+'Budget Detail - CCCCCC'!E13+'Budget Detail - DDDDDD'!D13+'Budget Detail - DDDDDD'!E13+'Budget Detail - EEEEEE'!D13+'Budget Detail - EEEEEE'!E13+'Budget Detail - FFFFFF'!D13+'Budget Detail - FFFFFF'!E13</f>
        <v>0</v>
      </c>
      <c r="E8" s="170">
        <v>1</v>
      </c>
      <c r="F8" s="1176">
        <f t="shared" si="0"/>
        <v>0</v>
      </c>
      <c r="G8" s="1041">
        <v>1</v>
      </c>
      <c r="H8" s="1178">
        <f t="shared" si="1"/>
        <v>0</v>
      </c>
      <c r="J8" s="210">
        <v>1</v>
      </c>
      <c r="K8" s="1177">
        <f t="shared" si="2"/>
        <v>0</v>
      </c>
    </row>
    <row r="9" spans="1:11" ht="15" customHeight="1" x14ac:dyDescent="0.3">
      <c r="A9" s="216" t="s">
        <v>7</v>
      </c>
      <c r="B9" s="1265">
        <v>111300</v>
      </c>
      <c r="C9" s="275">
        <f>SUMIF('Expenditures - all orgs'!$C$14:$C$3599, B9,'Expenditures - all orgs'!$D$14:$D$3599)</f>
        <v>0</v>
      </c>
      <c r="D9" s="276">
        <f>'Budget Detail - AAAAAA'!D14+'Budget Detail - AAAAAA'!E14+'Budget Detail - BBBBBB'!D14+'Budget Detail - BBBBBB'!E14+'Budget Detail - CCCCCC'!D14+'Budget Detail - CCCCCC'!E14+'Budget Detail - DDDDDD'!D14+'Budget Detail - DDDDDD'!E14+'Budget Detail - EEEEEE'!D14+'Budget Detail - EEEEEE'!E14+'Budget Detail - FFFFFF'!D14+'Budget Detail - FFFFFF'!E14</f>
        <v>0</v>
      </c>
      <c r="E9" s="170">
        <v>1</v>
      </c>
      <c r="F9" s="1176">
        <f t="shared" si="0"/>
        <v>0</v>
      </c>
      <c r="G9" s="1041">
        <v>1</v>
      </c>
      <c r="H9" s="1178">
        <f t="shared" si="1"/>
        <v>0</v>
      </c>
      <c r="J9" s="210">
        <v>1</v>
      </c>
      <c r="K9" s="1177">
        <f t="shared" si="2"/>
        <v>0</v>
      </c>
    </row>
    <row r="10" spans="1:11" ht="15" customHeight="1" x14ac:dyDescent="0.3">
      <c r="A10" s="225" t="s">
        <v>442</v>
      </c>
      <c r="B10" s="1265">
        <v>111310</v>
      </c>
      <c r="C10" s="275">
        <f>SUMIF('Expenditures - all orgs'!$C$14:$C$3599, B10,'Expenditures - all orgs'!$D$14:$D$3599)</f>
        <v>0</v>
      </c>
      <c r="D10" s="276">
        <f>'Budget Detail - AAAAAA'!D15+'Budget Detail - AAAAAA'!E15+'Budget Detail - BBBBBB'!D15+'Budget Detail - BBBBBB'!E15+'Budget Detail - CCCCCC'!D15+'Budget Detail - CCCCCC'!E15+'Budget Detail - DDDDDD'!D15+'Budget Detail - DDDDDD'!E15+'Budget Detail - EEEEEE'!D15+'Budget Detail - EEEEEE'!E15+'Budget Detail - FFFFFF'!D15+'Budget Detail - FFFFFF'!E15</f>
        <v>0</v>
      </c>
      <c r="E10" s="170">
        <v>1</v>
      </c>
      <c r="F10" s="1176">
        <f t="shared" ref="F10" si="3">D10/E10</f>
        <v>0</v>
      </c>
      <c r="G10" s="1041">
        <v>1</v>
      </c>
      <c r="H10" s="1178">
        <f t="shared" ref="H10" si="4">F10*G10</f>
        <v>0</v>
      </c>
      <c r="J10" s="210">
        <v>1</v>
      </c>
      <c r="K10" s="1177">
        <f t="shared" ref="K10" si="5">H10*J10</f>
        <v>0</v>
      </c>
    </row>
    <row r="11" spans="1:11" ht="15" customHeight="1" x14ac:dyDescent="0.3">
      <c r="A11" s="216" t="s">
        <v>8</v>
      </c>
      <c r="B11" s="1265">
        <v>111400</v>
      </c>
      <c r="C11" s="275">
        <f>SUMIF('Expenditures - all orgs'!$C$14:$C$3599, B11,'Expenditures - all orgs'!$D$14:$D$3599)</f>
        <v>0</v>
      </c>
      <c r="D11" s="276">
        <f>'Budget Detail - AAAAAA'!D16+'Budget Detail - AAAAAA'!E16+'Budget Detail - BBBBBB'!D16+'Budget Detail - BBBBBB'!E16+'Budget Detail - CCCCCC'!D16+'Budget Detail - CCCCCC'!E16+'Budget Detail - DDDDDD'!D16+'Budget Detail - DDDDDD'!E16+'Budget Detail - EEEEEE'!D16+'Budget Detail - EEEEEE'!E16+'Budget Detail - FFFFFF'!D16+'Budget Detail - FFFFFF'!E16</f>
        <v>0</v>
      </c>
      <c r="E11" s="170">
        <v>1</v>
      </c>
      <c r="F11" s="1176">
        <f t="shared" si="0"/>
        <v>0</v>
      </c>
      <c r="G11" s="1041">
        <v>1</v>
      </c>
      <c r="H11" s="1178">
        <f t="shared" si="1"/>
        <v>0</v>
      </c>
      <c r="J11" s="210">
        <v>1</v>
      </c>
      <c r="K11" s="1177">
        <f t="shared" si="2"/>
        <v>0</v>
      </c>
    </row>
    <row r="12" spans="1:11" ht="15" customHeight="1" x14ac:dyDescent="0.3">
      <c r="A12" s="216" t="s">
        <v>9</v>
      </c>
      <c r="B12" s="1265">
        <v>111500</v>
      </c>
      <c r="C12" s="275">
        <f>SUMIF('Expenditures - all orgs'!$C$14:$C$3599, B12,'Expenditures - all orgs'!$D$14:$D$3599)</f>
        <v>0</v>
      </c>
      <c r="D12" s="276">
        <f>'Budget Detail - AAAAAA'!D17+'Budget Detail - AAAAAA'!E17+'Budget Detail - BBBBBB'!D17+'Budget Detail - BBBBBB'!E17+'Budget Detail - CCCCCC'!D17+'Budget Detail - CCCCCC'!E17+'Budget Detail - DDDDDD'!D17+'Budget Detail - DDDDDD'!E17+'Budget Detail - EEEEEE'!D17+'Budget Detail - EEEEEE'!E17+'Budget Detail - FFFFFF'!D17+'Budget Detail - FFFFFF'!E17</f>
        <v>0</v>
      </c>
      <c r="E12" s="170">
        <v>1</v>
      </c>
      <c r="F12" s="1176">
        <f t="shared" si="0"/>
        <v>0</v>
      </c>
      <c r="G12" s="1041">
        <v>1</v>
      </c>
      <c r="H12" s="1178">
        <f t="shared" si="1"/>
        <v>0</v>
      </c>
      <c r="J12" s="210">
        <v>1</v>
      </c>
      <c r="K12" s="1177">
        <f t="shared" si="2"/>
        <v>0</v>
      </c>
    </row>
    <row r="13" spans="1:11" ht="15" customHeight="1" x14ac:dyDescent="0.3">
      <c r="A13" s="216" t="s">
        <v>10</v>
      </c>
      <c r="B13" s="1265">
        <v>111600</v>
      </c>
      <c r="C13" s="275">
        <f>SUMIF('Expenditures - all orgs'!$C$14:$C$3599, B13,'Expenditures - all orgs'!$D$14:$D$3599)</f>
        <v>0</v>
      </c>
      <c r="D13" s="276">
        <f>'Budget Detail - AAAAAA'!D18+'Budget Detail - AAAAAA'!E18+'Budget Detail - BBBBBB'!D18+'Budget Detail - BBBBBB'!E18+'Budget Detail - CCCCCC'!D18+'Budget Detail - CCCCCC'!E18+'Budget Detail - DDDDDD'!D18+'Budget Detail - DDDDDD'!E18+'Budget Detail - EEEEEE'!D18+'Budget Detail - EEEEEE'!E18+'Budget Detail - FFFFFF'!D18+'Budget Detail - FFFFFF'!E18</f>
        <v>0</v>
      </c>
      <c r="E13" s="170">
        <v>1</v>
      </c>
      <c r="F13" s="1176">
        <f t="shared" si="0"/>
        <v>0</v>
      </c>
      <c r="G13" s="1041">
        <v>1</v>
      </c>
      <c r="H13" s="1178">
        <f t="shared" si="1"/>
        <v>0</v>
      </c>
      <c r="J13" s="210">
        <v>1</v>
      </c>
      <c r="K13" s="1177">
        <f t="shared" si="2"/>
        <v>0</v>
      </c>
    </row>
    <row r="14" spans="1:11" ht="15" customHeight="1" x14ac:dyDescent="0.3">
      <c r="A14" s="216" t="s">
        <v>11</v>
      </c>
      <c r="B14" s="1265">
        <v>111700</v>
      </c>
      <c r="C14" s="275">
        <f>SUMIF('Expenditures - all orgs'!$C$14:$C$3599, B14,'Expenditures - all orgs'!$D$14:$D$3599)</f>
        <v>0</v>
      </c>
      <c r="D14" s="276">
        <f>'Budget Detail - AAAAAA'!D19+'Budget Detail - AAAAAA'!E19+'Budget Detail - BBBBBB'!D19+'Budget Detail - BBBBBB'!E19+'Budget Detail - CCCCCC'!D19+'Budget Detail - CCCCCC'!E19+'Budget Detail - DDDDDD'!D19+'Budget Detail - DDDDDD'!E19+'Budget Detail - EEEEEE'!D19+'Budget Detail - EEEEEE'!E19+'Budget Detail - FFFFFF'!D19+'Budget Detail - FFFFFF'!E19</f>
        <v>0</v>
      </c>
      <c r="E14" s="170">
        <v>1</v>
      </c>
      <c r="F14" s="1176">
        <f t="shared" si="0"/>
        <v>0</v>
      </c>
      <c r="G14" s="1041">
        <v>1</v>
      </c>
      <c r="H14" s="1178">
        <f t="shared" si="1"/>
        <v>0</v>
      </c>
      <c r="J14" s="210">
        <v>1</v>
      </c>
      <c r="K14" s="1177">
        <f t="shared" si="2"/>
        <v>0</v>
      </c>
    </row>
    <row r="15" spans="1:11" ht="15" customHeight="1" x14ac:dyDescent="0.3">
      <c r="A15" s="216" t="s">
        <v>12</v>
      </c>
      <c r="B15" s="1265">
        <v>111800</v>
      </c>
      <c r="C15" s="275">
        <f>SUMIF('Expenditures - all orgs'!$C$14:$C$3599, B15,'Expenditures - all orgs'!$D$14:$D$3599)</f>
        <v>0</v>
      </c>
      <c r="D15" s="276">
        <f>'Budget Detail - AAAAAA'!D20+'Budget Detail - AAAAAA'!E20+'Budget Detail - BBBBBB'!D20+'Budget Detail - BBBBBB'!E20+'Budget Detail - CCCCCC'!D20+'Budget Detail - CCCCCC'!E20+'Budget Detail - DDDDDD'!D20+'Budget Detail - DDDDDD'!E20+'Budget Detail - EEEEEE'!D20+'Budget Detail - EEEEEE'!E20+'Budget Detail - FFFFFF'!D20+'Budget Detail - FFFFFF'!E20</f>
        <v>0</v>
      </c>
      <c r="E15" s="170">
        <v>1</v>
      </c>
      <c r="F15" s="1176">
        <f t="shared" si="0"/>
        <v>0</v>
      </c>
      <c r="G15" s="1041">
        <v>1</v>
      </c>
      <c r="H15" s="1178">
        <f t="shared" si="1"/>
        <v>0</v>
      </c>
      <c r="J15" s="210">
        <v>1</v>
      </c>
      <c r="K15" s="1177">
        <f t="shared" si="2"/>
        <v>0</v>
      </c>
    </row>
    <row r="16" spans="1:11" ht="15" customHeight="1" x14ac:dyDescent="0.3">
      <c r="A16" s="216" t="s">
        <v>109</v>
      </c>
      <c r="B16" s="1265">
        <v>111900</v>
      </c>
      <c r="C16" s="275">
        <f>SUMIF('Expenditures - all orgs'!$C$14:$C$3599, B16,'Expenditures - all orgs'!$D$14:$D$3599)</f>
        <v>0</v>
      </c>
      <c r="D16" s="276">
        <f>'Budget Detail - AAAAAA'!D21+'Budget Detail - AAAAAA'!E21+'Budget Detail - BBBBBB'!D21+'Budget Detail - BBBBBB'!E21+'Budget Detail - CCCCCC'!D21+'Budget Detail - CCCCCC'!E21+'Budget Detail - DDDDDD'!D21+'Budget Detail - DDDDDD'!E21+'Budget Detail - EEEEEE'!D21+'Budget Detail - EEEEEE'!E21+'Budget Detail - FFFFFF'!D21+'Budget Detail - FFFFFF'!E21</f>
        <v>0</v>
      </c>
      <c r="E16" s="170">
        <v>1</v>
      </c>
      <c r="F16" s="1176">
        <f t="shared" si="0"/>
        <v>0</v>
      </c>
      <c r="G16" s="1041">
        <v>1</v>
      </c>
      <c r="H16" s="1178">
        <f t="shared" si="1"/>
        <v>0</v>
      </c>
      <c r="J16" s="210">
        <v>1</v>
      </c>
      <c r="K16" s="1177">
        <f t="shared" si="2"/>
        <v>0</v>
      </c>
    </row>
    <row r="17" spans="1:11" ht="15" customHeight="1" x14ac:dyDescent="0.3">
      <c r="A17" s="708" t="s">
        <v>1</v>
      </c>
      <c r="B17" s="1265">
        <v>112100</v>
      </c>
      <c r="C17" s="275">
        <f>SUMIF('Expenditures - all orgs'!$C$14:$C$3599, B17,'Expenditures - all orgs'!$D$14:$D$3599)</f>
        <v>0</v>
      </c>
      <c r="D17" s="276">
        <f>'Budget Detail - AAAAAA'!D22+'Budget Detail - AAAAAA'!E22+'Budget Detail - BBBBBB'!D22+'Budget Detail - BBBBBB'!E22+'Budget Detail - CCCCCC'!D22+'Budget Detail - CCCCCC'!E22+'Budget Detail - DDDDDD'!D22+'Budget Detail - DDDDDD'!E22+'Budget Detail - EEEEEE'!D22+'Budget Detail - EEEEEE'!E22+'Budget Detail - FFFFFF'!D22+'Budget Detail - FFFFFF'!E22</f>
        <v>0</v>
      </c>
      <c r="E17" s="170">
        <v>1</v>
      </c>
      <c r="F17" s="1176">
        <f t="shared" si="0"/>
        <v>0</v>
      </c>
      <c r="G17" s="1041">
        <v>1</v>
      </c>
      <c r="H17" s="1178">
        <f t="shared" si="1"/>
        <v>0</v>
      </c>
      <c r="J17" s="210">
        <v>1</v>
      </c>
      <c r="K17" s="1177">
        <f t="shared" si="2"/>
        <v>0</v>
      </c>
    </row>
    <row r="18" spans="1:11" ht="15" customHeight="1" x14ac:dyDescent="0.3">
      <c r="A18" s="708" t="s">
        <v>89</v>
      </c>
      <c r="B18" s="1265">
        <v>112110</v>
      </c>
      <c r="C18" s="275">
        <f>SUMIF('Expenditures - all orgs'!$C$14:$C$3599, B18,'Expenditures - all orgs'!$D$14:$D$3599)</f>
        <v>0</v>
      </c>
      <c r="D18" s="276">
        <f>'Budget Detail - AAAAAA'!D23+'Budget Detail - AAAAAA'!E23+'Budget Detail - BBBBBB'!D23+'Budget Detail - BBBBBB'!E23+'Budget Detail - CCCCCC'!D23+'Budget Detail - CCCCCC'!E23+'Budget Detail - DDDDDD'!D23+'Budget Detail - DDDDDD'!E23+'Budget Detail - EEEEEE'!D23+'Budget Detail - EEEEEE'!E23+'Budget Detail - FFFFFF'!D23+'Budget Detail - FFFFFF'!E23</f>
        <v>0</v>
      </c>
      <c r="E18" s="170">
        <v>1</v>
      </c>
      <c r="F18" s="1176">
        <f t="shared" si="0"/>
        <v>0</v>
      </c>
      <c r="G18" s="1041">
        <v>1</v>
      </c>
      <c r="H18" s="1178">
        <f t="shared" si="1"/>
        <v>0</v>
      </c>
      <c r="J18" s="210">
        <v>1</v>
      </c>
      <c r="K18" s="1177">
        <f t="shared" si="2"/>
        <v>0</v>
      </c>
    </row>
    <row r="19" spans="1:11" ht="15" customHeight="1" x14ac:dyDescent="0.3">
      <c r="A19" s="708" t="s">
        <v>174</v>
      </c>
      <c r="B19" s="1265">
        <v>112130</v>
      </c>
      <c r="C19" s="275">
        <f>SUMIF('Expenditures - all orgs'!$C$14:$C$3599, B19,'Expenditures - all orgs'!$D$14:$D$3599)</f>
        <v>0</v>
      </c>
      <c r="D19" s="276">
        <f>'Budget Detail - AAAAAA'!D24+'Budget Detail - AAAAAA'!E24+'Budget Detail - BBBBBB'!D24+'Budget Detail - BBBBBB'!E24+'Budget Detail - CCCCCC'!D24+'Budget Detail - CCCCCC'!E24+'Budget Detail - DDDDDD'!D24+'Budget Detail - DDDDDD'!E24+'Budget Detail - EEEEEE'!D24+'Budget Detail - EEEEEE'!E24+'Budget Detail - FFFFFF'!D24+'Budget Detail - FFFFFF'!E24</f>
        <v>0</v>
      </c>
      <c r="E19" s="170">
        <v>1</v>
      </c>
      <c r="F19" s="1176">
        <f t="shared" si="0"/>
        <v>0</v>
      </c>
      <c r="G19" s="1041">
        <v>1</v>
      </c>
      <c r="H19" s="1178">
        <f t="shared" si="1"/>
        <v>0</v>
      </c>
      <c r="J19" s="210">
        <v>1</v>
      </c>
      <c r="K19" s="1177">
        <f t="shared" si="2"/>
        <v>0</v>
      </c>
    </row>
    <row r="20" spans="1:11" ht="15" customHeight="1" x14ac:dyDescent="0.3">
      <c r="A20" s="216" t="s">
        <v>2</v>
      </c>
      <c r="B20" s="1265">
        <v>112300</v>
      </c>
      <c r="C20" s="275">
        <f>SUMIF('Expenditures - all orgs'!$C$14:$C$3599, B20,'Expenditures - all orgs'!$D$14:$D$3599)</f>
        <v>0</v>
      </c>
      <c r="D20" s="276">
        <f>'Budget Detail - AAAAAA'!D25+'Budget Detail - AAAAAA'!E25+'Budget Detail - BBBBBB'!D25+'Budget Detail - BBBBBB'!E25+'Budget Detail - CCCCCC'!D25+'Budget Detail - CCCCCC'!E25+'Budget Detail - DDDDDD'!D25+'Budget Detail - DDDDDD'!E25+'Budget Detail - EEEEEE'!D25+'Budget Detail - EEEEEE'!E25+'Budget Detail - FFFFFF'!D25+'Budget Detail - FFFFFF'!E25</f>
        <v>0</v>
      </c>
      <c r="E20" s="170">
        <v>1</v>
      </c>
      <c r="F20" s="1176">
        <f t="shared" si="0"/>
        <v>0</v>
      </c>
      <c r="G20" s="1041">
        <v>1</v>
      </c>
      <c r="H20" s="1178">
        <f t="shared" si="1"/>
        <v>0</v>
      </c>
      <c r="J20" s="210">
        <v>1</v>
      </c>
      <c r="K20" s="1177">
        <f t="shared" si="2"/>
        <v>0</v>
      </c>
    </row>
    <row r="21" spans="1:11" ht="15" customHeight="1" x14ac:dyDescent="0.3">
      <c r="A21" s="216" t="s">
        <v>88</v>
      </c>
      <c r="B21" s="1265">
        <v>112310</v>
      </c>
      <c r="C21" s="275">
        <f>SUMIF('Expenditures - all orgs'!$C$14:$C$3599, B21,'Expenditures - all orgs'!$D$14:$D$3599)</f>
        <v>0</v>
      </c>
      <c r="D21" s="276">
        <f>'Budget Detail - AAAAAA'!D26+'Budget Detail - AAAAAA'!E26+'Budget Detail - BBBBBB'!D26+'Budget Detail - BBBBBB'!E26+'Budget Detail - CCCCCC'!D26+'Budget Detail - CCCCCC'!E26+'Budget Detail - DDDDDD'!D26+'Budget Detail - DDDDDD'!E26+'Budget Detail - EEEEEE'!D26+'Budget Detail - EEEEEE'!E26+'Budget Detail - FFFFFF'!D26+'Budget Detail - FFFFFF'!E26</f>
        <v>0</v>
      </c>
      <c r="E21" s="170">
        <v>1</v>
      </c>
      <c r="F21" s="1176">
        <f t="shared" si="0"/>
        <v>0</v>
      </c>
      <c r="G21" s="1041">
        <v>1</v>
      </c>
      <c r="H21" s="1178">
        <f t="shared" si="1"/>
        <v>0</v>
      </c>
      <c r="J21" s="210">
        <v>1</v>
      </c>
      <c r="K21" s="1177">
        <f t="shared" si="2"/>
        <v>0</v>
      </c>
    </row>
    <row r="22" spans="1:11" ht="15" customHeight="1" x14ac:dyDescent="0.3">
      <c r="A22" s="216" t="s">
        <v>64</v>
      </c>
      <c r="B22" s="1265">
        <v>112500</v>
      </c>
      <c r="C22" s="275">
        <f>SUMIF('Expenditures - all orgs'!$C$14:$C$3599, B22,'Expenditures - all orgs'!$D$14:$D$3599)</f>
        <v>0</v>
      </c>
      <c r="D22" s="276">
        <f>'Budget Detail - AAAAAA'!D27+'Budget Detail - AAAAAA'!E27+'Budget Detail - BBBBBB'!D27+'Budget Detail - BBBBBB'!E27+'Budget Detail - CCCCCC'!D27+'Budget Detail - CCCCCC'!E27+'Budget Detail - DDDDDD'!D27+'Budget Detail - DDDDDD'!E27+'Budget Detail - EEEEEE'!D27+'Budget Detail - EEEEEE'!E27+'Budget Detail - FFFFFF'!D27+'Budget Detail - FFFFFF'!E27</f>
        <v>0</v>
      </c>
      <c r="E22" s="170">
        <v>1</v>
      </c>
      <c r="F22" s="1176">
        <f t="shared" si="0"/>
        <v>0</v>
      </c>
      <c r="G22" s="1041">
        <v>1</v>
      </c>
      <c r="H22" s="1178">
        <f t="shared" si="1"/>
        <v>0</v>
      </c>
      <c r="J22" s="210">
        <v>1</v>
      </c>
      <c r="K22" s="1177">
        <f t="shared" si="2"/>
        <v>0</v>
      </c>
    </row>
    <row r="23" spans="1:11" ht="15" customHeight="1" x14ac:dyDescent="0.3">
      <c r="A23" s="216" t="s">
        <v>65</v>
      </c>
      <c r="B23" s="1265">
        <v>112600</v>
      </c>
      <c r="C23" s="275">
        <f>SUMIF('Expenditures - all orgs'!$C$14:$C$3599, B23,'Expenditures - all orgs'!$D$14:$D$3599)</f>
        <v>0</v>
      </c>
      <c r="D23" s="276">
        <f>'Budget Detail - AAAAAA'!D28+'Budget Detail - AAAAAA'!E28+'Budget Detail - BBBBBB'!D28+'Budget Detail - BBBBBB'!E28+'Budget Detail - CCCCCC'!D28+'Budget Detail - CCCCCC'!E28+'Budget Detail - DDDDDD'!D28+'Budget Detail - DDDDDD'!E28+'Budget Detail - EEEEEE'!D28+'Budget Detail - EEEEEE'!E28+'Budget Detail - FFFFFF'!D28+'Budget Detail - FFFFFF'!E28</f>
        <v>0</v>
      </c>
      <c r="E23" s="170">
        <v>1</v>
      </c>
      <c r="F23" s="1176">
        <f t="shared" si="0"/>
        <v>0</v>
      </c>
      <c r="G23" s="1041">
        <v>1</v>
      </c>
      <c r="H23" s="1178">
        <f t="shared" si="1"/>
        <v>0</v>
      </c>
      <c r="J23" s="210">
        <v>1</v>
      </c>
      <c r="K23" s="1177">
        <f t="shared" si="2"/>
        <v>0</v>
      </c>
    </row>
    <row r="24" spans="1:11" ht="15" customHeight="1" x14ac:dyDescent="0.3">
      <c r="A24" s="216" t="s">
        <v>163</v>
      </c>
      <c r="B24" s="1265">
        <v>112610</v>
      </c>
      <c r="C24" s="275">
        <f>SUMIF('Expenditures - all orgs'!$C$14:$C$3599, B24,'Expenditures - all orgs'!$D$14:$D$3599)</f>
        <v>0</v>
      </c>
      <c r="D24" s="276">
        <f>'Budget Detail - AAAAAA'!D29+'Budget Detail - AAAAAA'!E29+'Budget Detail - BBBBBB'!D29+'Budget Detail - BBBBBB'!E29+'Budget Detail - CCCCCC'!D29+'Budget Detail - CCCCCC'!E29+'Budget Detail - DDDDDD'!D29+'Budget Detail - DDDDDD'!E29+'Budget Detail - EEEEEE'!D29+'Budget Detail - EEEEEE'!E29+'Budget Detail - FFFFFF'!D29+'Budget Detail - FFFFFF'!E29</f>
        <v>0</v>
      </c>
      <c r="E24" s="170">
        <v>1</v>
      </c>
      <c r="F24" s="1176">
        <f t="shared" si="0"/>
        <v>0</v>
      </c>
      <c r="G24" s="1041">
        <v>1</v>
      </c>
      <c r="H24" s="1178">
        <f t="shared" si="1"/>
        <v>0</v>
      </c>
      <c r="J24" s="210">
        <v>1</v>
      </c>
      <c r="K24" s="1177">
        <f t="shared" si="2"/>
        <v>0</v>
      </c>
    </row>
    <row r="25" spans="1:11" ht="15" customHeight="1" x14ac:dyDescent="0.3">
      <c r="A25" s="216" t="s">
        <v>68</v>
      </c>
      <c r="B25" s="1265">
        <v>112620</v>
      </c>
      <c r="C25" s="275">
        <f>SUMIF('Expenditures - all orgs'!$C$14:$C$3599, B25,'Expenditures - all orgs'!$D$14:$D$3599)</f>
        <v>0</v>
      </c>
      <c r="D25" s="276">
        <f>'Budget Detail - AAAAAA'!D30+'Budget Detail - AAAAAA'!E30+'Budget Detail - BBBBBB'!D30+'Budget Detail - BBBBBB'!E30+'Budget Detail - CCCCCC'!D30+'Budget Detail - CCCCCC'!E30+'Budget Detail - DDDDDD'!D30+'Budget Detail - DDDDDD'!E30+'Budget Detail - EEEEEE'!D30+'Budget Detail - EEEEEE'!E30+'Budget Detail - FFFFFF'!D30+'Budget Detail - FFFFFF'!E30</f>
        <v>0</v>
      </c>
      <c r="E25" s="170">
        <v>1</v>
      </c>
      <c r="F25" s="1176">
        <f t="shared" si="0"/>
        <v>0</v>
      </c>
      <c r="G25" s="1041">
        <v>1</v>
      </c>
      <c r="H25" s="1178">
        <f t="shared" si="1"/>
        <v>0</v>
      </c>
      <c r="J25" s="210">
        <v>1</v>
      </c>
      <c r="K25" s="1177">
        <f t="shared" si="2"/>
        <v>0</v>
      </c>
    </row>
    <row r="26" spans="1:11" ht="15" customHeight="1" x14ac:dyDescent="0.3">
      <c r="A26" s="216" t="s">
        <v>162</v>
      </c>
      <c r="B26" s="1265">
        <v>112800</v>
      </c>
      <c r="C26" s="275">
        <f>SUMIF('Expenditures - all orgs'!$C$14:$C$3599, B26,'Expenditures - all orgs'!$D$14:$D$3599)</f>
        <v>0</v>
      </c>
      <c r="D26" s="276">
        <f>'Budget Detail - AAAAAA'!D31+'Budget Detail - AAAAAA'!E31+'Budget Detail - BBBBBB'!D31+'Budget Detail - BBBBBB'!E31+'Budget Detail - CCCCCC'!D31+'Budget Detail - CCCCCC'!E31+'Budget Detail - DDDDDD'!D31+'Budget Detail - DDDDDD'!E31+'Budget Detail - EEEEEE'!D31+'Budget Detail - EEEEEE'!E31+'Budget Detail - FFFFFF'!D31+'Budget Detail - FFFFFF'!E31</f>
        <v>0</v>
      </c>
      <c r="E26" s="170">
        <v>1</v>
      </c>
      <c r="F26" s="1176">
        <f t="shared" si="0"/>
        <v>0</v>
      </c>
      <c r="G26" s="1041">
        <v>1</v>
      </c>
      <c r="H26" s="1178">
        <f t="shared" si="1"/>
        <v>0</v>
      </c>
      <c r="J26" s="210">
        <v>1</v>
      </c>
      <c r="K26" s="1177">
        <f t="shared" si="2"/>
        <v>0</v>
      </c>
    </row>
    <row r="27" spans="1:11" ht="15" customHeight="1" x14ac:dyDescent="0.3">
      <c r="A27" s="216" t="s">
        <v>164</v>
      </c>
      <c r="B27" s="1265">
        <v>112810</v>
      </c>
      <c r="C27" s="275">
        <f>SUMIF('Expenditures - all orgs'!$C$14:$C$3599, B27,'Expenditures - all orgs'!$D$14:$D$3599)</f>
        <v>0</v>
      </c>
      <c r="D27" s="276">
        <f>'Budget Detail - AAAAAA'!D32+'Budget Detail - AAAAAA'!E32+'Budget Detail - BBBBBB'!D32+'Budget Detail - BBBBBB'!E32+'Budget Detail - CCCCCC'!D32+'Budget Detail - CCCCCC'!E32+'Budget Detail - DDDDDD'!D32+'Budget Detail - DDDDDD'!E32+'Budget Detail - EEEEEE'!D32+'Budget Detail - EEEEEE'!E32+'Budget Detail - FFFFFF'!D32+'Budget Detail - FFFFFF'!E32</f>
        <v>0</v>
      </c>
      <c r="E27" s="170">
        <v>1</v>
      </c>
      <c r="F27" s="1176">
        <f t="shared" si="0"/>
        <v>0</v>
      </c>
      <c r="G27" s="1041">
        <v>1</v>
      </c>
      <c r="H27" s="1178">
        <f t="shared" si="1"/>
        <v>0</v>
      </c>
      <c r="J27" s="210">
        <v>1</v>
      </c>
      <c r="K27" s="1177">
        <f t="shared" si="2"/>
        <v>0</v>
      </c>
    </row>
    <row r="28" spans="1:11" ht="15" customHeight="1" x14ac:dyDescent="0.3">
      <c r="A28" s="216" t="s">
        <v>165</v>
      </c>
      <c r="B28" s="1265">
        <v>112820</v>
      </c>
      <c r="C28" s="275">
        <f>SUMIF('Expenditures - all orgs'!$C$14:$C$3599, B28,'Expenditures - all orgs'!$D$14:$D$3599)</f>
        <v>0</v>
      </c>
      <c r="D28" s="276">
        <f>'Budget Detail - AAAAAA'!D33+'Budget Detail - AAAAAA'!E33+'Budget Detail - BBBBBB'!D33+'Budget Detail - BBBBBB'!E33+'Budget Detail - CCCCCC'!D33+'Budget Detail - CCCCCC'!E33+'Budget Detail - DDDDDD'!D33+'Budget Detail - DDDDDD'!E33+'Budget Detail - EEEEEE'!D33+'Budget Detail - EEEEEE'!E33+'Budget Detail - FFFFFF'!D33+'Budget Detail - FFFFFF'!E33</f>
        <v>0</v>
      </c>
      <c r="E28" s="170">
        <v>1</v>
      </c>
      <c r="F28" s="1176">
        <f t="shared" si="0"/>
        <v>0</v>
      </c>
      <c r="G28" s="1041">
        <v>1</v>
      </c>
      <c r="H28" s="1178">
        <f t="shared" si="1"/>
        <v>0</v>
      </c>
      <c r="J28" s="210">
        <v>1</v>
      </c>
      <c r="K28" s="1177">
        <f t="shared" si="2"/>
        <v>0</v>
      </c>
    </row>
    <row r="29" spans="1:11" ht="15" customHeight="1" x14ac:dyDescent="0.3">
      <c r="A29" s="216" t="s">
        <v>166</v>
      </c>
      <c r="B29" s="1265">
        <v>112900</v>
      </c>
      <c r="C29" s="275">
        <f>SUMIF('Expenditures - all orgs'!$C$14:$C$3599, B29,'Expenditures - all orgs'!$D$14:$D$3599)</f>
        <v>0</v>
      </c>
      <c r="D29" s="276">
        <f>'Budget Detail - AAAAAA'!D34+'Budget Detail - AAAAAA'!E34+'Budget Detail - BBBBBB'!D34+'Budget Detail - BBBBBB'!E34+'Budget Detail - CCCCCC'!D34+'Budget Detail - CCCCCC'!E34+'Budget Detail - DDDDDD'!D34+'Budget Detail - DDDDDD'!E34+'Budget Detail - EEEEEE'!D34+'Budget Detail - EEEEEE'!E34+'Budget Detail - FFFFFF'!D34+'Budget Detail - FFFFFF'!E34</f>
        <v>0</v>
      </c>
      <c r="E29" s="170">
        <v>1</v>
      </c>
      <c r="F29" s="1176">
        <f t="shared" si="0"/>
        <v>0</v>
      </c>
      <c r="G29" s="1041">
        <v>1</v>
      </c>
      <c r="H29" s="1178">
        <f t="shared" si="1"/>
        <v>0</v>
      </c>
      <c r="J29" s="210">
        <v>1</v>
      </c>
      <c r="K29" s="1177">
        <f t="shared" si="2"/>
        <v>0</v>
      </c>
    </row>
    <row r="30" spans="1:11" ht="15" customHeight="1" x14ac:dyDescent="0.3">
      <c r="A30" s="216" t="s">
        <v>63</v>
      </c>
      <c r="B30" s="1265">
        <v>113100</v>
      </c>
      <c r="C30" s="275">
        <f>SUMIF('Expenditures - all orgs'!$C$14:$C$3599, B30,'Expenditures - all orgs'!$D$14:$D$3599)</f>
        <v>0</v>
      </c>
      <c r="D30" s="276">
        <f>'Budget Detail - AAAAAA'!D35+'Budget Detail - AAAAAA'!E35+'Budget Detail - BBBBBB'!D35+'Budget Detail - BBBBBB'!E35+'Budget Detail - CCCCCC'!D35+'Budget Detail - CCCCCC'!E35+'Budget Detail - DDDDDD'!D35+'Budget Detail - DDDDDD'!E35+'Budget Detail - EEEEEE'!D35+'Budget Detail - EEEEEE'!E35+'Budget Detail - FFFFFF'!D35+'Budget Detail - FFFFFF'!E35</f>
        <v>0</v>
      </c>
      <c r="E30" s="170">
        <v>1</v>
      </c>
      <c r="F30" s="1176">
        <f t="shared" si="0"/>
        <v>0</v>
      </c>
      <c r="G30" s="1041">
        <v>1</v>
      </c>
      <c r="H30" s="1178">
        <f t="shared" si="1"/>
        <v>0</v>
      </c>
      <c r="J30" s="210">
        <v>1</v>
      </c>
      <c r="K30" s="1177">
        <f t="shared" si="2"/>
        <v>0</v>
      </c>
    </row>
    <row r="31" spans="1:11" ht="15" customHeight="1" x14ac:dyDescent="0.3">
      <c r="A31" s="216" t="s">
        <v>159</v>
      </c>
      <c r="B31" s="1265">
        <v>113115</v>
      </c>
      <c r="C31" s="275">
        <f>SUMIF('Expenditures - all orgs'!$C$14:$C$3599, B31,'Expenditures - all orgs'!$D$14:$D$3599)</f>
        <v>0</v>
      </c>
      <c r="D31" s="276">
        <f>'Budget Detail - AAAAAA'!D36+'Budget Detail - AAAAAA'!E36+'Budget Detail - BBBBBB'!D36+'Budget Detail - BBBBBB'!E36+'Budget Detail - CCCCCC'!D36+'Budget Detail - CCCCCC'!E36+'Budget Detail - DDDDDD'!D36+'Budget Detail - DDDDDD'!E36+'Budget Detail - EEEEEE'!D36+'Budget Detail - EEEEEE'!E36+'Budget Detail - FFFFFF'!D36+'Budget Detail - FFFFFF'!E36</f>
        <v>0</v>
      </c>
      <c r="E31" s="170">
        <v>1</v>
      </c>
      <c r="F31" s="1176">
        <f t="shared" si="0"/>
        <v>0</v>
      </c>
      <c r="G31" s="1041">
        <v>1</v>
      </c>
      <c r="H31" s="1178">
        <f t="shared" si="1"/>
        <v>0</v>
      </c>
      <c r="J31" s="210">
        <v>1</v>
      </c>
      <c r="K31" s="1177">
        <f t="shared" si="2"/>
        <v>0</v>
      </c>
    </row>
    <row r="32" spans="1:11" ht="15" customHeight="1" x14ac:dyDescent="0.3">
      <c r="A32" s="216" t="s">
        <v>13</v>
      </c>
      <c r="B32" s="1265">
        <v>113800</v>
      </c>
      <c r="C32" s="275">
        <f>SUMIF('Expenditures - all orgs'!$C$14:$C$3599, B32,'Expenditures - all orgs'!$D$14:$D$3599)</f>
        <v>0</v>
      </c>
      <c r="D32" s="276">
        <f>'Budget Detail - AAAAAA'!D37+'Budget Detail - AAAAAA'!E37+'Budget Detail - BBBBBB'!D37+'Budget Detail - BBBBBB'!E37+'Budget Detail - CCCCCC'!D37+'Budget Detail - CCCCCC'!E37+'Budget Detail - DDDDDD'!D37+'Budget Detail - DDDDDD'!E37+'Budget Detail - EEEEEE'!D37+'Budget Detail - EEEEEE'!E37+'Budget Detail - FFFFFF'!D37+'Budget Detail - FFFFFF'!E37</f>
        <v>0</v>
      </c>
      <c r="E32" s="170">
        <v>1</v>
      </c>
      <c r="F32" s="1176">
        <f t="shared" si="0"/>
        <v>0</v>
      </c>
      <c r="G32" s="1041">
        <v>1</v>
      </c>
      <c r="H32" s="1178">
        <f t="shared" si="1"/>
        <v>0</v>
      </c>
      <c r="J32" s="210">
        <v>1</v>
      </c>
      <c r="K32" s="1177">
        <f t="shared" si="2"/>
        <v>0</v>
      </c>
    </row>
    <row r="33" spans="1:11" ht="15" customHeight="1" x14ac:dyDescent="0.3">
      <c r="A33" s="216" t="s">
        <v>3</v>
      </c>
      <c r="B33" s="1265">
        <v>114100</v>
      </c>
      <c r="C33" s="275">
        <f>SUMIF('Expenditures - all orgs'!$C$14:$C$3599, B33,'Expenditures - all orgs'!$D$14:$D$3599)</f>
        <v>0</v>
      </c>
      <c r="D33" s="276">
        <f>'Budget Detail - AAAAAA'!D38+'Budget Detail - AAAAAA'!E38+'Budget Detail - BBBBBB'!D38+'Budget Detail - BBBBBB'!E38+'Budget Detail - CCCCCC'!D38+'Budget Detail - CCCCCC'!E38+'Budget Detail - DDDDDD'!D38+'Budget Detail - DDDDDD'!E38+'Budget Detail - EEEEEE'!D38+'Budget Detail - EEEEEE'!E38+'Budget Detail - FFFFFF'!D38+'Budget Detail - FFFFFF'!E38</f>
        <v>0</v>
      </c>
      <c r="E33" s="170">
        <v>1</v>
      </c>
      <c r="F33" s="1176">
        <f t="shared" si="0"/>
        <v>0</v>
      </c>
      <c r="G33" s="1041">
        <v>1</v>
      </c>
      <c r="H33" s="1178">
        <f t="shared" si="1"/>
        <v>0</v>
      </c>
      <c r="J33" s="210">
        <v>1</v>
      </c>
      <c r="K33" s="1177">
        <f t="shared" si="2"/>
        <v>0</v>
      </c>
    </row>
    <row r="34" spans="1:11" ht="15" customHeight="1" x14ac:dyDescent="0.3">
      <c r="A34" s="216" t="s">
        <v>157</v>
      </c>
      <c r="B34" s="1265">
        <v>114200</v>
      </c>
      <c r="C34" s="275">
        <f>SUMIF('Expenditures - all orgs'!$C$14:$C$3599, B34,'Expenditures - all orgs'!$D$14:$D$3599)</f>
        <v>0</v>
      </c>
      <c r="D34" s="276">
        <f>'Budget Detail - AAAAAA'!D39+'Budget Detail - AAAAAA'!E39+'Budget Detail - BBBBBB'!D39+'Budget Detail - BBBBBB'!E39+'Budget Detail - CCCCCC'!D39+'Budget Detail - CCCCCC'!E39+'Budget Detail - DDDDDD'!D39+'Budget Detail - DDDDDD'!E39+'Budget Detail - EEEEEE'!D39+'Budget Detail - EEEEEE'!E39+'Budget Detail - FFFFFF'!D39+'Budget Detail - FFFFFF'!E39</f>
        <v>0</v>
      </c>
      <c r="E34" s="170">
        <v>1</v>
      </c>
      <c r="F34" s="1176">
        <f t="shared" si="0"/>
        <v>0</v>
      </c>
      <c r="G34" s="1041">
        <v>1</v>
      </c>
      <c r="H34" s="1178">
        <f t="shared" si="1"/>
        <v>0</v>
      </c>
      <c r="J34" s="210">
        <v>1</v>
      </c>
      <c r="K34" s="1177">
        <f t="shared" si="2"/>
        <v>0</v>
      </c>
    </row>
    <row r="35" spans="1:11" ht="15" customHeight="1" x14ac:dyDescent="0.3">
      <c r="A35" s="216" t="s">
        <v>167</v>
      </c>
      <c r="B35" s="1265">
        <v>114300</v>
      </c>
      <c r="C35" s="275">
        <f>SUMIF('Expenditures - all orgs'!$C$14:$C$3599, B35,'Expenditures - all orgs'!$D$14:$D$3599)</f>
        <v>0</v>
      </c>
      <c r="D35" s="276">
        <f>'Budget Detail - AAAAAA'!D40+'Budget Detail - AAAAAA'!E40+'Budget Detail - BBBBBB'!D40+'Budget Detail - BBBBBB'!E40+'Budget Detail - CCCCCC'!D40+'Budget Detail - CCCCCC'!E40+'Budget Detail - DDDDDD'!D40+'Budget Detail - DDDDDD'!E40+'Budget Detail - EEEEEE'!D40+'Budget Detail - EEEEEE'!E40+'Budget Detail - FFFFFF'!D40+'Budget Detail - FFFFFF'!E40</f>
        <v>0</v>
      </c>
      <c r="E35" s="170">
        <v>1</v>
      </c>
      <c r="F35" s="1176">
        <f t="shared" si="0"/>
        <v>0</v>
      </c>
      <c r="G35" s="1041">
        <v>1</v>
      </c>
      <c r="H35" s="1178">
        <f t="shared" si="1"/>
        <v>0</v>
      </c>
      <c r="J35" s="210">
        <v>1</v>
      </c>
      <c r="K35" s="1177">
        <f t="shared" si="2"/>
        <v>0</v>
      </c>
    </row>
    <row r="36" spans="1:11" ht="15" customHeight="1" x14ac:dyDescent="0.3">
      <c r="A36" s="216" t="s">
        <v>4</v>
      </c>
      <c r="B36" s="1265">
        <v>114400</v>
      </c>
      <c r="C36" s="275">
        <f>SUMIF('Expenditures - all orgs'!$C$14:$C$3599, B36,'Expenditures - all orgs'!$D$14:$D$3599)</f>
        <v>0</v>
      </c>
      <c r="D36" s="276">
        <f>'Budget Detail - AAAAAA'!D41+'Budget Detail - AAAAAA'!E41+'Budget Detail - BBBBBB'!D41+'Budget Detail - BBBBBB'!E41+'Budget Detail - CCCCCC'!D41+'Budget Detail - CCCCCC'!E41+'Budget Detail - DDDDDD'!D41+'Budget Detail - DDDDDD'!E41+'Budget Detail - EEEEEE'!D41+'Budget Detail - EEEEEE'!E41+'Budget Detail - FFFFFF'!D41+'Budget Detail - FFFFFF'!E41</f>
        <v>0</v>
      </c>
      <c r="E36" s="170">
        <v>1</v>
      </c>
      <c r="F36" s="1176">
        <f t="shared" si="0"/>
        <v>0</v>
      </c>
      <c r="G36" s="1041">
        <v>1</v>
      </c>
      <c r="H36" s="1178">
        <f t="shared" si="1"/>
        <v>0</v>
      </c>
      <c r="J36" s="210">
        <v>1</v>
      </c>
      <c r="K36" s="1177">
        <f t="shared" si="2"/>
        <v>0</v>
      </c>
    </row>
    <row r="37" spans="1:11" ht="15" customHeight="1" x14ac:dyDescent="0.3">
      <c r="A37" s="216" t="s">
        <v>66</v>
      </c>
      <c r="B37" s="1265">
        <v>114500</v>
      </c>
      <c r="C37" s="275">
        <f>SUMIF('Expenditures - all orgs'!$C$14:$C$3599, B37,'Expenditures - all orgs'!$D$14:$D$3599)</f>
        <v>0</v>
      </c>
      <c r="D37" s="276">
        <f>'Budget Detail - AAAAAA'!D42+'Budget Detail - AAAAAA'!E42+'Budget Detail - BBBBBB'!D42+'Budget Detail - BBBBBB'!E42+'Budget Detail - CCCCCC'!D42+'Budget Detail - CCCCCC'!E42+'Budget Detail - DDDDDD'!D42+'Budget Detail - DDDDDD'!E42+'Budget Detail - EEEEEE'!D42+'Budget Detail - EEEEEE'!E42+'Budget Detail - FFFFFF'!D42+'Budget Detail - FFFFFF'!E42</f>
        <v>0</v>
      </c>
      <c r="E37" s="170">
        <v>1</v>
      </c>
      <c r="F37" s="1176">
        <f t="shared" si="0"/>
        <v>0</v>
      </c>
      <c r="G37" s="1041">
        <v>1</v>
      </c>
      <c r="H37" s="1178">
        <f t="shared" si="1"/>
        <v>0</v>
      </c>
      <c r="J37" s="210">
        <v>1</v>
      </c>
      <c r="K37" s="1177">
        <f t="shared" si="2"/>
        <v>0</v>
      </c>
    </row>
    <row r="38" spans="1:11" ht="15" customHeight="1" x14ac:dyDescent="0.3">
      <c r="A38" s="216" t="s">
        <v>168</v>
      </c>
      <c r="B38" s="1265">
        <v>114510</v>
      </c>
      <c r="C38" s="275">
        <f>SUMIF('Expenditures - all orgs'!$C$14:$C$3599, B38,'Expenditures - all orgs'!$D$14:$D$3599)</f>
        <v>0</v>
      </c>
      <c r="D38" s="276">
        <f>'Budget Detail - AAAAAA'!D43+'Budget Detail - AAAAAA'!E43+'Budget Detail - BBBBBB'!D43+'Budget Detail - BBBBBB'!E43+'Budget Detail - CCCCCC'!D43+'Budget Detail - CCCCCC'!E43+'Budget Detail - DDDDDD'!D43+'Budget Detail - DDDDDD'!E43+'Budget Detail - EEEEEE'!D43+'Budget Detail - EEEEEE'!E43+'Budget Detail - FFFFFF'!D43+'Budget Detail - FFFFFF'!E43</f>
        <v>0</v>
      </c>
      <c r="E38" s="170">
        <v>1</v>
      </c>
      <c r="F38" s="1176">
        <f t="shared" si="0"/>
        <v>0</v>
      </c>
      <c r="G38" s="1041">
        <v>1</v>
      </c>
      <c r="H38" s="1178">
        <f t="shared" si="1"/>
        <v>0</v>
      </c>
      <c r="J38" s="210">
        <v>1</v>
      </c>
      <c r="K38" s="1177">
        <f t="shared" si="2"/>
        <v>0</v>
      </c>
    </row>
    <row r="39" spans="1:11" ht="15" customHeight="1" x14ac:dyDescent="0.3">
      <c r="A39" s="216" t="s">
        <v>67</v>
      </c>
      <c r="B39" s="1265">
        <v>114530</v>
      </c>
      <c r="C39" s="275">
        <f>SUMIF('Expenditures - all orgs'!$C$14:$C$3599, B39,'Expenditures - all orgs'!$D$14:$D$3599)</f>
        <v>0</v>
      </c>
      <c r="D39" s="276">
        <f>'Budget Detail - AAAAAA'!D44+'Budget Detail - AAAAAA'!E44+'Budget Detail - BBBBBB'!D44+'Budget Detail - BBBBBB'!E44+'Budget Detail - CCCCCC'!D44+'Budget Detail - CCCCCC'!E44+'Budget Detail - DDDDDD'!D44+'Budget Detail - DDDDDD'!E44+'Budget Detail - EEEEEE'!D44+'Budget Detail - EEEEEE'!E44+'Budget Detail - FFFFFF'!D44+'Budget Detail - FFFFFF'!E44</f>
        <v>0</v>
      </c>
      <c r="E39" s="170">
        <v>1</v>
      </c>
      <c r="F39" s="1176">
        <f t="shared" si="0"/>
        <v>0</v>
      </c>
      <c r="G39" s="1041">
        <v>1</v>
      </c>
      <c r="H39" s="1178">
        <f t="shared" si="1"/>
        <v>0</v>
      </c>
      <c r="J39" s="210">
        <v>1</v>
      </c>
      <c r="K39" s="1177">
        <f t="shared" si="2"/>
        <v>0</v>
      </c>
    </row>
    <row r="40" spans="1:11" ht="15" customHeight="1" x14ac:dyDescent="0.3">
      <c r="A40" s="216" t="s">
        <v>156</v>
      </c>
      <c r="B40" s="1265">
        <v>114540</v>
      </c>
      <c r="C40" s="275">
        <f>SUMIF('Expenditures - all orgs'!$C$14:$C$3599, B40,'Expenditures - all orgs'!$D$14:$D$3599)</f>
        <v>0</v>
      </c>
      <c r="D40" s="276">
        <f>'Budget Detail - AAAAAA'!D45+'Budget Detail - AAAAAA'!E45+'Budget Detail - BBBBBB'!D45+'Budget Detail - BBBBBB'!E45+'Budget Detail - CCCCCC'!D45+'Budget Detail - CCCCCC'!E45+'Budget Detail - DDDDDD'!D45+'Budget Detail - DDDDDD'!E45+'Budget Detail - EEEEEE'!D45+'Budget Detail - EEEEEE'!E45+'Budget Detail - FFFFFF'!D45+'Budget Detail - FFFFFF'!E45</f>
        <v>0</v>
      </c>
      <c r="E40" s="170">
        <v>1</v>
      </c>
      <c r="F40" s="1176">
        <f t="shared" si="0"/>
        <v>0</v>
      </c>
      <c r="G40" s="1041">
        <v>1</v>
      </c>
      <c r="H40" s="1178">
        <f t="shared" si="1"/>
        <v>0</v>
      </c>
      <c r="J40" s="210">
        <v>1</v>
      </c>
      <c r="K40" s="1177">
        <f t="shared" si="2"/>
        <v>0</v>
      </c>
    </row>
    <row r="41" spans="1:11" ht="15" customHeight="1" x14ac:dyDescent="0.3">
      <c r="A41" s="216" t="s">
        <v>158</v>
      </c>
      <c r="B41" s="1265">
        <v>114600</v>
      </c>
      <c r="C41" s="275">
        <f>SUMIF('Expenditures - all orgs'!$C$14:$C$3599, B41,'Expenditures - all orgs'!$D$14:$D$3599)</f>
        <v>0</v>
      </c>
      <c r="D41" s="276">
        <f>'Budget Detail - AAAAAA'!D46+'Budget Detail - AAAAAA'!E46+'Budget Detail - BBBBBB'!D46+'Budget Detail - BBBBBB'!E46+'Budget Detail - CCCCCC'!D46+'Budget Detail - CCCCCC'!E46+'Budget Detail - DDDDDD'!D46+'Budget Detail - DDDDDD'!E46+'Budget Detail - EEEEEE'!D46+'Budget Detail - EEEEEE'!E46+'Budget Detail - FFFFFF'!D46+'Budget Detail - FFFFFF'!E46</f>
        <v>0</v>
      </c>
      <c r="E41" s="170">
        <v>1</v>
      </c>
      <c r="F41" s="1176">
        <f t="shared" si="0"/>
        <v>0</v>
      </c>
      <c r="G41" s="1041">
        <v>1</v>
      </c>
      <c r="H41" s="1178">
        <f t="shared" si="1"/>
        <v>0</v>
      </c>
      <c r="J41" s="210">
        <v>1</v>
      </c>
      <c r="K41" s="1177">
        <f t="shared" si="2"/>
        <v>0</v>
      </c>
    </row>
    <row r="42" spans="1:11" ht="15" customHeight="1" x14ac:dyDescent="0.3">
      <c r="A42" s="216" t="s">
        <v>169</v>
      </c>
      <c r="B42" s="1265">
        <v>114900</v>
      </c>
      <c r="C42" s="275">
        <f>SUMIF('Expenditures - all orgs'!$C$14:$C$3599, B42,'Expenditures - all orgs'!$D$14:$D$3599)</f>
        <v>0</v>
      </c>
      <c r="D42" s="276">
        <f>'Budget Detail - AAAAAA'!D47+'Budget Detail - AAAAAA'!E47+'Budget Detail - BBBBBB'!D47+'Budget Detail - BBBBBB'!E47+'Budget Detail - CCCCCC'!D47+'Budget Detail - CCCCCC'!E47+'Budget Detail - DDDDDD'!D47+'Budget Detail - DDDDDD'!E47+'Budget Detail - EEEEEE'!D47+'Budget Detail - EEEEEE'!E47+'Budget Detail - FFFFFF'!D47+'Budget Detail - FFFFFF'!E47</f>
        <v>0</v>
      </c>
      <c r="E42" s="170">
        <v>1</v>
      </c>
      <c r="F42" s="1176">
        <f t="shared" si="0"/>
        <v>0</v>
      </c>
      <c r="G42" s="1041">
        <v>1</v>
      </c>
      <c r="H42" s="1178">
        <f t="shared" si="1"/>
        <v>0</v>
      </c>
      <c r="J42" s="210">
        <v>1</v>
      </c>
      <c r="K42" s="1177">
        <f t="shared" si="2"/>
        <v>0</v>
      </c>
    </row>
    <row r="43" spans="1:11" ht="15" customHeight="1" x14ac:dyDescent="0.3">
      <c r="A43" s="216" t="s">
        <v>170</v>
      </c>
      <c r="B43" s="1265">
        <v>114910</v>
      </c>
      <c r="C43" s="275">
        <f>SUMIF('Expenditures - all orgs'!$C$14:$C$3599, B43,'Expenditures - all orgs'!$D$14:$D$3599)</f>
        <v>0</v>
      </c>
      <c r="D43" s="276">
        <f>'Budget Detail - AAAAAA'!D48+'Budget Detail - AAAAAA'!E48+'Budget Detail - BBBBBB'!D48+'Budget Detail - BBBBBB'!E48+'Budget Detail - CCCCCC'!D48+'Budget Detail - CCCCCC'!E48+'Budget Detail - DDDDDD'!D48+'Budget Detail - DDDDDD'!E48+'Budget Detail - EEEEEE'!D48+'Budget Detail - EEEEEE'!E48+'Budget Detail - FFFFFF'!D48+'Budget Detail - FFFFFF'!E48</f>
        <v>0</v>
      </c>
      <c r="E43" s="170">
        <v>1</v>
      </c>
      <c r="F43" s="1176">
        <f t="shared" si="0"/>
        <v>0</v>
      </c>
      <c r="G43" s="1041">
        <v>1</v>
      </c>
      <c r="H43" s="1178">
        <f t="shared" si="1"/>
        <v>0</v>
      </c>
      <c r="J43" s="210">
        <v>1</v>
      </c>
      <c r="K43" s="1177">
        <f t="shared" si="2"/>
        <v>0</v>
      </c>
    </row>
    <row r="44" spans="1:11" ht="15" customHeight="1" x14ac:dyDescent="0.3">
      <c r="A44" s="216" t="s">
        <v>179</v>
      </c>
      <c r="B44" s="1265">
        <v>115100</v>
      </c>
      <c r="C44" s="275">
        <f>SUMIF('Expenditures - all orgs'!$C$14:$C$3599, B44,'Expenditures - all orgs'!$D$14:$D$3599)</f>
        <v>0</v>
      </c>
      <c r="D44" s="276">
        <f>'Budget Detail - AAAAAA'!D49+'Budget Detail - AAAAAA'!E49+'Budget Detail - BBBBBB'!D49+'Budget Detail - BBBBBB'!E49+'Budget Detail - CCCCCC'!D49+'Budget Detail - CCCCCC'!E49+'Budget Detail - DDDDDD'!D49+'Budget Detail - DDDDDD'!E49+'Budget Detail - EEEEEE'!D49+'Budget Detail - EEEEEE'!E49+'Budget Detail - FFFFFF'!D49+'Budget Detail - FFFFFF'!E49</f>
        <v>0</v>
      </c>
      <c r="E44" s="170">
        <v>1</v>
      </c>
      <c r="F44" s="1176">
        <f t="shared" si="0"/>
        <v>0</v>
      </c>
      <c r="G44" s="1041">
        <v>1</v>
      </c>
      <c r="H44" s="1178">
        <f t="shared" si="1"/>
        <v>0</v>
      </c>
      <c r="J44" s="210">
        <v>1</v>
      </c>
      <c r="K44" s="1177">
        <f t="shared" si="2"/>
        <v>0</v>
      </c>
    </row>
    <row r="45" spans="1:11" ht="15" customHeight="1" x14ac:dyDescent="0.3">
      <c r="A45" s="216" t="s">
        <v>178</v>
      </c>
      <c r="B45" s="1265">
        <v>115200</v>
      </c>
      <c r="C45" s="275">
        <f>SUMIF('Expenditures - all orgs'!$C$14:$C$3599, B45,'Expenditures - all orgs'!$D$14:$D$3599)</f>
        <v>0</v>
      </c>
      <c r="D45" s="276">
        <f>'Budget Detail - AAAAAA'!D50+'Budget Detail - AAAAAA'!E50+'Budget Detail - BBBBBB'!D50+'Budget Detail - BBBBBB'!E50+'Budget Detail - CCCCCC'!D50+'Budget Detail - CCCCCC'!E50+'Budget Detail - DDDDDD'!D50+'Budget Detail - DDDDDD'!E50+'Budget Detail - EEEEEE'!D50+'Budget Detail - EEEEEE'!E50+'Budget Detail - FFFFFF'!D50+'Budget Detail - FFFFFF'!E50</f>
        <v>0</v>
      </c>
      <c r="E45" s="170">
        <v>1</v>
      </c>
      <c r="F45" s="1176">
        <f t="shared" si="0"/>
        <v>0</v>
      </c>
      <c r="G45" s="1041">
        <v>1</v>
      </c>
      <c r="H45" s="1178">
        <f t="shared" si="1"/>
        <v>0</v>
      </c>
      <c r="J45" s="210">
        <v>1</v>
      </c>
      <c r="K45" s="1177">
        <f t="shared" si="2"/>
        <v>0</v>
      </c>
    </row>
    <row r="46" spans="1:11" ht="15" customHeight="1" x14ac:dyDescent="0.3">
      <c r="A46" s="216" t="s">
        <v>180</v>
      </c>
      <c r="B46" s="1265">
        <v>115300</v>
      </c>
      <c r="C46" s="275">
        <f>SUMIF('Expenditures - all orgs'!$C$14:$C$3599, B46,'Expenditures - all orgs'!$D$14:$D$3599)</f>
        <v>0</v>
      </c>
      <c r="D46" s="276">
        <f>'Budget Detail - AAAAAA'!D51+'Budget Detail - AAAAAA'!E51+'Budget Detail - BBBBBB'!D51+'Budget Detail - BBBBBB'!E51+'Budget Detail - CCCCCC'!D51+'Budget Detail - CCCCCC'!E51+'Budget Detail - DDDDDD'!D51+'Budget Detail - DDDDDD'!E51+'Budget Detail - EEEEEE'!D51+'Budget Detail - EEEEEE'!E51+'Budget Detail - FFFFFF'!D51+'Budget Detail - FFFFFF'!E51</f>
        <v>0</v>
      </c>
      <c r="E46" s="170">
        <v>1</v>
      </c>
      <c r="F46" s="1176">
        <f t="shared" si="0"/>
        <v>0</v>
      </c>
      <c r="G46" s="1041">
        <v>1</v>
      </c>
      <c r="H46" s="1178">
        <f t="shared" si="1"/>
        <v>0</v>
      </c>
      <c r="J46" s="210">
        <v>1</v>
      </c>
      <c r="K46" s="1177">
        <f t="shared" si="2"/>
        <v>0</v>
      </c>
    </row>
    <row r="47" spans="1:11" ht="15" customHeight="1" x14ac:dyDescent="0.3">
      <c r="A47" s="216" t="s">
        <v>181</v>
      </c>
      <c r="B47" s="1265">
        <v>115400</v>
      </c>
      <c r="C47" s="275">
        <f>SUMIF('Expenditures - all orgs'!$C$14:$C$3599, B47,'Expenditures - all orgs'!$D$14:$D$3599)</f>
        <v>0</v>
      </c>
      <c r="D47" s="276">
        <f>'Budget Detail - AAAAAA'!D52+'Budget Detail - AAAAAA'!E52+'Budget Detail - BBBBBB'!D52+'Budget Detail - BBBBBB'!E52+'Budget Detail - CCCCCC'!D52+'Budget Detail - CCCCCC'!E52+'Budget Detail - DDDDDD'!D52+'Budget Detail - DDDDDD'!E52+'Budget Detail - EEEEEE'!D52+'Budget Detail - EEEEEE'!E52+'Budget Detail - FFFFFF'!D52+'Budget Detail - FFFFFF'!E52</f>
        <v>0</v>
      </c>
      <c r="E47" s="170">
        <v>1</v>
      </c>
      <c r="F47" s="1176">
        <f t="shared" si="0"/>
        <v>0</v>
      </c>
      <c r="G47" s="1041">
        <v>1</v>
      </c>
      <c r="H47" s="1178">
        <f t="shared" si="1"/>
        <v>0</v>
      </c>
      <c r="J47" s="210">
        <v>1</v>
      </c>
      <c r="K47" s="1177">
        <f t="shared" si="2"/>
        <v>0</v>
      </c>
    </row>
    <row r="48" spans="1:11" ht="15" customHeight="1" x14ac:dyDescent="0.3">
      <c r="A48" s="216" t="s">
        <v>182</v>
      </c>
      <c r="B48" s="1265">
        <v>115800</v>
      </c>
      <c r="C48" s="275">
        <f>SUMIF('Expenditures - all orgs'!$C$14:$C$3599, B48,'Expenditures - all orgs'!$D$14:$D$3599)</f>
        <v>0</v>
      </c>
      <c r="D48" s="276">
        <f>'Budget Detail - AAAAAA'!D53+'Budget Detail - AAAAAA'!E53+'Budget Detail - BBBBBB'!D53+'Budget Detail - BBBBBB'!E53+'Budget Detail - CCCCCC'!D53+'Budget Detail - CCCCCC'!E53+'Budget Detail - DDDDDD'!D53+'Budget Detail - DDDDDD'!E53+'Budget Detail - EEEEEE'!D53+'Budget Detail - EEEEEE'!E53+'Budget Detail - FFFFFF'!D53+'Budget Detail - FFFFFF'!E53</f>
        <v>0</v>
      </c>
      <c r="E48" s="170">
        <v>1</v>
      </c>
      <c r="F48" s="1176">
        <f t="shared" si="0"/>
        <v>0</v>
      </c>
      <c r="G48" s="1041">
        <v>1</v>
      </c>
      <c r="H48" s="1178">
        <f t="shared" si="1"/>
        <v>0</v>
      </c>
      <c r="J48" s="210">
        <v>1</v>
      </c>
      <c r="K48" s="1177">
        <f t="shared" si="2"/>
        <v>0</v>
      </c>
    </row>
    <row r="49" spans="1:11" ht="15" customHeight="1" x14ac:dyDescent="0.3">
      <c r="A49" s="216" t="s">
        <v>160</v>
      </c>
      <c r="B49" s="1265">
        <v>116200</v>
      </c>
      <c r="C49" s="275">
        <f>SUMIF('Expenditures - all orgs'!$C$14:$C$3599, B49,'Expenditures - all orgs'!$D$14:$D$3599)</f>
        <v>0</v>
      </c>
      <c r="D49" s="276">
        <f>'Budget Detail - AAAAAA'!D54+'Budget Detail - AAAAAA'!E54+'Budget Detail - BBBBBB'!D54+'Budget Detail - BBBBBB'!E54+'Budget Detail - CCCCCC'!D54+'Budget Detail - CCCCCC'!E54+'Budget Detail - DDDDDD'!D54+'Budget Detail - DDDDDD'!E54+'Budget Detail - EEEEEE'!D54+'Budget Detail - EEEEEE'!E54+'Budget Detail - FFFFFF'!D54+'Budget Detail - FFFFFF'!E54</f>
        <v>0</v>
      </c>
      <c r="E49" s="170">
        <v>1</v>
      </c>
      <c r="F49" s="1176">
        <f t="shared" si="0"/>
        <v>0</v>
      </c>
      <c r="G49" s="1041">
        <v>1</v>
      </c>
      <c r="H49" s="1178">
        <f t="shared" si="1"/>
        <v>0</v>
      </c>
      <c r="J49" s="210">
        <v>1</v>
      </c>
      <c r="K49" s="1177">
        <f t="shared" si="2"/>
        <v>0</v>
      </c>
    </row>
    <row r="50" spans="1:11" ht="15" customHeight="1" x14ac:dyDescent="0.3">
      <c r="A50" s="216" t="s">
        <v>171</v>
      </c>
      <c r="B50" s="1265">
        <v>116300</v>
      </c>
      <c r="C50" s="275">
        <f>SUMIF('Expenditures - all orgs'!$C$14:$C$3599, B50,'Expenditures - all orgs'!$D$14:$D$3599)</f>
        <v>0</v>
      </c>
      <c r="D50" s="276">
        <f>'Budget Detail - AAAAAA'!D55+'Budget Detail - AAAAAA'!E55+'Budget Detail - BBBBBB'!D55+'Budget Detail - BBBBBB'!E55+'Budget Detail - CCCCCC'!D55+'Budget Detail - CCCCCC'!E55+'Budget Detail - DDDDDD'!D55+'Budget Detail - DDDDDD'!E55+'Budget Detail - EEEEEE'!D55+'Budget Detail - EEEEEE'!E55+'Budget Detail - FFFFFF'!D55+'Budget Detail - FFFFFF'!E55</f>
        <v>0</v>
      </c>
      <c r="E50" s="170">
        <v>1</v>
      </c>
      <c r="F50" s="1176">
        <f t="shared" si="0"/>
        <v>0</v>
      </c>
      <c r="G50" s="1041">
        <v>1</v>
      </c>
      <c r="H50" s="1178">
        <f t="shared" si="1"/>
        <v>0</v>
      </c>
      <c r="J50" s="210">
        <v>1</v>
      </c>
      <c r="K50" s="1177">
        <f t="shared" si="2"/>
        <v>0</v>
      </c>
    </row>
    <row r="51" spans="1:11" ht="15" customHeight="1" x14ac:dyDescent="0.3">
      <c r="A51" s="216" t="s">
        <v>172</v>
      </c>
      <c r="B51" s="1265">
        <v>116400</v>
      </c>
      <c r="C51" s="275">
        <f>SUMIF('Expenditures - all orgs'!$C$14:$C$3599, B51,'Expenditures - all orgs'!$D$14:$D$3599)</f>
        <v>0</v>
      </c>
      <c r="D51" s="276">
        <f>'Budget Detail - AAAAAA'!D56+'Budget Detail - AAAAAA'!E56+'Budget Detail - BBBBBB'!D56+'Budget Detail - BBBBBB'!E56+'Budget Detail - CCCCCC'!D56+'Budget Detail - CCCCCC'!E56+'Budget Detail - DDDDDD'!D56+'Budget Detail - DDDDDD'!E56+'Budget Detail - EEEEEE'!D56+'Budget Detail - EEEEEE'!E56+'Budget Detail - FFFFFF'!D56+'Budget Detail - FFFFFF'!E56</f>
        <v>0</v>
      </c>
      <c r="E51" s="170">
        <v>1</v>
      </c>
      <c r="F51" s="1176">
        <f t="shared" si="0"/>
        <v>0</v>
      </c>
      <c r="G51" s="1041">
        <v>1</v>
      </c>
      <c r="H51" s="1178">
        <f t="shared" si="1"/>
        <v>0</v>
      </c>
      <c r="J51" s="210">
        <v>1</v>
      </c>
      <c r="K51" s="1177">
        <f t="shared" si="2"/>
        <v>0</v>
      </c>
    </row>
    <row r="52" spans="1:11" ht="15" customHeight="1" x14ac:dyDescent="0.3">
      <c r="A52" s="216" t="s">
        <v>173</v>
      </c>
      <c r="B52" s="1265">
        <v>116500</v>
      </c>
      <c r="C52" s="275">
        <f>SUMIF('Expenditures - all orgs'!$C$14:$C$3599, B52,'Expenditures - all orgs'!$D$14:$D$3599)</f>
        <v>0</v>
      </c>
      <c r="D52" s="276">
        <f>'Budget Detail - AAAAAA'!D57+'Budget Detail - AAAAAA'!E57+'Budget Detail - BBBBBB'!D57+'Budget Detail - BBBBBB'!E57+'Budget Detail - CCCCCC'!D57+'Budget Detail - CCCCCC'!E57+'Budget Detail - DDDDDD'!D57+'Budget Detail - DDDDDD'!E57+'Budget Detail - EEEEEE'!D57+'Budget Detail - EEEEEE'!E57+'Budget Detail - FFFFFF'!D57+'Budget Detail - FFFFFF'!E57</f>
        <v>0</v>
      </c>
      <c r="E52" s="170">
        <v>1</v>
      </c>
      <c r="F52" s="1176">
        <f t="shared" si="0"/>
        <v>0</v>
      </c>
      <c r="G52" s="1041">
        <v>1</v>
      </c>
      <c r="H52" s="1178">
        <f t="shared" si="1"/>
        <v>0</v>
      </c>
      <c r="J52" s="210">
        <v>1</v>
      </c>
      <c r="K52" s="1177">
        <f t="shared" si="2"/>
        <v>0</v>
      </c>
    </row>
    <row r="53" spans="1:11" ht="15" customHeight="1" x14ac:dyDescent="0.3">
      <c r="A53" s="216" t="s">
        <v>161</v>
      </c>
      <c r="B53" s="1265">
        <v>116600</v>
      </c>
      <c r="C53" s="275">
        <f>SUMIF('Expenditures - all orgs'!$C$14:$C$3599, B53,'Expenditures - all orgs'!$D$14:$D$3599)</f>
        <v>0</v>
      </c>
      <c r="D53" s="276">
        <f>'Budget Detail - AAAAAA'!D58+'Budget Detail - AAAAAA'!E58+'Budget Detail - BBBBBB'!D58+'Budget Detail - BBBBBB'!E58+'Budget Detail - CCCCCC'!D58+'Budget Detail - CCCCCC'!E58+'Budget Detail - DDDDDD'!D58+'Budget Detail - DDDDDD'!E58+'Budget Detail - EEEEEE'!D58+'Budget Detail - EEEEEE'!E58+'Budget Detail - FFFFFF'!D58+'Budget Detail - FFFFFF'!E58</f>
        <v>0</v>
      </c>
      <c r="E53" s="170">
        <v>1</v>
      </c>
      <c r="F53" s="1176">
        <f t="shared" si="0"/>
        <v>0</v>
      </c>
      <c r="G53" s="1041">
        <v>1</v>
      </c>
      <c r="H53" s="1178">
        <f t="shared" si="1"/>
        <v>0</v>
      </c>
      <c r="J53" s="210">
        <v>1</v>
      </c>
      <c r="K53" s="1177">
        <f t="shared" si="2"/>
        <v>0</v>
      </c>
    </row>
    <row r="54" spans="1:11" ht="15" customHeight="1" x14ac:dyDescent="0.3">
      <c r="A54" s="216" t="s">
        <v>104</v>
      </c>
      <c r="B54" s="1266" t="s">
        <v>107</v>
      </c>
      <c r="C54" s="275">
        <f>SUMIF('Expenditures - all orgs'!$C$14:$C$3599, B54,'Expenditures - all orgs'!$D$14:$D$3599)</f>
        <v>0</v>
      </c>
      <c r="D54" s="276">
        <f>'Budget Detail - AAAAAA'!D59+'Budget Detail - AAAAAA'!E59+'Budget Detail - BBBBBB'!D59+'Budget Detail - BBBBBB'!E59+'Budget Detail - CCCCCC'!D59+'Budget Detail - CCCCCC'!E59+'Budget Detail - DDDDDD'!D59+'Budget Detail - DDDDDD'!E59+'Budget Detail - EEEEEE'!D59+'Budget Detail - EEEEEE'!E59+'Budget Detail - FFFFFF'!D59+'Budget Detail - FFFFFF'!E59</f>
        <v>0</v>
      </c>
      <c r="E54" s="170">
        <v>1</v>
      </c>
      <c r="F54" s="1176">
        <f t="shared" si="0"/>
        <v>0</v>
      </c>
      <c r="G54" s="1041">
        <v>1</v>
      </c>
      <c r="H54" s="1178">
        <f t="shared" si="1"/>
        <v>0</v>
      </c>
      <c r="J54" s="210">
        <v>1</v>
      </c>
      <c r="K54" s="1177">
        <f t="shared" si="2"/>
        <v>0</v>
      </c>
    </row>
    <row r="55" spans="1:11" ht="15" customHeight="1" x14ac:dyDescent="0.3">
      <c r="A55" s="216" t="s">
        <v>104</v>
      </c>
      <c r="B55" s="1266" t="s">
        <v>107</v>
      </c>
      <c r="C55" s="275">
        <f>SUMIF('Expenditures - all orgs'!$C$14:$C$3599, B55,'Expenditures - all orgs'!$D$14:$D$3599)</f>
        <v>0</v>
      </c>
      <c r="D55" s="276">
        <f>'Budget Detail - AAAAAA'!D60+'Budget Detail - AAAAAA'!E60+'Budget Detail - BBBBBB'!D60+'Budget Detail - BBBBBB'!E60+'Budget Detail - CCCCCC'!D60+'Budget Detail - CCCCCC'!E60+'Budget Detail - DDDDDD'!D60+'Budget Detail - DDDDDD'!E60+'Budget Detail - EEEEEE'!D60+'Budget Detail - EEEEEE'!E60+'Budget Detail - FFFFFF'!D60+'Budget Detail - FFFFFF'!E60</f>
        <v>0</v>
      </c>
      <c r="E55" s="170">
        <v>1</v>
      </c>
      <c r="F55" s="1176">
        <f t="shared" si="0"/>
        <v>0</v>
      </c>
      <c r="G55" s="1041">
        <v>1</v>
      </c>
      <c r="H55" s="1178">
        <f t="shared" si="1"/>
        <v>0</v>
      </c>
      <c r="J55" s="210">
        <v>1</v>
      </c>
      <c r="K55" s="1177">
        <f t="shared" si="2"/>
        <v>0</v>
      </c>
    </row>
    <row r="56" spans="1:11" ht="15" customHeight="1" x14ac:dyDescent="0.3">
      <c r="A56" s="216" t="s">
        <v>104</v>
      </c>
      <c r="B56" s="1266" t="s">
        <v>107</v>
      </c>
      <c r="C56" s="275">
        <f>SUMIF('Expenditures - all orgs'!$C$14:$C$3599, B56,'Expenditures - all orgs'!$D$14:$D$3599)</f>
        <v>0</v>
      </c>
      <c r="D56" s="276">
        <f>'Budget Detail - AAAAAA'!D61+'Budget Detail - AAAAAA'!E61+'Budget Detail - BBBBBB'!D61+'Budget Detail - BBBBBB'!E61+'Budget Detail - CCCCCC'!D61+'Budget Detail - CCCCCC'!E61+'Budget Detail - DDDDDD'!D61+'Budget Detail - DDDDDD'!E61+'Budget Detail - EEEEEE'!D61+'Budget Detail - EEEEEE'!E61+'Budget Detail - FFFFFF'!D61+'Budget Detail - FFFFFF'!E61</f>
        <v>0</v>
      </c>
      <c r="E56" s="170">
        <v>1</v>
      </c>
      <c r="F56" s="1176">
        <f t="shared" si="0"/>
        <v>0</v>
      </c>
      <c r="G56" s="1041">
        <v>1</v>
      </c>
      <c r="H56" s="1178">
        <f t="shared" si="1"/>
        <v>0</v>
      </c>
      <c r="J56" s="210">
        <v>1</v>
      </c>
      <c r="K56" s="1177">
        <f t="shared" si="2"/>
        <v>0</v>
      </c>
    </row>
    <row r="57" spans="1:11" ht="15" customHeight="1" x14ac:dyDescent="0.3">
      <c r="A57" s="216" t="s">
        <v>104</v>
      </c>
      <c r="B57" s="1266" t="s">
        <v>107</v>
      </c>
      <c r="C57" s="275">
        <f>SUMIF('Expenditures - all orgs'!$C$14:$C$3599, B57,'Expenditures - all orgs'!$D$14:$D$3599)</f>
        <v>0</v>
      </c>
      <c r="D57" s="276">
        <f>'Budget Detail - AAAAAA'!D62+'Budget Detail - AAAAAA'!E62+'Budget Detail - BBBBBB'!D62+'Budget Detail - BBBBBB'!E62+'Budget Detail - CCCCCC'!D62+'Budget Detail - CCCCCC'!E62+'Budget Detail - DDDDDD'!D62+'Budget Detail - DDDDDD'!E62+'Budget Detail - EEEEEE'!D62+'Budget Detail - EEEEEE'!E62+'Budget Detail - FFFFFF'!D62+'Budget Detail - FFFFFF'!E62</f>
        <v>0</v>
      </c>
      <c r="E57" s="170">
        <v>1</v>
      </c>
      <c r="F57" s="1176">
        <f t="shared" si="0"/>
        <v>0</v>
      </c>
      <c r="G57" s="1041">
        <v>1</v>
      </c>
      <c r="H57" s="1178">
        <f t="shared" si="1"/>
        <v>0</v>
      </c>
      <c r="J57" s="210">
        <v>1</v>
      </c>
      <c r="K57" s="1177">
        <f t="shared" si="2"/>
        <v>0</v>
      </c>
    </row>
    <row r="58" spans="1:11" ht="15" customHeight="1" x14ac:dyDescent="0.3">
      <c r="A58" s="216" t="s">
        <v>104</v>
      </c>
      <c r="B58" s="1266" t="s">
        <v>107</v>
      </c>
      <c r="C58" s="275">
        <f>SUMIF('Expenditures - all orgs'!$C$14:$C$3599, B58,'Expenditures - all orgs'!$D$14:$D$3599)</f>
        <v>0</v>
      </c>
      <c r="D58" s="276">
        <f>'Budget Detail - AAAAAA'!D63+'Budget Detail - AAAAAA'!E63+'Budget Detail - BBBBBB'!D63+'Budget Detail - BBBBBB'!E63+'Budget Detail - CCCCCC'!D63+'Budget Detail - CCCCCC'!E63+'Budget Detail - DDDDDD'!D63+'Budget Detail - DDDDDD'!E63+'Budget Detail - EEEEEE'!D63+'Budget Detail - EEEEEE'!E63+'Budget Detail - FFFFFF'!D63+'Budget Detail - FFFFFF'!E63</f>
        <v>0</v>
      </c>
      <c r="E58" s="170">
        <v>1</v>
      </c>
      <c r="F58" s="1176">
        <f t="shared" si="0"/>
        <v>0</v>
      </c>
      <c r="G58" s="1041">
        <v>1</v>
      </c>
      <c r="H58" s="1178">
        <f t="shared" si="1"/>
        <v>0</v>
      </c>
      <c r="J58" s="210">
        <v>1</v>
      </c>
      <c r="K58" s="1177">
        <f t="shared" si="2"/>
        <v>0</v>
      </c>
    </row>
    <row r="59" spans="1:11" ht="15" customHeight="1" x14ac:dyDescent="0.3">
      <c r="A59" s="216" t="s">
        <v>104</v>
      </c>
      <c r="B59" s="1266" t="s">
        <v>107</v>
      </c>
      <c r="C59" s="275">
        <f>SUMIF('Expenditures - all orgs'!$C$14:$C$3599, B59,'Expenditures - all orgs'!$D$14:$D$3599)</f>
        <v>0</v>
      </c>
      <c r="D59" s="276">
        <f>'Budget Detail - AAAAAA'!D64+'Budget Detail - AAAAAA'!E64+'Budget Detail - BBBBBB'!D64+'Budget Detail - BBBBBB'!E64+'Budget Detail - CCCCCC'!D64+'Budget Detail - CCCCCC'!E64+'Budget Detail - DDDDDD'!D64+'Budget Detail - DDDDDD'!E64+'Budget Detail - EEEEEE'!D64+'Budget Detail - EEEEEE'!E64+'Budget Detail - FFFFFF'!D64+'Budget Detail - FFFFFF'!E64</f>
        <v>0</v>
      </c>
      <c r="E59" s="170">
        <v>1</v>
      </c>
      <c r="F59" s="1176">
        <f t="shared" si="0"/>
        <v>0</v>
      </c>
      <c r="G59" s="1041">
        <v>1</v>
      </c>
      <c r="H59" s="1178">
        <f t="shared" si="1"/>
        <v>0</v>
      </c>
      <c r="J59" s="210">
        <v>1</v>
      </c>
      <c r="K59" s="1177">
        <f t="shared" si="2"/>
        <v>0</v>
      </c>
    </row>
    <row r="60" spans="1:11" ht="15" customHeight="1" x14ac:dyDescent="0.3">
      <c r="A60" s="216" t="s">
        <v>104</v>
      </c>
      <c r="B60" s="1266" t="s">
        <v>107</v>
      </c>
      <c r="C60" s="275">
        <f>SUMIF('Expenditures - all orgs'!$C$14:$C$3599, B60,'Expenditures - all orgs'!$D$14:$D$3599)</f>
        <v>0</v>
      </c>
      <c r="D60" s="276">
        <f>'Budget Detail - AAAAAA'!D65+'Budget Detail - AAAAAA'!E65+'Budget Detail - BBBBBB'!D65+'Budget Detail - BBBBBB'!E65+'Budget Detail - CCCCCC'!D65+'Budget Detail - CCCCCC'!E65+'Budget Detail - DDDDDD'!D65+'Budget Detail - DDDDDD'!E65+'Budget Detail - EEEEEE'!D65+'Budget Detail - EEEEEE'!E65+'Budget Detail - FFFFFF'!D65+'Budget Detail - FFFFFF'!E65</f>
        <v>0</v>
      </c>
      <c r="E60" s="170">
        <v>1</v>
      </c>
      <c r="F60" s="1176">
        <f t="shared" si="0"/>
        <v>0</v>
      </c>
      <c r="G60" s="1041">
        <v>1</v>
      </c>
      <c r="H60" s="1178">
        <f t="shared" si="1"/>
        <v>0</v>
      </c>
      <c r="J60" s="210">
        <v>1</v>
      </c>
      <c r="K60" s="1177">
        <f t="shared" si="2"/>
        <v>0</v>
      </c>
    </row>
    <row r="61" spans="1:11" ht="15" customHeight="1" x14ac:dyDescent="0.3">
      <c r="A61" s="216" t="s">
        <v>104</v>
      </c>
      <c r="B61" s="1266" t="s">
        <v>107</v>
      </c>
      <c r="C61" s="275">
        <f>SUMIF('Expenditures - all orgs'!$C$14:$C$3599, B61,'Expenditures - all orgs'!$D$14:$D$3599)</f>
        <v>0</v>
      </c>
      <c r="D61" s="276">
        <f>'Budget Detail - AAAAAA'!D66+'Budget Detail - AAAAAA'!E66+'Budget Detail - BBBBBB'!D66+'Budget Detail - BBBBBB'!E66+'Budget Detail - CCCCCC'!D66+'Budget Detail - CCCCCC'!E66+'Budget Detail - DDDDDD'!D66+'Budget Detail - DDDDDD'!E66+'Budget Detail - EEEEEE'!D66+'Budget Detail - EEEEEE'!E66+'Budget Detail - FFFFFF'!D66+'Budget Detail - FFFFFF'!E66</f>
        <v>0</v>
      </c>
      <c r="E61" s="170">
        <v>1</v>
      </c>
      <c r="F61" s="1176">
        <f t="shared" si="0"/>
        <v>0</v>
      </c>
      <c r="G61" s="1041">
        <v>1</v>
      </c>
      <c r="H61" s="1178">
        <f t="shared" si="1"/>
        <v>0</v>
      </c>
      <c r="J61" s="210">
        <v>1</v>
      </c>
      <c r="K61" s="1177">
        <f t="shared" si="2"/>
        <v>0</v>
      </c>
    </row>
    <row r="62" spans="1:11" ht="15" customHeight="1" x14ac:dyDescent="0.3">
      <c r="A62" s="216" t="s">
        <v>104</v>
      </c>
      <c r="B62" s="1266" t="s">
        <v>107</v>
      </c>
      <c r="C62" s="275">
        <f>SUMIF('Expenditures - all orgs'!$C$14:$C$3599, B62,'Expenditures - all orgs'!$D$14:$D$3599)</f>
        <v>0</v>
      </c>
      <c r="D62" s="276">
        <f>'Budget Detail - AAAAAA'!D67+'Budget Detail - AAAAAA'!E67+'Budget Detail - BBBBBB'!D67+'Budget Detail - BBBBBB'!E67+'Budget Detail - CCCCCC'!D67+'Budget Detail - CCCCCC'!E67+'Budget Detail - DDDDDD'!D67+'Budget Detail - DDDDDD'!E67+'Budget Detail - EEEEEE'!D67+'Budget Detail - EEEEEE'!E67+'Budget Detail - FFFFFF'!D67+'Budget Detail - FFFFFF'!E67</f>
        <v>0</v>
      </c>
      <c r="E62" s="170">
        <v>1</v>
      </c>
      <c r="F62" s="1176">
        <f t="shared" si="0"/>
        <v>0</v>
      </c>
      <c r="G62" s="1041">
        <v>1</v>
      </c>
      <c r="H62" s="1178">
        <f t="shared" si="1"/>
        <v>0</v>
      </c>
      <c r="J62" s="210">
        <v>1</v>
      </c>
      <c r="K62" s="1177">
        <f t="shared" si="2"/>
        <v>0</v>
      </c>
    </row>
    <row r="63" spans="1:11" ht="15" customHeight="1" x14ac:dyDescent="0.3">
      <c r="A63" s="216" t="s">
        <v>104</v>
      </c>
      <c r="B63" s="1266" t="s">
        <v>107</v>
      </c>
      <c r="C63" s="275">
        <f>SUMIF('Expenditures - all orgs'!$C$14:$C$3599, B63,'Expenditures - all orgs'!$D$14:$D$3599)</f>
        <v>0</v>
      </c>
      <c r="D63" s="276">
        <f>'Budget Detail - AAAAAA'!D68+'Budget Detail - AAAAAA'!E68+'Budget Detail - BBBBBB'!D68+'Budget Detail - BBBBBB'!E68+'Budget Detail - CCCCCC'!D68+'Budget Detail - CCCCCC'!E68+'Budget Detail - DDDDDD'!D68+'Budget Detail - DDDDDD'!E68+'Budget Detail - EEEEEE'!D68+'Budget Detail - EEEEEE'!E68+'Budget Detail - FFFFFF'!D68+'Budget Detail - FFFFFF'!E68</f>
        <v>0</v>
      </c>
      <c r="E63" s="170">
        <v>1</v>
      </c>
      <c r="F63" s="1176">
        <f t="shared" si="0"/>
        <v>0</v>
      </c>
      <c r="G63" s="1041">
        <v>1</v>
      </c>
      <c r="H63" s="1178">
        <f t="shared" si="1"/>
        <v>0</v>
      </c>
      <c r="J63" s="210">
        <v>1</v>
      </c>
      <c r="K63" s="1177">
        <f t="shared" si="2"/>
        <v>0</v>
      </c>
    </row>
    <row r="64" spans="1:11" ht="15" customHeight="1" x14ac:dyDescent="0.3">
      <c r="A64" s="216" t="s">
        <v>104</v>
      </c>
      <c r="B64" s="1266" t="s">
        <v>107</v>
      </c>
      <c r="C64" s="275">
        <f>SUMIF('Expenditures - all orgs'!$C$14:$C$3599, B64,'Expenditures - all orgs'!$D$14:$D$3599)</f>
        <v>0</v>
      </c>
      <c r="D64" s="276">
        <f>'Budget Detail - AAAAAA'!D69+'Budget Detail - AAAAAA'!E69+'Budget Detail - BBBBBB'!D69+'Budget Detail - BBBBBB'!E69+'Budget Detail - CCCCCC'!D69+'Budget Detail - CCCCCC'!E69+'Budget Detail - DDDDDD'!D69+'Budget Detail - DDDDDD'!E69+'Budget Detail - EEEEEE'!D69+'Budget Detail - EEEEEE'!E69+'Budget Detail - FFFFFF'!D69+'Budget Detail - FFFFFF'!E69</f>
        <v>0</v>
      </c>
      <c r="E64" s="170">
        <v>1</v>
      </c>
      <c r="F64" s="1176">
        <f t="shared" si="0"/>
        <v>0</v>
      </c>
      <c r="G64" s="1041">
        <v>1</v>
      </c>
      <c r="H64" s="1178">
        <f t="shared" si="1"/>
        <v>0</v>
      </c>
      <c r="J64" s="210">
        <v>1</v>
      </c>
      <c r="K64" s="1177">
        <f t="shared" si="2"/>
        <v>0</v>
      </c>
    </row>
    <row r="65" spans="1:11" ht="15" customHeight="1" thickBot="1" x14ac:dyDescent="0.35">
      <c r="A65" s="216" t="s">
        <v>104</v>
      </c>
      <c r="B65" s="1266" t="s">
        <v>107</v>
      </c>
      <c r="C65" s="275">
        <f>SUMIF('Expenditures - all orgs'!$C$14:$C$3599, B65,'Expenditures - all orgs'!$D$14:$D$3599)</f>
        <v>0</v>
      </c>
      <c r="D65" s="276">
        <f>'Budget Detail - AAAAAA'!D70+'Budget Detail - AAAAAA'!E70+'Budget Detail - BBBBBB'!D70+'Budget Detail - BBBBBB'!E70+'Budget Detail - CCCCCC'!D70+'Budget Detail - CCCCCC'!E70+'Budget Detail - DDDDDD'!D70+'Budget Detail - DDDDDD'!E70+'Budget Detail - EEEEEE'!D70+'Budget Detail - EEEEEE'!E70+'Budget Detail - FFFFFF'!D70+'Budget Detail - FFFFFF'!E70</f>
        <v>0</v>
      </c>
      <c r="E65" s="1167">
        <v>1</v>
      </c>
      <c r="F65" s="1176">
        <f t="shared" si="0"/>
        <v>0</v>
      </c>
      <c r="G65" s="1042">
        <v>1</v>
      </c>
      <c r="H65" s="1179">
        <f t="shared" si="1"/>
        <v>0</v>
      </c>
      <c r="J65" s="210">
        <v>1</v>
      </c>
      <c r="K65" s="1180">
        <f t="shared" si="2"/>
        <v>0</v>
      </c>
    </row>
    <row r="66" spans="1:11" s="1182" customFormat="1" ht="15" customHeight="1" thickBot="1" x14ac:dyDescent="0.35">
      <c r="A66" s="1447" t="s">
        <v>211</v>
      </c>
      <c r="B66" s="1448"/>
      <c r="C66" s="1008">
        <f>SUM(C5:C65)</f>
        <v>0</v>
      </c>
      <c r="D66" s="1096">
        <f>SUM(D5:D65)</f>
        <v>0</v>
      </c>
      <c r="E66" s="1168"/>
      <c r="F66" s="1181">
        <f>SUM(F5:F65)</f>
        <v>0</v>
      </c>
      <c r="G66" s="1173"/>
      <c r="H66" s="1181">
        <f>SUM(H5:H65)</f>
        <v>0</v>
      </c>
      <c r="J66" s="1155"/>
      <c r="K66" s="1181">
        <f>SUM(K5:K65)</f>
        <v>0</v>
      </c>
    </row>
    <row r="67" spans="1:11" ht="15" customHeight="1" x14ac:dyDescent="0.3">
      <c r="A67" s="708"/>
      <c r="B67" s="708"/>
      <c r="C67" s="287"/>
      <c r="D67" s="288"/>
      <c r="E67" s="171"/>
      <c r="G67" s="175"/>
      <c r="J67" s="212"/>
      <c r="K67" s="1183"/>
    </row>
    <row r="68" spans="1:11" ht="15" customHeight="1" x14ac:dyDescent="0.3">
      <c r="A68" s="217" t="s">
        <v>294</v>
      </c>
      <c r="B68" s="708"/>
      <c r="C68" s="291"/>
      <c r="D68" s="292"/>
      <c r="E68" s="172"/>
      <c r="G68" s="175"/>
      <c r="J68" s="213"/>
      <c r="K68" s="1184"/>
    </row>
    <row r="69" spans="1:11" ht="15" customHeight="1" x14ac:dyDescent="0.3">
      <c r="A69" s="218" t="s">
        <v>183</v>
      </c>
      <c r="B69" s="1267">
        <v>119600</v>
      </c>
      <c r="C69" s="294">
        <f>SUMIF('Expenditures - all orgs'!$C$14:$C$3599, B69,'Expenditures - all orgs'!$D$14:$D$3599)</f>
        <v>0</v>
      </c>
      <c r="D69" s="295">
        <f>'Budget Detail - AAAAAA'!D74+'Budget Detail - AAAAAA'!E74+'Budget Detail - BBBBBB'!D74+'Budget Detail - BBBBBB'!E74+'Budget Detail - CCCCCC'!D74+'Budget Detail - CCCCCC'!E74+'Budget Detail - DDDDDD'!D74+'Budget Detail - DDDDDD'!E74+'Budget Detail - EEEEEE'!D74+'Budget Detail - EEEEEE'!E74+'Budget Detail - FFFFFF'!D74+'Budget Detail - FFFFFF'!E74</f>
        <v>0</v>
      </c>
      <c r="E69" s="173">
        <v>1</v>
      </c>
      <c r="F69" s="1185">
        <f t="shared" ref="F69:F75" si="6">D69/E69</f>
        <v>0</v>
      </c>
      <c r="G69" s="1041">
        <v>1</v>
      </c>
      <c r="H69" s="1178">
        <f t="shared" ref="H69:H75" si="7">F69*G69</f>
        <v>0</v>
      </c>
      <c r="J69" s="210">
        <v>1</v>
      </c>
      <c r="K69" s="1177">
        <f t="shared" si="2"/>
        <v>0</v>
      </c>
    </row>
    <row r="70" spans="1:11" ht="15" customHeight="1" x14ac:dyDescent="0.3">
      <c r="A70" s="218" t="s">
        <v>184</v>
      </c>
      <c r="B70" s="1268">
        <v>119700</v>
      </c>
      <c r="C70" s="294">
        <f>SUMIF('Expenditures - all orgs'!$C$14:$C$3599, B70,'Expenditures - all orgs'!$D$14:$D$3599)</f>
        <v>0</v>
      </c>
      <c r="D70" s="295">
        <f>'Budget Detail - AAAAAA'!D75+'Budget Detail - AAAAAA'!E75+'Budget Detail - BBBBBB'!D75+'Budget Detail - BBBBBB'!E75+'Budget Detail - CCCCCC'!D75+'Budget Detail - CCCCCC'!E75+'Budget Detail - DDDDDD'!D75+'Budget Detail - DDDDDD'!E75+'Budget Detail - EEEEEE'!D75+'Budget Detail - EEEEEE'!E75+'Budget Detail - FFFFFF'!D75+'Budget Detail - FFFFFF'!E75</f>
        <v>0</v>
      </c>
      <c r="E70" s="173">
        <v>1</v>
      </c>
      <c r="F70" s="1185">
        <f t="shared" si="6"/>
        <v>0</v>
      </c>
      <c r="G70" s="1041">
        <v>1</v>
      </c>
      <c r="H70" s="1178">
        <f t="shared" si="7"/>
        <v>0</v>
      </c>
      <c r="J70" s="210">
        <v>1</v>
      </c>
      <c r="K70" s="1177">
        <f t="shared" si="2"/>
        <v>0</v>
      </c>
    </row>
    <row r="71" spans="1:11" ht="15" customHeight="1" x14ac:dyDescent="0.3">
      <c r="A71" s="218" t="s">
        <v>185</v>
      </c>
      <c r="B71" s="1268">
        <v>119800</v>
      </c>
      <c r="C71" s="294">
        <f>SUMIF('Expenditures - all orgs'!$C$14:$C$3599, B71,'Expenditures - all orgs'!$D$14:$D$3599)</f>
        <v>0</v>
      </c>
      <c r="D71" s="295">
        <f>'Budget Detail - AAAAAA'!D76+'Budget Detail - AAAAAA'!E76+'Budget Detail - BBBBBB'!D76+'Budget Detail - BBBBBB'!E76+'Budget Detail - CCCCCC'!D76+'Budget Detail - CCCCCC'!E76+'Budget Detail - DDDDDD'!D76+'Budget Detail - DDDDDD'!E76+'Budget Detail - EEEEEE'!D76+'Budget Detail - EEEEEE'!E76+'Budget Detail - FFFFFF'!D76+'Budget Detail - FFFFFF'!E76</f>
        <v>0</v>
      </c>
      <c r="E71" s="173">
        <v>1</v>
      </c>
      <c r="F71" s="1185">
        <f t="shared" si="6"/>
        <v>0</v>
      </c>
      <c r="G71" s="1041">
        <v>1</v>
      </c>
      <c r="H71" s="1178">
        <f t="shared" si="7"/>
        <v>0</v>
      </c>
      <c r="J71" s="210">
        <v>1</v>
      </c>
      <c r="K71" s="1177">
        <f t="shared" ref="K71:K148" si="8">H71*J71</f>
        <v>0</v>
      </c>
    </row>
    <row r="72" spans="1:11" ht="15" customHeight="1" x14ac:dyDescent="0.3">
      <c r="A72" s="218" t="s">
        <v>185</v>
      </c>
      <c r="B72" s="1268">
        <v>119900</v>
      </c>
      <c r="C72" s="294">
        <f>SUMIF('Expenditures - all orgs'!$C$14:$C$3599, B72,'Expenditures - all orgs'!$D$14:$D$3599)</f>
        <v>0</v>
      </c>
      <c r="D72" s="295">
        <f>'Budget Detail - AAAAAA'!D77+'Budget Detail - AAAAAA'!E77+'Budget Detail - BBBBBB'!D77+'Budget Detail - BBBBBB'!E77+'Budget Detail - CCCCCC'!D77+'Budget Detail - CCCCCC'!E77+'Budget Detail - DDDDDD'!D77+'Budget Detail - DDDDDD'!E77+'Budget Detail - EEEEEE'!D77+'Budget Detail - EEEEEE'!E77+'Budget Detail - FFFFFF'!D77+'Budget Detail - FFFFFF'!E77</f>
        <v>0</v>
      </c>
      <c r="E72" s="173">
        <v>1</v>
      </c>
      <c r="F72" s="1185">
        <f t="shared" si="6"/>
        <v>0</v>
      </c>
      <c r="G72" s="1041">
        <v>1</v>
      </c>
      <c r="H72" s="1178">
        <f t="shared" si="7"/>
        <v>0</v>
      </c>
      <c r="J72" s="210">
        <v>1</v>
      </c>
      <c r="K72" s="1177">
        <f t="shared" si="8"/>
        <v>0</v>
      </c>
    </row>
    <row r="73" spans="1:11" ht="15" customHeight="1" x14ac:dyDescent="0.3">
      <c r="A73" s="218" t="s">
        <v>185</v>
      </c>
      <c r="B73" s="1268">
        <v>119940</v>
      </c>
      <c r="C73" s="294">
        <f>SUMIF('Expenditures - all orgs'!$C$14:$C$3599, B73,'Expenditures - all orgs'!$D$14:$D$3599)</f>
        <v>0</v>
      </c>
      <c r="D73" s="295">
        <f>'Budget Detail - AAAAAA'!D78+'Budget Detail - AAAAAA'!E78+'Budget Detail - BBBBBB'!D78+'Budget Detail - BBBBBB'!E78+'Budget Detail - CCCCCC'!D78+'Budget Detail - CCCCCC'!E78+'Budget Detail - DDDDDD'!D78+'Budget Detail - DDDDDD'!E78+'Budget Detail - EEEEEE'!D78+'Budget Detail - EEEEEE'!E78+'Budget Detail - FFFFFF'!D78+'Budget Detail - FFFFFF'!E78</f>
        <v>0</v>
      </c>
      <c r="E73" s="173">
        <v>1</v>
      </c>
      <c r="F73" s="1185">
        <f t="shared" si="6"/>
        <v>0</v>
      </c>
      <c r="G73" s="1041">
        <v>1</v>
      </c>
      <c r="H73" s="1178">
        <f t="shared" si="7"/>
        <v>0</v>
      </c>
      <c r="J73" s="210">
        <v>1</v>
      </c>
      <c r="K73" s="1177">
        <f t="shared" si="8"/>
        <v>0</v>
      </c>
    </row>
    <row r="74" spans="1:11" ht="15" customHeight="1" x14ac:dyDescent="0.3">
      <c r="A74" s="218" t="s">
        <v>104</v>
      </c>
      <c r="B74" s="1268" t="s">
        <v>107</v>
      </c>
      <c r="C74" s="294">
        <f>SUMIF('Expenditures - all orgs'!$C$14:$C$3599, B74,'Expenditures - all orgs'!$D$14:$D$3599)</f>
        <v>0</v>
      </c>
      <c r="D74" s="295">
        <f>'Budget Detail - AAAAAA'!D79+'Budget Detail - AAAAAA'!E79+'Budget Detail - BBBBBB'!D79+'Budget Detail - BBBBBB'!E79+'Budget Detail - CCCCCC'!D79+'Budget Detail - CCCCCC'!E79+'Budget Detail - DDDDDD'!D79+'Budget Detail - DDDDDD'!E79+'Budget Detail - EEEEEE'!D79+'Budget Detail - EEEEEE'!E79+'Budget Detail - FFFFFF'!D79+'Budget Detail - FFFFFF'!E79</f>
        <v>0</v>
      </c>
      <c r="E74" s="173">
        <v>1</v>
      </c>
      <c r="F74" s="1185">
        <f t="shared" si="6"/>
        <v>0</v>
      </c>
      <c r="G74" s="1041">
        <v>1</v>
      </c>
      <c r="H74" s="1178">
        <f t="shared" si="7"/>
        <v>0</v>
      </c>
      <c r="J74" s="210">
        <v>1</v>
      </c>
      <c r="K74" s="1177">
        <f t="shared" si="8"/>
        <v>0</v>
      </c>
    </row>
    <row r="75" spans="1:11" ht="15" customHeight="1" thickBot="1" x14ac:dyDescent="0.35">
      <c r="A75" s="218" t="s">
        <v>104</v>
      </c>
      <c r="B75" s="1268" t="s">
        <v>107</v>
      </c>
      <c r="C75" s="1009">
        <f>SUMIF('Expenditures - all orgs'!$C$14:$C$3599, B75,'Expenditures - all orgs'!$D$14:$D$3599)</f>
        <v>0</v>
      </c>
      <c r="D75" s="295">
        <f>'Budget Detail - AAAAAA'!D80+'Budget Detail - AAAAAA'!E80+'Budget Detail - BBBBBB'!D80+'Budget Detail - BBBBBB'!E80+'Budget Detail - CCCCCC'!D80+'Budget Detail - CCCCCC'!E80+'Budget Detail - DDDDDD'!D80+'Budget Detail - DDDDDD'!E80+'Budget Detail - EEEEEE'!D80+'Budget Detail - EEEEEE'!E80+'Budget Detail - FFFFFF'!D80+'Budget Detail - FFFFFF'!E80</f>
        <v>0</v>
      </c>
      <c r="E75" s="1170">
        <v>1</v>
      </c>
      <c r="F75" s="1186">
        <f t="shared" si="6"/>
        <v>0</v>
      </c>
      <c r="G75" s="1042">
        <v>1</v>
      </c>
      <c r="H75" s="1179">
        <f t="shared" si="7"/>
        <v>0</v>
      </c>
      <c r="J75" s="210">
        <v>1</v>
      </c>
      <c r="K75" s="1180">
        <f t="shared" si="8"/>
        <v>0</v>
      </c>
    </row>
    <row r="76" spans="1:11" ht="15" customHeight="1" thickBot="1" x14ac:dyDescent="0.35">
      <c r="A76" s="1386" t="s">
        <v>212</v>
      </c>
      <c r="B76" s="1387"/>
      <c r="C76" s="299">
        <f>SUM(C69:C75)</f>
        <v>0</v>
      </c>
      <c r="D76" s="1169">
        <f>SUM(D69:D75)</f>
        <v>0</v>
      </c>
      <c r="E76" s="1171"/>
      <c r="F76" s="1187">
        <f>SUM(F69:F75)</f>
        <v>0</v>
      </c>
      <c r="G76" s="1157"/>
      <c r="H76" s="1228">
        <f>SUM(H69:H75)</f>
        <v>0</v>
      </c>
      <c r="J76" s="1156"/>
      <c r="K76" s="1228">
        <f>SUM(K69:K75)</f>
        <v>0</v>
      </c>
    </row>
    <row r="77" spans="1:11" ht="15" customHeight="1" thickBot="1" x14ac:dyDescent="0.35">
      <c r="A77" s="218"/>
      <c r="B77" s="219"/>
      <c r="C77" s="300"/>
      <c r="D77" s="289"/>
      <c r="E77" s="171"/>
      <c r="G77" s="175"/>
      <c r="J77" s="212"/>
      <c r="K77" s="1183"/>
    </row>
    <row r="78" spans="1:11" ht="18" thickBot="1" x14ac:dyDescent="0.35">
      <c r="A78" s="1447" t="s">
        <v>313</v>
      </c>
      <c r="B78" s="1448"/>
      <c r="C78" s="1008">
        <f>C66+C76</f>
        <v>0</v>
      </c>
      <c r="D78" s="1096">
        <f>D66+D76</f>
        <v>0</v>
      </c>
      <c r="E78" s="1172"/>
      <c r="F78" s="1181">
        <f>F66+F76</f>
        <v>0</v>
      </c>
      <c r="G78" s="1229"/>
      <c r="H78" s="1181">
        <f>H66+H76</f>
        <v>0</v>
      </c>
      <c r="J78" s="1155"/>
      <c r="K78" s="1181">
        <f>K66+K76</f>
        <v>0</v>
      </c>
    </row>
    <row r="79" spans="1:11" ht="15" customHeight="1" x14ac:dyDescent="0.3">
      <c r="A79" s="215"/>
      <c r="B79" s="215"/>
      <c r="C79" s="709"/>
      <c r="D79" s="709"/>
      <c r="E79" s="174"/>
      <c r="G79" s="175"/>
      <c r="J79" s="212"/>
      <c r="K79" s="1183"/>
    </row>
    <row r="80" spans="1:11" ht="15" customHeight="1" x14ac:dyDescent="0.3">
      <c r="A80" s="216"/>
      <c r="B80" s="216"/>
      <c r="C80" s="709"/>
      <c r="D80" s="709"/>
      <c r="E80" s="175"/>
      <c r="G80" s="175"/>
      <c r="J80" s="212"/>
      <c r="K80" s="1183"/>
    </row>
    <row r="81" spans="1:11" ht="22.8" x14ac:dyDescent="0.3">
      <c r="A81" s="1269" t="s">
        <v>14</v>
      </c>
      <c r="B81" s="221"/>
      <c r="C81" s="304"/>
      <c r="D81" s="709"/>
      <c r="E81" s="175"/>
      <c r="G81" s="175"/>
      <c r="J81" s="213"/>
      <c r="K81" s="1184"/>
    </row>
    <row r="82" spans="1:11" ht="15" customHeight="1" x14ac:dyDescent="0.3">
      <c r="A82" s="222" t="s">
        <v>86</v>
      </c>
      <c r="B82" s="1270">
        <v>120010</v>
      </c>
      <c r="C82" s="1010">
        <f>SUMIF('Expenditures - all orgs'!$C$14:$C$3599, B82,'Expenditures - all orgs'!$D$14:$D$3599)</f>
        <v>0</v>
      </c>
      <c r="D82" s="1011">
        <f>'Budget Detail - AAAAAA'!D87+'Budget Detail - AAAAAA'!E87+'Budget Detail - BBBBBB'!D87+'Budget Detail - BBBBBB'!E87+'Budget Detail - CCCCCC'!D87+'Budget Detail - CCCCCC'!E87+'Budget Detail - DDDDDD'!D87+'Budget Detail - DDDDDD'!E87+'Budget Detail - EEEEEE'!D87+'Budget Detail - EEEEEE'!E87+'Budget Detail - FFFFFF'!D87+'Budget Detail - FFFFFF'!E87</f>
        <v>0</v>
      </c>
      <c r="E82" s="176">
        <v>1</v>
      </c>
      <c r="F82" s="1188">
        <f>D82/E82</f>
        <v>0</v>
      </c>
      <c r="G82" s="1041">
        <v>1</v>
      </c>
      <c r="H82" s="1178">
        <f>F82*G82</f>
        <v>0</v>
      </c>
      <c r="J82" s="210">
        <v>1</v>
      </c>
      <c r="K82" s="1177">
        <f t="shared" si="8"/>
        <v>0</v>
      </c>
    </row>
    <row r="83" spans="1:11" ht="15" customHeight="1" x14ac:dyDescent="0.3">
      <c r="A83" s="708"/>
      <c r="B83" s="708"/>
      <c r="C83" s="288"/>
      <c r="D83" s="1012"/>
      <c r="E83" s="177"/>
      <c r="G83" s="175"/>
      <c r="J83" s="214"/>
      <c r="K83" s="1189"/>
    </row>
    <row r="84" spans="1:11" ht="15" customHeight="1" x14ac:dyDescent="0.3">
      <c r="A84" s="231" t="s">
        <v>204</v>
      </c>
      <c r="B84" s="708"/>
      <c r="C84" s="291"/>
      <c r="D84" s="292"/>
      <c r="E84" s="172"/>
      <c r="G84" s="175"/>
      <c r="J84" s="213"/>
      <c r="K84" s="1184"/>
    </row>
    <row r="85" spans="1:11" ht="15" customHeight="1" x14ac:dyDescent="0.3">
      <c r="A85" s="222" t="s">
        <v>91</v>
      </c>
      <c r="B85" s="1271">
        <v>121100</v>
      </c>
      <c r="C85" s="308">
        <f>SUMIF('Expenditures - all orgs'!$C$14:$C$3599, B85,'Expenditures - all orgs'!$D$14:$D$3599)</f>
        <v>0</v>
      </c>
      <c r="D85" s="393">
        <f>'Budget Detail - AAAAAA'!D91+'Budget Detail - AAAAAA'!E91+'Budget Detail - BBBBBB'!D91+'Budget Detail - BBBBBB'!E91+'Budget Detail - CCCCCC'!D91+'Budget Detail - CCCCCC'!E91+'Budget Detail - DDDDDD'!D91+'Budget Detail - DDDDDD'!E91+'Budget Detail - EEEEEE'!D91+'Budget Detail - EEEEEE'!E91+'Budget Detail - FFFFFF'!D91+'Budget Detail - FFFFFF'!E91</f>
        <v>0</v>
      </c>
      <c r="E85" s="178">
        <v>1</v>
      </c>
      <c r="F85" s="1190">
        <f t="shared" ref="F85:F97" si="9">D85/E85</f>
        <v>0</v>
      </c>
      <c r="G85" s="1041">
        <v>1</v>
      </c>
      <c r="H85" s="1178">
        <f t="shared" ref="H85:H97" si="10">F85*G85</f>
        <v>0</v>
      </c>
      <c r="J85" s="210">
        <v>1</v>
      </c>
      <c r="K85" s="1177">
        <f t="shared" si="8"/>
        <v>0</v>
      </c>
    </row>
    <row r="86" spans="1:11" ht="15" customHeight="1" x14ac:dyDescent="0.3">
      <c r="A86" s="222" t="s">
        <v>301</v>
      </c>
      <c r="B86" s="1272">
        <v>121110</v>
      </c>
      <c r="C86" s="308">
        <f>SUMIF('Expenditures - all orgs'!$C$14:$C$3599, B86,'Expenditures - all orgs'!$D$14:$D$3599)</f>
        <v>0</v>
      </c>
      <c r="D86" s="393">
        <f>'Budget Detail - AAAAAA'!D92+'Budget Detail - AAAAAA'!E92+'Budget Detail - BBBBBB'!D92+'Budget Detail - BBBBBB'!E92+'Budget Detail - CCCCCC'!D92+'Budget Detail - CCCCCC'!E92+'Budget Detail - DDDDDD'!D92+'Budget Detail - DDDDDD'!E92+'Budget Detail - EEEEEE'!D92+'Budget Detail - EEEEEE'!E92+'Budget Detail - FFFFFF'!D92+'Budget Detail - FFFFFF'!E92</f>
        <v>0</v>
      </c>
      <c r="E86" s="178">
        <v>1</v>
      </c>
      <c r="F86" s="1190">
        <f t="shared" si="9"/>
        <v>0</v>
      </c>
      <c r="G86" s="1041">
        <v>1</v>
      </c>
      <c r="H86" s="1178">
        <f t="shared" si="10"/>
        <v>0</v>
      </c>
      <c r="J86" s="210">
        <v>1</v>
      </c>
      <c r="K86" s="1177">
        <f t="shared" si="8"/>
        <v>0</v>
      </c>
    </row>
    <row r="87" spans="1:11" ht="15" customHeight="1" x14ac:dyDescent="0.3">
      <c r="A87" s="222" t="s">
        <v>186</v>
      </c>
      <c r="B87" s="1272">
        <v>121200</v>
      </c>
      <c r="C87" s="308">
        <f>SUMIF('Expenditures - all orgs'!$C$14:$C$3599, B87,'Expenditures - all orgs'!$D$14:$D$3599)</f>
        <v>0</v>
      </c>
      <c r="D87" s="393">
        <f>'Budget Detail - AAAAAA'!D93+'Budget Detail - AAAAAA'!E93+'Budget Detail - BBBBBB'!D93+'Budget Detail - BBBBBB'!E93+'Budget Detail - CCCCCC'!D93+'Budget Detail - CCCCCC'!E93+'Budget Detail - DDDDDD'!D93+'Budget Detail - DDDDDD'!E93+'Budget Detail - EEEEEE'!D93+'Budget Detail - EEEEEE'!E93+'Budget Detail - FFFFFF'!D93+'Budget Detail - FFFFFF'!E93</f>
        <v>0</v>
      </c>
      <c r="E87" s="178">
        <v>1</v>
      </c>
      <c r="F87" s="1190">
        <f t="shared" si="9"/>
        <v>0</v>
      </c>
      <c r="G87" s="1041">
        <v>1</v>
      </c>
      <c r="H87" s="1178">
        <f t="shared" si="10"/>
        <v>0</v>
      </c>
      <c r="J87" s="210">
        <v>1</v>
      </c>
      <c r="K87" s="1177">
        <f t="shared" si="8"/>
        <v>0</v>
      </c>
    </row>
    <row r="88" spans="1:11" ht="15" customHeight="1" x14ac:dyDescent="0.3">
      <c r="A88" s="222" t="s">
        <v>418</v>
      </c>
      <c r="B88" s="1272">
        <v>121300</v>
      </c>
      <c r="C88" s="308">
        <f>SUMIF('Expenditures - all orgs'!$C$14:$C$3599, B88,'Expenditures - all orgs'!$D$14:$D$3599)</f>
        <v>0</v>
      </c>
      <c r="D88" s="393">
        <f>'Budget Detail - AAAAAA'!D94+'Budget Detail - AAAAAA'!E94+'Budget Detail - BBBBBB'!D94+'Budget Detail - BBBBBB'!E94+'Budget Detail - CCCCCC'!D94+'Budget Detail - CCCCCC'!E94+'Budget Detail - DDDDDD'!D94+'Budget Detail - DDDDDD'!E94+'Budget Detail - EEEEEE'!D94+'Budget Detail - EEEEEE'!E94+'Budget Detail - FFFFFF'!D94+'Budget Detail - FFFFFF'!E94</f>
        <v>0</v>
      </c>
      <c r="E88" s="178">
        <v>1</v>
      </c>
      <c r="F88" s="1190">
        <f t="shared" ref="F88" si="11">D88/E88</f>
        <v>0</v>
      </c>
      <c r="G88" s="1041">
        <v>1</v>
      </c>
      <c r="H88" s="1178">
        <f t="shared" ref="H88" si="12">F88*G88</f>
        <v>0</v>
      </c>
      <c r="J88" s="210">
        <v>1</v>
      </c>
      <c r="K88" s="1177">
        <f t="shared" ref="K88" si="13">H88*J88</f>
        <v>0</v>
      </c>
    </row>
    <row r="89" spans="1:11" ht="15" customHeight="1" x14ac:dyDescent="0.3">
      <c r="A89" s="222" t="s">
        <v>203</v>
      </c>
      <c r="B89" s="1272">
        <v>121400</v>
      </c>
      <c r="C89" s="308">
        <f>SUMIF('Expenditures - all orgs'!$C$14:$C$3599, B89,'Expenditures - all orgs'!$D$14:$D$3599)</f>
        <v>0</v>
      </c>
      <c r="D89" s="393">
        <f>'Budget Detail - AAAAAA'!D95+'Budget Detail - AAAAAA'!E95+'Budget Detail - BBBBBB'!D95+'Budget Detail - BBBBBB'!E95+'Budget Detail - CCCCCC'!D95+'Budget Detail - CCCCCC'!E95+'Budget Detail - DDDDDD'!D95+'Budget Detail - DDDDDD'!E95+'Budget Detail - EEEEEE'!D95+'Budget Detail - EEEEEE'!E95+'Budget Detail - FFFFFF'!D95+'Budget Detail - FFFFFF'!E95</f>
        <v>0</v>
      </c>
      <c r="E89" s="178">
        <v>1</v>
      </c>
      <c r="F89" s="1190">
        <f t="shared" si="9"/>
        <v>0</v>
      </c>
      <c r="G89" s="1041">
        <v>1</v>
      </c>
      <c r="H89" s="1178">
        <f t="shared" si="10"/>
        <v>0</v>
      </c>
      <c r="J89" s="210">
        <v>1</v>
      </c>
      <c r="K89" s="1177">
        <f t="shared" si="8"/>
        <v>0</v>
      </c>
    </row>
    <row r="90" spans="1:11" ht="15" customHeight="1" x14ac:dyDescent="0.3">
      <c r="A90" s="222" t="s">
        <v>419</v>
      </c>
      <c r="B90" s="598">
        <v>121410</v>
      </c>
      <c r="C90" s="308">
        <f>SUMIF('Expenditures - all orgs'!$C$14:$C$3599, B90,'Expenditures - all orgs'!$D$14:$D$3599)</f>
        <v>0</v>
      </c>
      <c r="D90" s="393">
        <f>'Budget Detail - AAAAAA'!D96+'Budget Detail - AAAAAA'!E96+'Budget Detail - BBBBBB'!D96+'Budget Detail - BBBBBB'!E96+'Budget Detail - CCCCCC'!D96+'Budget Detail - CCCCCC'!E96+'Budget Detail - DDDDDD'!D96+'Budget Detail - DDDDDD'!E96+'Budget Detail - EEEEEE'!D96+'Budget Detail - EEEEEE'!E96+'Budget Detail - FFFFFF'!D96+'Budget Detail - FFFFFF'!E96</f>
        <v>0</v>
      </c>
      <c r="E90" s="178">
        <v>1</v>
      </c>
      <c r="F90" s="1190">
        <f t="shared" si="9"/>
        <v>0</v>
      </c>
      <c r="G90" s="1041">
        <v>1</v>
      </c>
      <c r="H90" s="1178">
        <f t="shared" si="10"/>
        <v>0</v>
      </c>
      <c r="J90" s="210">
        <v>1</v>
      </c>
      <c r="K90" s="1177">
        <f t="shared" si="8"/>
        <v>0</v>
      </c>
    </row>
    <row r="91" spans="1:11" ht="15" customHeight="1" x14ac:dyDescent="0.3">
      <c r="A91" s="222" t="s">
        <v>420</v>
      </c>
      <c r="B91" s="598">
        <v>121420</v>
      </c>
      <c r="C91" s="308">
        <f>SUMIF('Expenditures - all orgs'!$C$14:$C$3599, B91,'Expenditures - all orgs'!$D$14:$D$3599)</f>
        <v>0</v>
      </c>
      <c r="D91" s="393">
        <f>'Budget Detail - AAAAAA'!D97+'Budget Detail - AAAAAA'!E97+'Budget Detail - BBBBBB'!D97+'Budget Detail - BBBBBB'!E97+'Budget Detail - CCCCCC'!D97+'Budget Detail - CCCCCC'!E97+'Budget Detail - DDDDDD'!D97+'Budget Detail - DDDDDD'!E97+'Budget Detail - EEEEEE'!D97+'Budget Detail - EEEEEE'!E97+'Budget Detail - FFFFFF'!D97+'Budget Detail - FFFFFF'!E97</f>
        <v>0</v>
      </c>
      <c r="E91" s="178">
        <v>1</v>
      </c>
      <c r="F91" s="1190">
        <f t="shared" si="9"/>
        <v>0</v>
      </c>
      <c r="G91" s="1041">
        <v>1</v>
      </c>
      <c r="H91" s="1178">
        <f t="shared" si="10"/>
        <v>0</v>
      </c>
      <c r="J91" s="210">
        <v>1</v>
      </c>
      <c r="K91" s="1177">
        <f t="shared" si="8"/>
        <v>0</v>
      </c>
    </row>
    <row r="92" spans="1:11" ht="15" customHeight="1" x14ac:dyDescent="0.3">
      <c r="A92" s="223" t="s">
        <v>82</v>
      </c>
      <c r="B92" s="1272">
        <v>121500</v>
      </c>
      <c r="C92" s="308">
        <f>SUMIF('Expenditures - all orgs'!$C$14:$C$3599, B92,'Expenditures - all orgs'!$D$14:$D$3599)</f>
        <v>0</v>
      </c>
      <c r="D92" s="393">
        <f>'Budget Detail - AAAAAA'!D98+'Budget Detail - AAAAAA'!E98+'Budget Detail - BBBBBB'!D98+'Budget Detail - BBBBBB'!E98+'Budget Detail - CCCCCC'!D98+'Budget Detail - CCCCCC'!E98+'Budget Detail - DDDDDD'!D98+'Budget Detail - DDDDDD'!E98+'Budget Detail - EEEEEE'!D98+'Budget Detail - EEEEEE'!E98+'Budget Detail - FFFFFF'!D98+'Budget Detail - FFFFFF'!E98</f>
        <v>0</v>
      </c>
      <c r="E92" s="178">
        <v>1</v>
      </c>
      <c r="F92" s="1190">
        <f t="shared" si="9"/>
        <v>0</v>
      </c>
      <c r="G92" s="1041">
        <v>1</v>
      </c>
      <c r="H92" s="1178">
        <f t="shared" si="10"/>
        <v>0</v>
      </c>
      <c r="J92" s="210">
        <v>1</v>
      </c>
      <c r="K92" s="1177">
        <f t="shared" si="8"/>
        <v>0</v>
      </c>
    </row>
    <row r="93" spans="1:11" ht="15" customHeight="1" x14ac:dyDescent="0.3">
      <c r="A93" s="223" t="s">
        <v>205</v>
      </c>
      <c r="B93" s="1272">
        <v>121700</v>
      </c>
      <c r="C93" s="308">
        <f>SUMIF('Expenditures - all orgs'!$C$14:$C$3599, B93,'Expenditures - all orgs'!$D$14:$D$3599)</f>
        <v>0</v>
      </c>
      <c r="D93" s="393">
        <f>'Budget Detail - AAAAAA'!D99+'Budget Detail - AAAAAA'!E99+'Budget Detail - BBBBBB'!D99+'Budget Detail - BBBBBB'!E99+'Budget Detail - CCCCCC'!D99+'Budget Detail - CCCCCC'!E99+'Budget Detail - DDDDDD'!D99+'Budget Detail - DDDDDD'!E99+'Budget Detail - EEEEEE'!D99+'Budget Detail - EEEEEE'!E99+'Budget Detail - FFFFFF'!D99+'Budget Detail - FFFFFF'!E99</f>
        <v>0</v>
      </c>
      <c r="E93" s="178">
        <v>1</v>
      </c>
      <c r="F93" s="1190">
        <f t="shared" si="9"/>
        <v>0</v>
      </c>
      <c r="G93" s="1041">
        <v>1</v>
      </c>
      <c r="H93" s="1178">
        <f t="shared" si="10"/>
        <v>0</v>
      </c>
      <c r="J93" s="210">
        <v>1</v>
      </c>
      <c r="K93" s="1177">
        <f t="shared" si="8"/>
        <v>0</v>
      </c>
    </row>
    <row r="94" spans="1:11" ht="15" customHeight="1" x14ac:dyDescent="0.3">
      <c r="A94" s="223" t="s">
        <v>206</v>
      </c>
      <c r="B94" s="1272">
        <v>121800</v>
      </c>
      <c r="C94" s="308">
        <f>SUMIF('Expenditures - all orgs'!$C$14:$C$3599, B94,'Expenditures - all orgs'!$D$14:$D$3599)</f>
        <v>0</v>
      </c>
      <c r="D94" s="393">
        <f>'Budget Detail - AAAAAA'!D100+'Budget Detail - AAAAAA'!E100+'Budget Detail - BBBBBB'!D100+'Budget Detail - BBBBBB'!E100+'Budget Detail - CCCCCC'!D100+'Budget Detail - CCCCCC'!E100+'Budget Detail - DDDDDD'!D100+'Budget Detail - DDDDDD'!E100+'Budget Detail - EEEEEE'!D100+'Budget Detail - EEEEEE'!E100+'Budget Detail - FFFFFF'!D100+'Budget Detail - FFFFFF'!E100</f>
        <v>0</v>
      </c>
      <c r="E94" s="178">
        <v>1</v>
      </c>
      <c r="F94" s="1190">
        <f t="shared" si="9"/>
        <v>0</v>
      </c>
      <c r="G94" s="1041">
        <v>1</v>
      </c>
      <c r="H94" s="1178">
        <f t="shared" si="10"/>
        <v>0</v>
      </c>
      <c r="J94" s="210">
        <v>1</v>
      </c>
      <c r="K94" s="1177">
        <f t="shared" si="8"/>
        <v>0</v>
      </c>
    </row>
    <row r="95" spans="1:11" ht="15" customHeight="1" x14ac:dyDescent="0.3">
      <c r="A95" s="223" t="s">
        <v>187</v>
      </c>
      <c r="B95" s="1272">
        <v>121900</v>
      </c>
      <c r="C95" s="308">
        <f>SUMIF('Expenditures - all orgs'!$C$14:$C$3599, B95,'Expenditures - all orgs'!$D$14:$D$3599)</f>
        <v>0</v>
      </c>
      <c r="D95" s="393">
        <f>'Budget Detail - AAAAAA'!D101+'Budget Detail - AAAAAA'!E101+'Budget Detail - BBBBBB'!D101+'Budget Detail - BBBBBB'!E101+'Budget Detail - CCCCCC'!D101+'Budget Detail - CCCCCC'!E101+'Budget Detail - DDDDDD'!D101+'Budget Detail - DDDDDD'!E101+'Budget Detail - EEEEEE'!D101+'Budget Detail - EEEEEE'!E101+'Budget Detail - FFFFFF'!D101+'Budget Detail - FFFFFF'!E101</f>
        <v>0</v>
      </c>
      <c r="E95" s="178">
        <v>1</v>
      </c>
      <c r="F95" s="1190">
        <f t="shared" si="9"/>
        <v>0</v>
      </c>
      <c r="G95" s="1041">
        <v>1</v>
      </c>
      <c r="H95" s="1178">
        <f t="shared" si="10"/>
        <v>0</v>
      </c>
      <c r="J95" s="210">
        <v>1</v>
      </c>
      <c r="K95" s="1177">
        <f t="shared" si="8"/>
        <v>0</v>
      </c>
    </row>
    <row r="96" spans="1:11" ht="15" customHeight="1" x14ac:dyDescent="0.3">
      <c r="A96" s="708" t="s">
        <v>104</v>
      </c>
      <c r="B96" s="1273" t="s">
        <v>107</v>
      </c>
      <c r="C96" s="308">
        <f>SUMIF('Expenditures - all orgs'!$C$14:$C$3599, B96,'Expenditures - all orgs'!$D$14:$D$3599)</f>
        <v>0</v>
      </c>
      <c r="D96" s="393">
        <f>'Budget Detail - AAAAAA'!D102+'Budget Detail - AAAAAA'!E102+'Budget Detail - BBBBBB'!D102+'Budget Detail - BBBBBB'!E102+'Budget Detail - CCCCCC'!D102+'Budget Detail - CCCCCC'!E102+'Budget Detail - DDDDDD'!D102+'Budget Detail - DDDDDD'!E102+'Budget Detail - EEEEEE'!D102+'Budget Detail - EEEEEE'!E102+'Budget Detail - FFFFFF'!D102+'Budget Detail - FFFFFF'!E102</f>
        <v>0</v>
      </c>
      <c r="E96" s="178">
        <v>1</v>
      </c>
      <c r="F96" s="1190">
        <f t="shared" si="9"/>
        <v>0</v>
      </c>
      <c r="G96" s="1041">
        <v>1</v>
      </c>
      <c r="H96" s="1178">
        <f t="shared" si="10"/>
        <v>0</v>
      </c>
      <c r="J96" s="210">
        <v>1</v>
      </c>
      <c r="K96" s="1177">
        <f t="shared" si="8"/>
        <v>0</v>
      </c>
    </row>
    <row r="97" spans="1:11" ht="15" customHeight="1" x14ac:dyDescent="0.3">
      <c r="A97" s="708" t="s">
        <v>104</v>
      </c>
      <c r="B97" s="1274" t="s">
        <v>107</v>
      </c>
      <c r="C97" s="1014">
        <f>SUMIF('Expenditures - all orgs'!$C$14:$C$3599, B97,'Expenditures - all orgs'!$D$14:$D$3599)</f>
        <v>0</v>
      </c>
      <c r="D97" s="393">
        <f>'Budget Detail - AAAAAA'!D103+'Budget Detail - AAAAAA'!E103+'Budget Detail - BBBBBB'!D103+'Budget Detail - BBBBBB'!E103+'Budget Detail - CCCCCC'!D103+'Budget Detail - CCCCCC'!E103+'Budget Detail - DDDDDD'!D103+'Budget Detail - DDDDDD'!E103+'Budget Detail - EEEEEE'!D103+'Budget Detail - EEEEEE'!E103+'Budget Detail - FFFFFF'!D103+'Budget Detail - FFFFFF'!E103</f>
        <v>0</v>
      </c>
      <c r="E97" s="178">
        <v>1</v>
      </c>
      <c r="F97" s="1190">
        <f t="shared" si="9"/>
        <v>0</v>
      </c>
      <c r="G97" s="1041">
        <v>1</v>
      </c>
      <c r="H97" s="1178">
        <f t="shared" si="10"/>
        <v>0</v>
      </c>
      <c r="J97" s="210">
        <v>1</v>
      </c>
      <c r="K97" s="1177">
        <f t="shared" si="8"/>
        <v>0</v>
      </c>
    </row>
    <row r="98" spans="1:11" ht="15" customHeight="1" x14ac:dyDescent="0.3">
      <c r="A98" s="708"/>
      <c r="B98" s="708"/>
      <c r="C98" s="288"/>
      <c r="D98" s="966"/>
      <c r="E98" s="179"/>
      <c r="G98" s="175"/>
      <c r="J98" s="214"/>
      <c r="K98" s="1189"/>
    </row>
    <row r="99" spans="1:11" ht="15" customHeight="1" x14ac:dyDescent="0.3">
      <c r="A99" s="231" t="s">
        <v>207</v>
      </c>
      <c r="B99" s="708"/>
      <c r="C99" s="291"/>
      <c r="D99" s="292"/>
      <c r="E99" s="172"/>
      <c r="G99" s="175"/>
      <c r="J99" s="213"/>
      <c r="K99" s="1184"/>
    </row>
    <row r="100" spans="1:11" ht="15" customHeight="1" x14ac:dyDescent="0.3">
      <c r="A100" s="223" t="s">
        <v>32</v>
      </c>
      <c r="B100" s="1275">
        <v>122100</v>
      </c>
      <c r="C100" s="309">
        <f>SUMIF('Expenditures - all orgs'!$C$14:$C$3599, B100,'Expenditures - all orgs'!$D$14:$D$3599)</f>
        <v>0</v>
      </c>
      <c r="D100" s="403">
        <f>'Budget Detail - AAAAAA'!D107+'Budget Detail - AAAAAA'!E107+'Budget Detail - BBBBBB'!D107+'Budget Detail - BBBBBB'!E107+'Budget Detail - CCCCCC'!D107+'Budget Detail - CCCCCC'!E107+'Budget Detail - DDDDDD'!D107+'Budget Detail - DDDDDD'!E107+'Budget Detail - EEEEEE'!D107+'Budget Detail - EEEEEE'!E107+'Budget Detail - FFFFFF'!D107+'Budget Detail - FFFFFF'!E107</f>
        <v>0</v>
      </c>
      <c r="E100" s="180">
        <v>1</v>
      </c>
      <c r="F100" s="1191">
        <f t="shared" ref="F100:F110" si="14">D100/E100</f>
        <v>0</v>
      </c>
      <c r="G100" s="1041">
        <v>1</v>
      </c>
      <c r="H100" s="1178">
        <f t="shared" ref="H100:H110" si="15">F100*G100</f>
        <v>0</v>
      </c>
      <c r="J100" s="210">
        <v>1</v>
      </c>
      <c r="K100" s="1177">
        <f t="shared" si="8"/>
        <v>0</v>
      </c>
    </row>
    <row r="101" spans="1:11" ht="15" customHeight="1" x14ac:dyDescent="0.3">
      <c r="A101" s="223" t="s">
        <v>188</v>
      </c>
      <c r="B101" s="1276">
        <v>122200</v>
      </c>
      <c r="C101" s="309">
        <f>SUMIF('Expenditures - all orgs'!$C$14:$C$3599, B101,'Expenditures - all orgs'!$D$14:$D$3599)</f>
        <v>0</v>
      </c>
      <c r="D101" s="403">
        <f>'Budget Detail - AAAAAA'!D108+'Budget Detail - AAAAAA'!E108+'Budget Detail - BBBBBB'!D108+'Budget Detail - BBBBBB'!E108+'Budget Detail - CCCCCC'!D108+'Budget Detail - CCCCCC'!E108+'Budget Detail - DDDDDD'!D108+'Budget Detail - DDDDDD'!E108+'Budget Detail - EEEEEE'!D108+'Budget Detail - EEEEEE'!E108+'Budget Detail - FFFFFF'!D108+'Budget Detail - FFFFFF'!E108</f>
        <v>0</v>
      </c>
      <c r="E101" s="180">
        <v>1</v>
      </c>
      <c r="F101" s="1191">
        <f t="shared" si="14"/>
        <v>0</v>
      </c>
      <c r="G101" s="1041">
        <v>1</v>
      </c>
      <c r="H101" s="1178">
        <f t="shared" si="15"/>
        <v>0</v>
      </c>
      <c r="J101" s="210">
        <v>1</v>
      </c>
      <c r="K101" s="1177">
        <f t="shared" si="8"/>
        <v>0</v>
      </c>
    </row>
    <row r="102" spans="1:11" ht="15" customHeight="1" x14ac:dyDescent="0.3">
      <c r="A102" s="223" t="s">
        <v>59</v>
      </c>
      <c r="B102" s="1276">
        <v>122400</v>
      </c>
      <c r="C102" s="309">
        <f>SUMIF('Expenditures - all orgs'!$C$14:$C$3599, B102,'Expenditures - all orgs'!$D$14:$D$3599)</f>
        <v>0</v>
      </c>
      <c r="D102" s="403">
        <f>'Budget Detail - AAAAAA'!D109+'Budget Detail - AAAAAA'!E109+'Budget Detail - BBBBBB'!D109+'Budget Detail - BBBBBB'!E109+'Budget Detail - CCCCCC'!D109+'Budget Detail - CCCCCC'!E109+'Budget Detail - DDDDDD'!D109+'Budget Detail - DDDDDD'!E109+'Budget Detail - EEEEEE'!D109+'Budget Detail - EEEEEE'!E109+'Budget Detail - FFFFFF'!D109+'Budget Detail - FFFFFF'!E109</f>
        <v>0</v>
      </c>
      <c r="E102" s="180">
        <v>1</v>
      </c>
      <c r="F102" s="1191">
        <f t="shared" si="14"/>
        <v>0</v>
      </c>
      <c r="G102" s="1041">
        <v>1</v>
      </c>
      <c r="H102" s="1178">
        <f t="shared" si="15"/>
        <v>0</v>
      </c>
      <c r="J102" s="210">
        <v>1</v>
      </c>
      <c r="K102" s="1177">
        <f t="shared" si="8"/>
        <v>0</v>
      </c>
    </row>
    <row r="103" spans="1:11" ht="15" customHeight="1" x14ac:dyDescent="0.3">
      <c r="A103" s="223" t="s">
        <v>108</v>
      </c>
      <c r="B103" s="1276">
        <v>122430</v>
      </c>
      <c r="C103" s="309">
        <f>SUMIF('Expenditures - all orgs'!$C$14:$C$3599, B103,'Expenditures - all orgs'!$D$14:$D$3599)</f>
        <v>0</v>
      </c>
      <c r="D103" s="403">
        <f>'Budget Detail - AAAAAA'!D110+'Budget Detail - AAAAAA'!E110+'Budget Detail - BBBBBB'!D110+'Budget Detail - BBBBBB'!E110+'Budget Detail - CCCCCC'!D110+'Budget Detail - CCCCCC'!E110+'Budget Detail - DDDDDD'!D110+'Budget Detail - DDDDDD'!E110+'Budget Detail - EEEEEE'!D110+'Budget Detail - EEEEEE'!E110+'Budget Detail - FFFFFF'!D110+'Budget Detail - FFFFFF'!E110</f>
        <v>0</v>
      </c>
      <c r="E103" s="180">
        <v>1</v>
      </c>
      <c r="F103" s="1191">
        <f t="shared" si="14"/>
        <v>0</v>
      </c>
      <c r="G103" s="1041">
        <v>1</v>
      </c>
      <c r="H103" s="1178">
        <f t="shared" si="15"/>
        <v>0</v>
      </c>
      <c r="J103" s="210">
        <v>1</v>
      </c>
      <c r="K103" s="1177">
        <f t="shared" si="8"/>
        <v>0</v>
      </c>
    </row>
    <row r="104" spans="1:11" ht="15" customHeight="1" x14ac:dyDescent="0.3">
      <c r="A104" s="224" t="s">
        <v>60</v>
      </c>
      <c r="B104" s="1276">
        <v>122500</v>
      </c>
      <c r="C104" s="309">
        <f>SUMIF('Expenditures - all orgs'!$C$14:$C$3599, B104,'Expenditures - all orgs'!$D$14:$D$3599)</f>
        <v>0</v>
      </c>
      <c r="D104" s="403">
        <f>'Budget Detail - AAAAAA'!D111+'Budget Detail - AAAAAA'!E111+'Budget Detail - BBBBBB'!D111+'Budget Detail - BBBBBB'!E111+'Budget Detail - CCCCCC'!D111+'Budget Detail - CCCCCC'!E111+'Budget Detail - DDDDDD'!D111+'Budget Detail - DDDDDD'!E111+'Budget Detail - EEEEEE'!D111+'Budget Detail - EEEEEE'!E111+'Budget Detail - FFFFFF'!D111+'Budget Detail - FFFFFF'!E111</f>
        <v>0</v>
      </c>
      <c r="E104" s="180">
        <v>1</v>
      </c>
      <c r="F104" s="1191">
        <f t="shared" si="14"/>
        <v>0</v>
      </c>
      <c r="G104" s="1041">
        <v>1</v>
      </c>
      <c r="H104" s="1178">
        <f t="shared" si="15"/>
        <v>0</v>
      </c>
      <c r="J104" s="210">
        <v>1</v>
      </c>
      <c r="K104" s="1177">
        <f t="shared" si="8"/>
        <v>0</v>
      </c>
    </row>
    <row r="105" spans="1:11" ht="15" customHeight="1" x14ac:dyDescent="0.3">
      <c r="A105" s="224" t="s">
        <v>61</v>
      </c>
      <c r="B105" s="1276">
        <v>122600</v>
      </c>
      <c r="C105" s="309">
        <f>SUMIF('Expenditures - all orgs'!$C$14:$C$3599, B105,'Expenditures - all orgs'!$D$14:$D$3599)</f>
        <v>0</v>
      </c>
      <c r="D105" s="403">
        <f>'Budget Detail - AAAAAA'!D112+'Budget Detail - AAAAAA'!E112+'Budget Detail - BBBBBB'!D112+'Budget Detail - BBBBBB'!E112+'Budget Detail - CCCCCC'!D112+'Budget Detail - CCCCCC'!E112+'Budget Detail - DDDDDD'!D112+'Budget Detail - DDDDDD'!E112+'Budget Detail - EEEEEE'!D112+'Budget Detail - EEEEEE'!E112+'Budget Detail - FFFFFF'!D112+'Budget Detail - FFFFFF'!E112</f>
        <v>0</v>
      </c>
      <c r="E105" s="180">
        <v>1</v>
      </c>
      <c r="F105" s="1191">
        <f t="shared" si="14"/>
        <v>0</v>
      </c>
      <c r="G105" s="1041">
        <v>1</v>
      </c>
      <c r="H105" s="1178">
        <f t="shared" si="15"/>
        <v>0</v>
      </c>
      <c r="J105" s="210">
        <v>1</v>
      </c>
      <c r="K105" s="1177">
        <f t="shared" si="8"/>
        <v>0</v>
      </c>
    </row>
    <row r="106" spans="1:11" ht="15" customHeight="1" x14ac:dyDescent="0.3">
      <c r="A106" s="223" t="s">
        <v>15</v>
      </c>
      <c r="B106" s="1276">
        <v>122700</v>
      </c>
      <c r="C106" s="309">
        <f>SUMIF('Expenditures - all orgs'!$C$14:$C$3599, B106,'Expenditures - all orgs'!$D$14:$D$3599)</f>
        <v>0</v>
      </c>
      <c r="D106" s="403">
        <f>'Budget Detail - AAAAAA'!D113+'Budget Detail - AAAAAA'!E113+'Budget Detail - BBBBBB'!D113+'Budget Detail - BBBBBB'!E113+'Budget Detail - CCCCCC'!D113+'Budget Detail - CCCCCC'!E113+'Budget Detail - DDDDDD'!D113+'Budget Detail - DDDDDD'!E113+'Budget Detail - EEEEEE'!D113+'Budget Detail - EEEEEE'!E113+'Budget Detail - FFFFFF'!D113+'Budget Detail - FFFFFF'!E113</f>
        <v>0</v>
      </c>
      <c r="E106" s="180">
        <v>1</v>
      </c>
      <c r="F106" s="1191">
        <f t="shared" si="14"/>
        <v>0</v>
      </c>
      <c r="G106" s="1041">
        <v>1</v>
      </c>
      <c r="H106" s="1178">
        <f t="shared" si="15"/>
        <v>0</v>
      </c>
      <c r="J106" s="210">
        <v>1</v>
      </c>
      <c r="K106" s="1177">
        <f t="shared" si="8"/>
        <v>0</v>
      </c>
    </row>
    <row r="107" spans="1:11" ht="15" customHeight="1" x14ac:dyDescent="0.3">
      <c r="A107" s="223" t="s">
        <v>114</v>
      </c>
      <c r="B107" s="1276">
        <v>122730</v>
      </c>
      <c r="C107" s="309">
        <f>SUMIF('Expenditures - all orgs'!$C$14:$C$3599, B107,'Expenditures - all orgs'!$D$14:$D$3599)</f>
        <v>0</v>
      </c>
      <c r="D107" s="403">
        <f>'Budget Detail - AAAAAA'!D114+'Budget Detail - AAAAAA'!E114+'Budget Detail - BBBBBB'!D114+'Budget Detail - BBBBBB'!E114+'Budget Detail - CCCCCC'!D114+'Budget Detail - CCCCCC'!E114+'Budget Detail - DDDDDD'!D114+'Budget Detail - DDDDDD'!E114+'Budget Detail - EEEEEE'!D114+'Budget Detail - EEEEEE'!E114+'Budget Detail - FFFFFF'!D114+'Budget Detail - FFFFFF'!E114</f>
        <v>0</v>
      </c>
      <c r="E107" s="180">
        <v>1</v>
      </c>
      <c r="F107" s="1191">
        <f t="shared" si="14"/>
        <v>0</v>
      </c>
      <c r="G107" s="1041">
        <v>1</v>
      </c>
      <c r="H107" s="1178">
        <f t="shared" si="15"/>
        <v>0</v>
      </c>
      <c r="J107" s="210">
        <v>1</v>
      </c>
      <c r="K107" s="1177">
        <f t="shared" si="8"/>
        <v>0</v>
      </c>
    </row>
    <row r="108" spans="1:11" ht="15" customHeight="1" x14ac:dyDescent="0.3">
      <c r="A108" s="223" t="s">
        <v>189</v>
      </c>
      <c r="B108" s="1276">
        <v>122800</v>
      </c>
      <c r="C108" s="309">
        <f>SUMIF('Expenditures - all orgs'!$C$14:$C$3599, B108,'Expenditures - all orgs'!$D$14:$D$3599)</f>
        <v>0</v>
      </c>
      <c r="D108" s="403">
        <f>'Budget Detail - AAAAAA'!D115+'Budget Detail - AAAAAA'!E115+'Budget Detail - BBBBBB'!D115+'Budget Detail - BBBBBB'!E115+'Budget Detail - CCCCCC'!D115+'Budget Detail - CCCCCC'!E115+'Budget Detail - DDDDDD'!D115+'Budget Detail - DDDDDD'!E115+'Budget Detail - EEEEEE'!D115+'Budget Detail - EEEEEE'!E115+'Budget Detail - FFFFFF'!D115+'Budget Detail - FFFFFF'!E115</f>
        <v>0</v>
      </c>
      <c r="E108" s="180">
        <v>1</v>
      </c>
      <c r="F108" s="1191">
        <f t="shared" si="14"/>
        <v>0</v>
      </c>
      <c r="G108" s="1041">
        <v>1</v>
      </c>
      <c r="H108" s="1178">
        <f t="shared" si="15"/>
        <v>0</v>
      </c>
      <c r="J108" s="210">
        <v>1</v>
      </c>
      <c r="K108" s="1177">
        <f t="shared" si="8"/>
        <v>0</v>
      </c>
    </row>
    <row r="109" spans="1:11" ht="15" customHeight="1" x14ac:dyDescent="0.3">
      <c r="A109" s="708" t="s">
        <v>104</v>
      </c>
      <c r="B109" s="1276" t="s">
        <v>107</v>
      </c>
      <c r="C109" s="309">
        <f>SUMIF('Expenditures - all orgs'!$C$14:$C$3599, B109,'Expenditures - all orgs'!$D$14:$D$3599)</f>
        <v>0</v>
      </c>
      <c r="D109" s="403">
        <f>'Budget Detail - AAAAAA'!D116+'Budget Detail - AAAAAA'!E116+'Budget Detail - BBBBBB'!D116+'Budget Detail - BBBBBB'!E116+'Budget Detail - CCCCCC'!D116+'Budget Detail - CCCCCC'!E116+'Budget Detail - DDDDDD'!D116+'Budget Detail - DDDDDD'!E116+'Budget Detail - EEEEEE'!D116+'Budget Detail - EEEEEE'!E116+'Budget Detail - FFFFFF'!D116+'Budget Detail - FFFFFF'!E116</f>
        <v>0</v>
      </c>
      <c r="E109" s="180">
        <v>1</v>
      </c>
      <c r="F109" s="1191">
        <f t="shared" si="14"/>
        <v>0</v>
      </c>
      <c r="G109" s="1041">
        <v>1</v>
      </c>
      <c r="H109" s="1178">
        <f t="shared" si="15"/>
        <v>0</v>
      </c>
      <c r="J109" s="210">
        <v>1</v>
      </c>
      <c r="K109" s="1177">
        <f t="shared" si="8"/>
        <v>0</v>
      </c>
    </row>
    <row r="110" spans="1:11" ht="15" customHeight="1" x14ac:dyDescent="0.3">
      <c r="A110" s="708" t="s">
        <v>104</v>
      </c>
      <c r="B110" s="1277" t="s">
        <v>107</v>
      </c>
      <c r="C110" s="1015">
        <f>SUMIF('Expenditures - all orgs'!$C$14:$C$3599, B110,'Expenditures - all orgs'!$D$14:$D$3599)</f>
        <v>0</v>
      </c>
      <c r="D110" s="403">
        <f>'Budget Detail - AAAAAA'!D117+'Budget Detail - AAAAAA'!E117+'Budget Detail - BBBBBB'!D117+'Budget Detail - BBBBBB'!E117+'Budget Detail - CCCCCC'!D117+'Budget Detail - CCCCCC'!E117+'Budget Detail - DDDDDD'!D117+'Budget Detail - DDDDDD'!E117+'Budget Detail - EEEEEE'!D117+'Budget Detail - EEEEEE'!E117+'Budget Detail - FFFFFF'!D117+'Budget Detail - FFFFFF'!E117</f>
        <v>0</v>
      </c>
      <c r="E110" s="180">
        <v>1</v>
      </c>
      <c r="F110" s="1191">
        <f t="shared" si="14"/>
        <v>0</v>
      </c>
      <c r="G110" s="1041">
        <v>1</v>
      </c>
      <c r="H110" s="1178">
        <f t="shared" si="15"/>
        <v>0</v>
      </c>
      <c r="J110" s="210">
        <v>1</v>
      </c>
      <c r="K110" s="1177">
        <f t="shared" si="8"/>
        <v>0</v>
      </c>
    </row>
    <row r="111" spans="1:11" ht="15" customHeight="1" x14ac:dyDescent="0.3">
      <c r="A111" s="708"/>
      <c r="B111" s="708"/>
      <c r="C111" s="288"/>
      <c r="D111" s="1012"/>
      <c r="E111" s="177"/>
      <c r="G111" s="175"/>
      <c r="J111" s="214"/>
      <c r="K111" s="1189"/>
    </row>
    <row r="112" spans="1:11" ht="15" customHeight="1" x14ac:dyDescent="0.3">
      <c r="A112" s="231" t="s">
        <v>202</v>
      </c>
      <c r="B112" s="708"/>
      <c r="C112" s="291"/>
      <c r="D112" s="292"/>
      <c r="E112" s="172"/>
      <c r="G112" s="175"/>
      <c r="J112" s="213"/>
      <c r="K112" s="1184"/>
    </row>
    <row r="113" spans="1:11" ht="15" customHeight="1" x14ac:dyDescent="0.3">
      <c r="A113" s="223" t="s">
        <v>421</v>
      </c>
      <c r="B113" s="604">
        <v>124200</v>
      </c>
      <c r="C113" s="310">
        <f>SUMIF('Expenditures - all orgs'!$C$14:$C$3599, B113,'Expenditures - all orgs'!$D$14:$D$3599)</f>
        <v>0</v>
      </c>
      <c r="D113" s="410">
        <f>'Budget Detail - AAAAAA'!D121+'Budget Detail - AAAAAA'!E121+'Budget Detail - BBBBBB'!D121+'Budget Detail - BBBBBB'!E121+'Budget Detail - CCCCCC'!D121+'Budget Detail - CCCCCC'!E121+'Budget Detail - DDDDDD'!D121+'Budget Detail - DDDDDD'!E121+'Budget Detail - EEEEEE'!D121+'Budget Detail - EEEEEE'!E121+'Budget Detail - FFFFFF'!D121+'Budget Detail - FFFFFF'!E121</f>
        <v>0</v>
      </c>
      <c r="E113" s="181">
        <v>1</v>
      </c>
      <c r="F113" s="1192">
        <f t="shared" ref="F113:F114" si="16">D113/E113</f>
        <v>0</v>
      </c>
      <c r="G113" s="1041">
        <v>1</v>
      </c>
      <c r="H113" s="1178">
        <f t="shared" ref="H113:H114" si="17">F113*G113</f>
        <v>0</v>
      </c>
      <c r="J113" s="210">
        <v>1</v>
      </c>
      <c r="K113" s="1177">
        <f t="shared" ref="K113:K114" si="18">H113*J113</f>
        <v>0</v>
      </c>
    </row>
    <row r="114" spans="1:11" ht="15" customHeight="1" x14ac:dyDescent="0.3">
      <c r="A114" s="223" t="s">
        <v>328</v>
      </c>
      <c r="B114" s="1278">
        <v>124400</v>
      </c>
      <c r="C114" s="310">
        <f>SUMIF('Expenditures - all orgs'!$C$14:$C$3599, B114,'Expenditures - all orgs'!$D$14:$D$3599)</f>
        <v>0</v>
      </c>
      <c r="D114" s="410">
        <f>'Budget Detail - AAAAAA'!D122+'Budget Detail - AAAAAA'!E122+'Budget Detail - BBBBBB'!D122+'Budget Detail - BBBBBB'!E122+'Budget Detail - CCCCCC'!D122+'Budget Detail - CCCCCC'!E122+'Budget Detail - DDDDDD'!D122+'Budget Detail - DDDDDD'!E122+'Budget Detail - EEEEEE'!D122+'Budget Detail - EEEEEE'!E122+'Budget Detail - FFFFFF'!D122+'Budget Detail - FFFFFF'!E122</f>
        <v>0</v>
      </c>
      <c r="E114" s="181">
        <v>1</v>
      </c>
      <c r="F114" s="1192">
        <f t="shared" si="16"/>
        <v>0</v>
      </c>
      <c r="G114" s="1041">
        <v>1</v>
      </c>
      <c r="H114" s="1178">
        <f t="shared" si="17"/>
        <v>0</v>
      </c>
      <c r="J114" s="210">
        <v>1</v>
      </c>
      <c r="K114" s="1177">
        <f t="shared" si="18"/>
        <v>0</v>
      </c>
    </row>
    <row r="115" spans="1:11" ht="15" customHeight="1" x14ac:dyDescent="0.3">
      <c r="A115" s="222" t="s">
        <v>92</v>
      </c>
      <c r="B115" s="1279">
        <v>124600</v>
      </c>
      <c r="C115" s="310">
        <f>SUMIF('Expenditures - all orgs'!$C$14:$C$3599, B115,'Expenditures - all orgs'!$D$14:$D$3599)</f>
        <v>0</v>
      </c>
      <c r="D115" s="410">
        <f>'Budget Detail - AAAAAA'!D123+'Budget Detail - AAAAAA'!E123+'Budget Detail - BBBBBB'!D123+'Budget Detail - BBBBBB'!E123+'Budget Detail - CCCCCC'!D123+'Budget Detail - CCCCCC'!E123+'Budget Detail - DDDDDD'!D123+'Budget Detail - DDDDDD'!E123+'Budget Detail - EEEEEE'!D123+'Budget Detail - EEEEEE'!E123+'Budget Detail - FFFFFF'!D123+'Budget Detail - FFFFFF'!E123</f>
        <v>0</v>
      </c>
      <c r="E115" s="181">
        <v>1</v>
      </c>
      <c r="F115" s="1192">
        <f t="shared" ref="F115:F120" si="19">D115/E115</f>
        <v>0</v>
      </c>
      <c r="G115" s="1041">
        <v>1</v>
      </c>
      <c r="H115" s="1178">
        <f t="shared" ref="H115:H120" si="20">F115*G115</f>
        <v>0</v>
      </c>
      <c r="J115" s="210">
        <v>1</v>
      </c>
      <c r="K115" s="1177">
        <f t="shared" si="8"/>
        <v>0</v>
      </c>
    </row>
    <row r="116" spans="1:11" ht="15" customHeight="1" x14ac:dyDescent="0.3">
      <c r="A116" s="222" t="s">
        <v>190</v>
      </c>
      <c r="B116" s="1279">
        <v>124700</v>
      </c>
      <c r="C116" s="310">
        <f>SUMIF('Expenditures - all orgs'!$C$14:$C$3599, B116,'Expenditures - all orgs'!$D$14:$D$3599)</f>
        <v>0</v>
      </c>
      <c r="D116" s="410">
        <f>'Budget Detail - AAAAAA'!D124+'Budget Detail - AAAAAA'!E124+'Budget Detail - BBBBBB'!D124+'Budget Detail - BBBBBB'!E124+'Budget Detail - CCCCCC'!D124+'Budget Detail - CCCCCC'!E124+'Budget Detail - DDDDDD'!D124+'Budget Detail - DDDDDD'!E124+'Budget Detail - EEEEEE'!D124+'Budget Detail - EEEEEE'!E124+'Budget Detail - FFFFFF'!D124+'Budget Detail - FFFFFF'!E124</f>
        <v>0</v>
      </c>
      <c r="E116" s="181">
        <v>1</v>
      </c>
      <c r="F116" s="1192">
        <f t="shared" si="19"/>
        <v>0</v>
      </c>
      <c r="G116" s="1041">
        <v>1</v>
      </c>
      <c r="H116" s="1178">
        <f t="shared" si="20"/>
        <v>0</v>
      </c>
      <c r="J116" s="210">
        <v>1</v>
      </c>
      <c r="K116" s="1177">
        <f t="shared" si="8"/>
        <v>0</v>
      </c>
    </row>
    <row r="117" spans="1:11" ht="15" customHeight="1" x14ac:dyDescent="0.3">
      <c r="A117" s="222" t="s">
        <v>177</v>
      </c>
      <c r="B117" s="1279">
        <v>124800</v>
      </c>
      <c r="C117" s="310">
        <f>SUMIF('Expenditures - all orgs'!$C$14:$C$3599, B117,'Expenditures - all orgs'!$D$14:$D$3599)</f>
        <v>0</v>
      </c>
      <c r="D117" s="410">
        <f>'Budget Detail - AAAAAA'!D125+'Budget Detail - AAAAAA'!E125+'Budget Detail - BBBBBB'!D125+'Budget Detail - BBBBBB'!E125+'Budget Detail - CCCCCC'!D125+'Budget Detail - CCCCCC'!E125+'Budget Detail - DDDDDD'!D125+'Budget Detail - DDDDDD'!E125+'Budget Detail - EEEEEE'!D125+'Budget Detail - EEEEEE'!E125+'Budget Detail - FFFFFF'!D125+'Budget Detail - FFFFFF'!E125</f>
        <v>0</v>
      </c>
      <c r="E117" s="181">
        <v>1</v>
      </c>
      <c r="F117" s="1192">
        <f t="shared" si="19"/>
        <v>0</v>
      </c>
      <c r="G117" s="1041">
        <v>1</v>
      </c>
      <c r="H117" s="1178">
        <f t="shared" si="20"/>
        <v>0</v>
      </c>
      <c r="J117" s="210">
        <v>1</v>
      </c>
      <c r="K117" s="1177">
        <f t="shared" si="8"/>
        <v>0</v>
      </c>
    </row>
    <row r="118" spans="1:11" ht="15" customHeight="1" x14ac:dyDescent="0.3">
      <c r="A118" s="222" t="s">
        <v>99</v>
      </c>
      <c r="B118" s="1279">
        <v>124900</v>
      </c>
      <c r="C118" s="310">
        <f>SUMIF('Expenditures - all orgs'!$C$14:$C$3599, B118,'Expenditures - all orgs'!$D$14:$D$3599)</f>
        <v>0</v>
      </c>
      <c r="D118" s="410">
        <f>'Budget Detail - AAAAAA'!D126+'Budget Detail - AAAAAA'!E126+'Budget Detail - BBBBBB'!D126+'Budget Detail - BBBBBB'!E126+'Budget Detail - CCCCCC'!D126+'Budget Detail - CCCCCC'!E126+'Budget Detail - DDDDDD'!D126+'Budget Detail - DDDDDD'!E126+'Budget Detail - EEEEEE'!D126+'Budget Detail - EEEEEE'!E126+'Budget Detail - FFFFFF'!D126+'Budget Detail - FFFFFF'!E126</f>
        <v>0</v>
      </c>
      <c r="E118" s="181">
        <v>1</v>
      </c>
      <c r="F118" s="1192">
        <f t="shared" si="19"/>
        <v>0</v>
      </c>
      <c r="G118" s="1041">
        <v>1</v>
      </c>
      <c r="H118" s="1178">
        <f t="shared" si="20"/>
        <v>0</v>
      </c>
      <c r="J118" s="210">
        <v>1</v>
      </c>
      <c r="K118" s="1177">
        <f t="shared" si="8"/>
        <v>0</v>
      </c>
    </row>
    <row r="119" spans="1:11" ht="15" customHeight="1" x14ac:dyDescent="0.3">
      <c r="A119" s="222" t="s">
        <v>104</v>
      </c>
      <c r="B119" s="1279" t="s">
        <v>107</v>
      </c>
      <c r="C119" s="310">
        <f>SUMIF('Expenditures - all orgs'!$C$14:$C$3599, B119,'Expenditures - all orgs'!$D$14:$D$3599)</f>
        <v>0</v>
      </c>
      <c r="D119" s="410">
        <f>'Budget Detail - AAAAAA'!D127+'Budget Detail - AAAAAA'!E127+'Budget Detail - BBBBBB'!D127+'Budget Detail - BBBBBB'!E127+'Budget Detail - CCCCCC'!D127+'Budget Detail - CCCCCC'!E127+'Budget Detail - DDDDDD'!D127+'Budget Detail - DDDDDD'!E127+'Budget Detail - EEEEEE'!D127+'Budget Detail - EEEEEE'!E127+'Budget Detail - FFFFFF'!D127+'Budget Detail - FFFFFF'!E127</f>
        <v>0</v>
      </c>
      <c r="E119" s="181">
        <v>1</v>
      </c>
      <c r="F119" s="1192">
        <f t="shared" si="19"/>
        <v>0</v>
      </c>
      <c r="G119" s="1041">
        <v>1</v>
      </c>
      <c r="H119" s="1178">
        <f t="shared" si="20"/>
        <v>0</v>
      </c>
      <c r="J119" s="210">
        <v>1</v>
      </c>
      <c r="K119" s="1177">
        <f t="shared" si="8"/>
        <v>0</v>
      </c>
    </row>
    <row r="120" spans="1:11" ht="15" customHeight="1" x14ac:dyDescent="0.3">
      <c r="A120" s="222" t="s">
        <v>104</v>
      </c>
      <c r="B120" s="1280" t="s">
        <v>107</v>
      </c>
      <c r="C120" s="1016">
        <f>SUMIF('Expenditures - all orgs'!$C$14:$C$3599, B120,'Expenditures - all orgs'!$D$14:$D$3599)</f>
        <v>0</v>
      </c>
      <c r="D120" s="410">
        <f>'Budget Detail - AAAAAA'!D128+'Budget Detail - AAAAAA'!E128+'Budget Detail - BBBBBB'!D128+'Budget Detail - BBBBBB'!E128+'Budget Detail - CCCCCC'!D128+'Budget Detail - CCCCCC'!E128+'Budget Detail - DDDDDD'!D128+'Budget Detail - DDDDDD'!E128+'Budget Detail - EEEEEE'!D128+'Budget Detail - EEEEEE'!E128+'Budget Detail - FFFFFF'!D128+'Budget Detail - FFFFFF'!E128</f>
        <v>0</v>
      </c>
      <c r="E120" s="181">
        <v>1</v>
      </c>
      <c r="F120" s="1192">
        <f t="shared" si="19"/>
        <v>0</v>
      </c>
      <c r="G120" s="1041">
        <v>1</v>
      </c>
      <c r="H120" s="1178">
        <f t="shared" si="20"/>
        <v>0</v>
      </c>
      <c r="J120" s="210">
        <v>1</v>
      </c>
      <c r="K120" s="1177">
        <f t="shared" si="8"/>
        <v>0</v>
      </c>
    </row>
    <row r="121" spans="1:11" ht="15" customHeight="1" x14ac:dyDescent="0.3">
      <c r="A121" s="708"/>
      <c r="B121" s="708"/>
      <c r="C121" s="288"/>
      <c r="D121" s="1012"/>
      <c r="E121" s="177"/>
      <c r="G121" s="175"/>
      <c r="J121" s="214"/>
      <c r="K121" s="1189"/>
    </row>
    <row r="122" spans="1:11" ht="15" customHeight="1" x14ac:dyDescent="0.3">
      <c r="A122" s="231" t="s">
        <v>208</v>
      </c>
      <c r="B122" s="708"/>
      <c r="C122" s="291"/>
      <c r="D122" s="292"/>
      <c r="E122" s="172"/>
      <c r="G122" s="175"/>
      <c r="J122" s="213"/>
      <c r="K122" s="1184"/>
    </row>
    <row r="123" spans="1:11" ht="15" customHeight="1" x14ac:dyDescent="0.3">
      <c r="A123" s="222" t="s">
        <v>87</v>
      </c>
      <c r="B123" s="1281">
        <v>125000</v>
      </c>
      <c r="C123" s="311">
        <f>SUMIF('Expenditures - all orgs'!$C$14:$C$3599, B123,'Expenditures - all orgs'!$D$14:$D$3599)</f>
        <v>0</v>
      </c>
      <c r="D123" s="417">
        <f>'Budget Detail - AAAAAA'!D132+'Budget Detail - AAAAAA'!E132+'Budget Detail - BBBBBB'!D132+'Budget Detail - BBBBBB'!E132+'Budget Detail - CCCCCC'!D132+'Budget Detail - CCCCCC'!E132+'Budget Detail - DDDDDD'!D132+'Budget Detail - DDDDDD'!E132+'Budget Detail - EEEEEE'!D132+'Budget Detail - EEEEEE'!E132+'Budget Detail - FFFFFF'!D132+'Budget Detail - FFFFFF'!E132</f>
        <v>0</v>
      </c>
      <c r="E123" s="182">
        <v>1</v>
      </c>
      <c r="F123" s="1193">
        <f t="shared" ref="F123:F137" si="21">D123/E123</f>
        <v>0</v>
      </c>
      <c r="G123" s="1041">
        <v>1</v>
      </c>
      <c r="H123" s="1178">
        <f t="shared" ref="H123:H137" si="22">F123*G123</f>
        <v>0</v>
      </c>
      <c r="J123" s="210">
        <v>1</v>
      </c>
      <c r="K123" s="1177">
        <f t="shared" si="8"/>
        <v>0</v>
      </c>
    </row>
    <row r="124" spans="1:11" ht="15" customHeight="1" x14ac:dyDescent="0.3">
      <c r="A124" s="222" t="s">
        <v>191</v>
      </c>
      <c r="B124" s="1282">
        <v>125100</v>
      </c>
      <c r="C124" s="311">
        <f>SUMIF('Expenditures - all orgs'!$C$14:$C$3599, B124,'Expenditures - all orgs'!$D$14:$D$3599)</f>
        <v>0</v>
      </c>
      <c r="D124" s="417">
        <f>'Budget Detail - AAAAAA'!D133+'Budget Detail - AAAAAA'!E133+'Budget Detail - BBBBBB'!D133+'Budget Detail - BBBBBB'!E133+'Budget Detail - CCCCCC'!D133+'Budget Detail - CCCCCC'!E133+'Budget Detail - DDDDDD'!D133+'Budget Detail - DDDDDD'!E133+'Budget Detail - EEEEEE'!D133+'Budget Detail - EEEEEE'!E133+'Budget Detail - FFFFFF'!D133+'Budget Detail - FFFFFF'!E133</f>
        <v>0</v>
      </c>
      <c r="E124" s="182">
        <v>1</v>
      </c>
      <c r="F124" s="1193">
        <f t="shared" si="21"/>
        <v>0</v>
      </c>
      <c r="G124" s="1041">
        <v>1</v>
      </c>
      <c r="H124" s="1178">
        <f t="shared" si="22"/>
        <v>0</v>
      </c>
      <c r="J124" s="210">
        <v>1</v>
      </c>
      <c r="K124" s="1177">
        <f t="shared" si="8"/>
        <v>0</v>
      </c>
    </row>
    <row r="125" spans="1:11" ht="15" customHeight="1" x14ac:dyDescent="0.3">
      <c r="A125" s="222" t="s">
        <v>192</v>
      </c>
      <c r="B125" s="1282">
        <v>125110</v>
      </c>
      <c r="C125" s="311">
        <f>SUMIF('Expenditures - all orgs'!$C$14:$C$3599, B125,'Expenditures - all orgs'!$D$14:$D$3599)</f>
        <v>0</v>
      </c>
      <c r="D125" s="417">
        <f>'Budget Detail - AAAAAA'!D134+'Budget Detail - AAAAAA'!E134+'Budget Detail - BBBBBB'!D134+'Budget Detail - BBBBBB'!E134+'Budget Detail - CCCCCC'!D134+'Budget Detail - CCCCCC'!E134+'Budget Detail - DDDDDD'!D134+'Budget Detail - DDDDDD'!E134+'Budget Detail - EEEEEE'!D134+'Budget Detail - EEEEEE'!E134+'Budget Detail - FFFFFF'!D134+'Budget Detail - FFFFFF'!E134</f>
        <v>0</v>
      </c>
      <c r="E125" s="182">
        <v>1</v>
      </c>
      <c r="F125" s="1193">
        <f t="shared" si="21"/>
        <v>0</v>
      </c>
      <c r="G125" s="1041">
        <v>1</v>
      </c>
      <c r="H125" s="1178">
        <f t="shared" si="22"/>
        <v>0</v>
      </c>
      <c r="J125" s="210">
        <v>1</v>
      </c>
      <c r="K125" s="1177">
        <f t="shared" si="8"/>
        <v>0</v>
      </c>
    </row>
    <row r="126" spans="1:11" ht="15" customHeight="1" x14ac:dyDescent="0.3">
      <c r="A126" s="222" t="s">
        <v>193</v>
      </c>
      <c r="B126" s="1282">
        <v>125200</v>
      </c>
      <c r="C126" s="311">
        <f>SUMIF('Expenditures - all orgs'!$C$14:$C$3599, B126,'Expenditures - all orgs'!$D$14:$D$3599)</f>
        <v>0</v>
      </c>
      <c r="D126" s="417">
        <f>'Budget Detail - AAAAAA'!D135+'Budget Detail - AAAAAA'!E135+'Budget Detail - BBBBBB'!D135+'Budget Detail - BBBBBB'!E135+'Budget Detail - CCCCCC'!D135+'Budget Detail - CCCCCC'!E135+'Budget Detail - DDDDDD'!D135+'Budget Detail - DDDDDD'!E135+'Budget Detail - EEEEEE'!D135+'Budget Detail - EEEEEE'!E135+'Budget Detail - FFFFFF'!D135+'Budget Detail - FFFFFF'!E135</f>
        <v>0</v>
      </c>
      <c r="E126" s="182">
        <v>1</v>
      </c>
      <c r="F126" s="1193">
        <f t="shared" si="21"/>
        <v>0</v>
      </c>
      <c r="G126" s="1041">
        <v>1</v>
      </c>
      <c r="H126" s="1178">
        <f t="shared" si="22"/>
        <v>0</v>
      </c>
      <c r="J126" s="210">
        <v>1</v>
      </c>
      <c r="K126" s="1177">
        <f t="shared" si="8"/>
        <v>0</v>
      </c>
    </row>
    <row r="127" spans="1:11" ht="15" customHeight="1" x14ac:dyDescent="0.3">
      <c r="A127" s="222" t="s">
        <v>194</v>
      </c>
      <c r="B127" s="1282">
        <v>125300</v>
      </c>
      <c r="C127" s="311">
        <f>SUMIF('Expenditures - all orgs'!$C$14:$C$3599, B127,'Expenditures - all orgs'!$D$14:$D$3599)</f>
        <v>0</v>
      </c>
      <c r="D127" s="417">
        <f>'Budget Detail - AAAAAA'!D136+'Budget Detail - AAAAAA'!E136+'Budget Detail - BBBBBB'!D136+'Budget Detail - BBBBBB'!E136+'Budget Detail - CCCCCC'!D136+'Budget Detail - CCCCCC'!E136+'Budget Detail - DDDDDD'!D136+'Budget Detail - DDDDDD'!E136+'Budget Detail - EEEEEE'!D136+'Budget Detail - EEEEEE'!E136+'Budget Detail - FFFFFF'!D136+'Budget Detail - FFFFFF'!E136</f>
        <v>0</v>
      </c>
      <c r="E127" s="182">
        <v>1</v>
      </c>
      <c r="F127" s="1193">
        <f t="shared" si="21"/>
        <v>0</v>
      </c>
      <c r="G127" s="1041">
        <v>1</v>
      </c>
      <c r="H127" s="1178">
        <f t="shared" si="22"/>
        <v>0</v>
      </c>
      <c r="J127" s="210">
        <v>1</v>
      </c>
      <c r="K127" s="1177">
        <f t="shared" si="8"/>
        <v>0</v>
      </c>
    </row>
    <row r="128" spans="1:11" ht="15" customHeight="1" x14ac:dyDescent="0.3">
      <c r="A128" s="222" t="s">
        <v>423</v>
      </c>
      <c r="B128" s="1282">
        <v>125400</v>
      </c>
      <c r="C128" s="311">
        <f>SUMIF('Expenditures - all orgs'!$C$14:$C$3599, B128,'Expenditures - all orgs'!$D$14:$D$3599)</f>
        <v>0</v>
      </c>
      <c r="D128" s="417">
        <f>'Budget Detail - AAAAAA'!D137+'Budget Detail - AAAAAA'!E137+'Budget Detail - BBBBBB'!D137+'Budget Detail - BBBBBB'!E137+'Budget Detail - CCCCCC'!D137+'Budget Detail - CCCCCC'!E137+'Budget Detail - DDDDDD'!D137+'Budget Detail - DDDDDD'!E137+'Budget Detail - EEEEEE'!D137+'Budget Detail - EEEEEE'!E137+'Budget Detail - FFFFFF'!D137+'Budget Detail - FFFFFF'!E137</f>
        <v>0</v>
      </c>
      <c r="E128" s="182">
        <v>1</v>
      </c>
      <c r="F128" s="1193">
        <f t="shared" si="21"/>
        <v>0</v>
      </c>
      <c r="G128" s="1041">
        <v>1</v>
      </c>
      <c r="H128" s="1178">
        <f t="shared" si="22"/>
        <v>0</v>
      </c>
      <c r="J128" s="210">
        <v>1</v>
      </c>
      <c r="K128" s="1177">
        <f t="shared" si="8"/>
        <v>0</v>
      </c>
    </row>
    <row r="129" spans="1:11" ht="15" customHeight="1" x14ac:dyDescent="0.3">
      <c r="A129" s="222" t="s">
        <v>422</v>
      </c>
      <c r="B129" s="1282">
        <v>125500</v>
      </c>
      <c r="C129" s="311">
        <f>SUMIF('Expenditures - all orgs'!$C$14:$C$3599, B129,'Expenditures - all orgs'!$D$14:$D$3599)</f>
        <v>0</v>
      </c>
      <c r="D129" s="417">
        <f>'Budget Detail - AAAAAA'!D138+'Budget Detail - AAAAAA'!E138+'Budget Detail - BBBBBB'!D138+'Budget Detail - BBBBBB'!E138+'Budget Detail - CCCCCC'!D138+'Budget Detail - CCCCCC'!E138+'Budget Detail - DDDDDD'!D138+'Budget Detail - DDDDDD'!E138+'Budget Detail - EEEEEE'!D138+'Budget Detail - EEEEEE'!E138+'Budget Detail - FFFFFF'!D138+'Budget Detail - FFFFFF'!E138</f>
        <v>0</v>
      </c>
      <c r="E129" s="182">
        <v>1</v>
      </c>
      <c r="F129" s="1193">
        <f t="shared" si="21"/>
        <v>0</v>
      </c>
      <c r="G129" s="1041">
        <v>1</v>
      </c>
      <c r="H129" s="1178">
        <f t="shared" si="22"/>
        <v>0</v>
      </c>
      <c r="J129" s="210">
        <v>1</v>
      </c>
      <c r="K129" s="1177">
        <f t="shared" si="8"/>
        <v>0</v>
      </c>
    </row>
    <row r="130" spans="1:11" ht="15" customHeight="1" x14ac:dyDescent="0.3">
      <c r="A130" s="222" t="s">
        <v>195</v>
      </c>
      <c r="B130" s="1282">
        <v>125600</v>
      </c>
      <c r="C130" s="311">
        <f>SUMIF('Expenditures - all orgs'!$C$14:$C$3599, B130,'Expenditures - all orgs'!$D$14:$D$3599)</f>
        <v>0</v>
      </c>
      <c r="D130" s="417">
        <f>'Budget Detail - AAAAAA'!D139+'Budget Detail - AAAAAA'!E139+'Budget Detail - BBBBBB'!D139+'Budget Detail - BBBBBB'!E139+'Budget Detail - CCCCCC'!D139+'Budget Detail - CCCCCC'!E139+'Budget Detail - DDDDDD'!D139+'Budget Detail - DDDDDD'!E139+'Budget Detail - EEEEEE'!D139+'Budget Detail - EEEEEE'!E139+'Budget Detail - FFFFFF'!D139+'Budget Detail - FFFFFF'!E139</f>
        <v>0</v>
      </c>
      <c r="E130" s="182">
        <v>1</v>
      </c>
      <c r="F130" s="1193">
        <f t="shared" si="21"/>
        <v>0</v>
      </c>
      <c r="G130" s="1041">
        <v>1</v>
      </c>
      <c r="H130" s="1178">
        <f t="shared" si="22"/>
        <v>0</v>
      </c>
      <c r="J130" s="210">
        <v>1</v>
      </c>
      <c r="K130" s="1177">
        <f t="shared" si="8"/>
        <v>0</v>
      </c>
    </row>
    <row r="131" spans="1:11" ht="15" customHeight="1" x14ac:dyDescent="0.3">
      <c r="A131" s="222" t="s">
        <v>196</v>
      </c>
      <c r="B131" s="1282">
        <v>125700</v>
      </c>
      <c r="C131" s="311">
        <f>SUMIF('Expenditures - all orgs'!$C$14:$C$3599, B131,'Expenditures - all orgs'!$D$14:$D$3599)</f>
        <v>0</v>
      </c>
      <c r="D131" s="417">
        <f>'Budget Detail - AAAAAA'!D140+'Budget Detail - AAAAAA'!E140+'Budget Detail - BBBBBB'!D140+'Budget Detail - BBBBBB'!E140+'Budget Detail - CCCCCC'!D140+'Budget Detail - CCCCCC'!E140+'Budget Detail - DDDDDD'!D140+'Budget Detail - DDDDDD'!E140+'Budget Detail - EEEEEE'!D140+'Budget Detail - EEEEEE'!E140+'Budget Detail - FFFFFF'!D140+'Budget Detail - FFFFFF'!E140</f>
        <v>0</v>
      </c>
      <c r="E131" s="182">
        <v>1</v>
      </c>
      <c r="F131" s="1193">
        <f t="shared" si="21"/>
        <v>0</v>
      </c>
      <c r="G131" s="1041">
        <v>1</v>
      </c>
      <c r="H131" s="1178">
        <f t="shared" si="22"/>
        <v>0</v>
      </c>
      <c r="J131" s="210">
        <v>1</v>
      </c>
      <c r="K131" s="1177">
        <f t="shared" si="8"/>
        <v>0</v>
      </c>
    </row>
    <row r="132" spans="1:11" ht="15" customHeight="1" x14ac:dyDescent="0.3">
      <c r="A132" s="222" t="s">
        <v>197</v>
      </c>
      <c r="B132" s="1282">
        <v>125710</v>
      </c>
      <c r="C132" s="311">
        <f>SUMIF('Expenditures - all orgs'!$C$14:$C$3599, B132,'Expenditures - all orgs'!$D$14:$D$3599)</f>
        <v>0</v>
      </c>
      <c r="D132" s="417">
        <f>'Budget Detail - AAAAAA'!D141+'Budget Detail - AAAAAA'!E141+'Budget Detail - BBBBBB'!D141+'Budget Detail - BBBBBB'!E141+'Budget Detail - CCCCCC'!D141+'Budget Detail - CCCCCC'!E141+'Budget Detail - DDDDDD'!D141+'Budget Detail - DDDDDD'!E141+'Budget Detail - EEEEEE'!D141+'Budget Detail - EEEEEE'!E141+'Budget Detail - FFFFFF'!D141+'Budget Detail - FFFFFF'!E141</f>
        <v>0</v>
      </c>
      <c r="E132" s="182">
        <v>1</v>
      </c>
      <c r="F132" s="1193">
        <f t="shared" si="21"/>
        <v>0</v>
      </c>
      <c r="G132" s="1041">
        <v>1</v>
      </c>
      <c r="H132" s="1178">
        <f t="shared" si="22"/>
        <v>0</v>
      </c>
      <c r="J132" s="210">
        <v>1</v>
      </c>
      <c r="K132" s="1177">
        <f t="shared" si="8"/>
        <v>0</v>
      </c>
    </row>
    <row r="133" spans="1:11" ht="15" customHeight="1" x14ac:dyDescent="0.3">
      <c r="A133" s="222" t="s">
        <v>100</v>
      </c>
      <c r="B133" s="1282">
        <v>125800</v>
      </c>
      <c r="C133" s="311">
        <f>SUMIF('Expenditures - all orgs'!$C$14:$C$3599, B133,'Expenditures - all orgs'!$D$14:$D$3599)</f>
        <v>0</v>
      </c>
      <c r="D133" s="417">
        <f>'Budget Detail - AAAAAA'!D142+'Budget Detail - AAAAAA'!E142+'Budget Detail - BBBBBB'!D142+'Budget Detail - BBBBBB'!E142+'Budget Detail - CCCCCC'!D142+'Budget Detail - CCCCCC'!E142+'Budget Detail - DDDDDD'!D142+'Budget Detail - DDDDDD'!E142+'Budget Detail - EEEEEE'!D142+'Budget Detail - EEEEEE'!E142+'Budget Detail - FFFFFF'!D142+'Budget Detail - FFFFFF'!E142</f>
        <v>0</v>
      </c>
      <c r="E133" s="182">
        <v>1</v>
      </c>
      <c r="F133" s="1193">
        <f t="shared" si="21"/>
        <v>0</v>
      </c>
      <c r="G133" s="1041">
        <v>1</v>
      </c>
      <c r="H133" s="1178">
        <f t="shared" si="22"/>
        <v>0</v>
      </c>
      <c r="J133" s="210">
        <v>1</v>
      </c>
      <c r="K133" s="1177">
        <f t="shared" si="8"/>
        <v>0</v>
      </c>
    </row>
    <row r="134" spans="1:11" ht="15" customHeight="1" x14ac:dyDescent="0.3">
      <c r="A134" s="222" t="s">
        <v>198</v>
      </c>
      <c r="B134" s="1282">
        <v>125900</v>
      </c>
      <c r="C134" s="311">
        <f>SUMIF('Expenditures - all orgs'!$C$14:$C$3599, B134,'Expenditures - all orgs'!$D$14:$D$3599)</f>
        <v>0</v>
      </c>
      <c r="D134" s="417">
        <f>'Budget Detail - AAAAAA'!D143+'Budget Detail - AAAAAA'!E143+'Budget Detail - BBBBBB'!D143+'Budget Detail - BBBBBB'!E143+'Budget Detail - CCCCCC'!D143+'Budget Detail - CCCCCC'!E143+'Budget Detail - DDDDDD'!D143+'Budget Detail - DDDDDD'!E143+'Budget Detail - EEEEEE'!D143+'Budget Detail - EEEEEE'!E143+'Budget Detail - FFFFFF'!D143+'Budget Detail - FFFFFF'!E143</f>
        <v>0</v>
      </c>
      <c r="E134" s="182">
        <v>1</v>
      </c>
      <c r="F134" s="1193">
        <f t="shared" si="21"/>
        <v>0</v>
      </c>
      <c r="G134" s="1041">
        <v>1</v>
      </c>
      <c r="H134" s="1178">
        <f t="shared" si="22"/>
        <v>0</v>
      </c>
      <c r="J134" s="210">
        <v>1</v>
      </c>
      <c r="K134" s="1177">
        <f t="shared" si="8"/>
        <v>0</v>
      </c>
    </row>
    <row r="135" spans="1:11" ht="15" customHeight="1" x14ac:dyDescent="0.3">
      <c r="A135" s="222" t="s">
        <v>104</v>
      </c>
      <c r="B135" s="1282" t="s">
        <v>107</v>
      </c>
      <c r="C135" s="311">
        <f>SUMIF('Expenditures - all orgs'!$C$14:$C$3599, B135,'Expenditures - all orgs'!$D$14:$D$3599)</f>
        <v>0</v>
      </c>
      <c r="D135" s="417">
        <f>'Budget Detail - AAAAAA'!D144+'Budget Detail - AAAAAA'!E144+'Budget Detail - BBBBBB'!D144+'Budget Detail - BBBBBB'!E144+'Budget Detail - CCCCCC'!D144+'Budget Detail - CCCCCC'!E144+'Budget Detail - DDDDDD'!D144+'Budget Detail - DDDDDD'!E144+'Budget Detail - EEEEEE'!D144+'Budget Detail - EEEEEE'!E144+'Budget Detail - FFFFFF'!D144+'Budget Detail - FFFFFF'!E144</f>
        <v>0</v>
      </c>
      <c r="E135" s="182">
        <v>1</v>
      </c>
      <c r="F135" s="1193">
        <f t="shared" si="21"/>
        <v>0</v>
      </c>
      <c r="G135" s="1041">
        <v>1</v>
      </c>
      <c r="H135" s="1178">
        <f t="shared" si="22"/>
        <v>0</v>
      </c>
      <c r="J135" s="210">
        <v>1</v>
      </c>
      <c r="K135" s="1177">
        <f t="shared" si="8"/>
        <v>0</v>
      </c>
    </row>
    <row r="136" spans="1:11" ht="15" customHeight="1" x14ac:dyDescent="0.3">
      <c r="A136" s="222" t="s">
        <v>104</v>
      </c>
      <c r="B136" s="1282" t="s">
        <v>107</v>
      </c>
      <c r="C136" s="311">
        <f>SUMIF('Expenditures - all orgs'!$C$14:$C$3599, B136,'Expenditures - all orgs'!$D$14:$D$3599)</f>
        <v>0</v>
      </c>
      <c r="D136" s="417">
        <f>'Budget Detail - AAAAAA'!D145+'Budget Detail - AAAAAA'!E145+'Budget Detail - BBBBBB'!D145+'Budget Detail - BBBBBB'!E145+'Budget Detail - CCCCCC'!D145+'Budget Detail - CCCCCC'!E145+'Budget Detail - DDDDDD'!D145+'Budget Detail - DDDDDD'!E145+'Budget Detail - EEEEEE'!D145+'Budget Detail - EEEEEE'!E145+'Budget Detail - FFFFFF'!D145+'Budget Detail - FFFFFF'!E145</f>
        <v>0</v>
      </c>
      <c r="E136" s="182">
        <v>1</v>
      </c>
      <c r="F136" s="1193">
        <f t="shared" si="21"/>
        <v>0</v>
      </c>
      <c r="G136" s="1041">
        <v>1</v>
      </c>
      <c r="H136" s="1178">
        <f t="shared" si="22"/>
        <v>0</v>
      </c>
      <c r="J136" s="210">
        <v>1</v>
      </c>
      <c r="K136" s="1177">
        <f t="shared" si="8"/>
        <v>0</v>
      </c>
    </row>
    <row r="137" spans="1:11" ht="15" customHeight="1" x14ac:dyDescent="0.3">
      <c r="A137" s="222" t="s">
        <v>104</v>
      </c>
      <c r="B137" s="1283" t="s">
        <v>107</v>
      </c>
      <c r="C137" s="1017">
        <f>SUMIF('Expenditures - all orgs'!$C$14:$C$3599, B137,'Expenditures - all orgs'!$D$14:$D$3599)</f>
        <v>0</v>
      </c>
      <c r="D137" s="417">
        <f>'Budget Detail - AAAAAA'!D146+'Budget Detail - AAAAAA'!E146+'Budget Detail - BBBBBB'!D146+'Budget Detail - BBBBBB'!E146+'Budget Detail - CCCCCC'!D146+'Budget Detail - CCCCCC'!E146+'Budget Detail - DDDDDD'!D146+'Budget Detail - DDDDDD'!E146+'Budget Detail - EEEEEE'!D146+'Budget Detail - EEEEEE'!E146+'Budget Detail - FFFFFF'!D146+'Budget Detail - FFFFFF'!E146</f>
        <v>0</v>
      </c>
      <c r="E137" s="182">
        <v>1</v>
      </c>
      <c r="F137" s="1193">
        <f t="shared" si="21"/>
        <v>0</v>
      </c>
      <c r="G137" s="1041">
        <v>1</v>
      </c>
      <c r="H137" s="1178">
        <f t="shared" si="22"/>
        <v>0</v>
      </c>
      <c r="J137" s="210">
        <v>1</v>
      </c>
      <c r="K137" s="1177">
        <f t="shared" si="8"/>
        <v>0</v>
      </c>
    </row>
    <row r="138" spans="1:11" ht="15" customHeight="1" x14ac:dyDescent="0.3">
      <c r="A138" s="708"/>
      <c r="B138" s="708"/>
      <c r="C138" s="288"/>
      <c r="D138" s="1012"/>
      <c r="E138" s="177"/>
      <c r="G138" s="175"/>
      <c r="J138" s="214"/>
      <c r="K138" s="1189"/>
    </row>
    <row r="139" spans="1:11" ht="15" customHeight="1" x14ac:dyDescent="0.3">
      <c r="A139" s="231" t="s">
        <v>209</v>
      </c>
      <c r="B139" s="708"/>
      <c r="C139" s="291"/>
      <c r="D139" s="292"/>
      <c r="E139" s="172"/>
      <c r="G139" s="175"/>
      <c r="J139" s="213"/>
      <c r="K139" s="1184"/>
    </row>
    <row r="140" spans="1:11" ht="15" customHeight="1" x14ac:dyDescent="0.3">
      <c r="A140" s="222" t="s">
        <v>424</v>
      </c>
      <c r="B140" s="610">
        <v>126100</v>
      </c>
      <c r="C140" s="312">
        <f>SUMIF('Expenditures - all orgs'!$C$14:$C$3599, B140,'Expenditures - all orgs'!$D$14:$D$3599)</f>
        <v>0</v>
      </c>
      <c r="D140" s="424">
        <f>'Budget Detail - AAAAAA'!D150+'Budget Detail - AAAAAA'!E150+'Budget Detail - BBBBBB'!D150+'Budget Detail - BBBBBB'!E150+'Budget Detail - CCCCCC'!D150+'Budget Detail - CCCCCC'!E150+'Budget Detail - DDDDDD'!D150+'Budget Detail - DDDDDD'!E150+'Budget Detail - EEEEEE'!D150+'Budget Detail - EEEEEE'!E150+'Budget Detail - FFFFFF'!D150+'Budget Detail - FFFFFF'!E150</f>
        <v>0</v>
      </c>
      <c r="E140" s="183">
        <v>1</v>
      </c>
      <c r="F140" s="1194">
        <f t="shared" ref="F140:F155" si="23">D140/E140</f>
        <v>0</v>
      </c>
      <c r="G140" s="1041">
        <v>1</v>
      </c>
      <c r="H140" s="1178">
        <f t="shared" ref="H140:H155" si="24">F140*G140</f>
        <v>0</v>
      </c>
      <c r="J140" s="210">
        <v>1</v>
      </c>
      <c r="K140" s="1177">
        <f t="shared" si="8"/>
        <v>0</v>
      </c>
    </row>
    <row r="141" spans="1:11" ht="15" customHeight="1" x14ac:dyDescent="0.3">
      <c r="A141" s="222" t="s">
        <v>425</v>
      </c>
      <c r="B141" s="611">
        <v>126110</v>
      </c>
      <c r="C141" s="312">
        <f>SUMIF('Expenditures - all orgs'!$C$14:$C$3599, B141,'Expenditures - all orgs'!$D$14:$D$3599)</f>
        <v>0</v>
      </c>
      <c r="D141" s="424">
        <f>'Budget Detail - AAAAAA'!D151+'Budget Detail - AAAAAA'!E151+'Budget Detail - BBBBBB'!D151+'Budget Detail - BBBBBB'!E151+'Budget Detail - CCCCCC'!D151+'Budget Detail - CCCCCC'!E151+'Budget Detail - DDDDDD'!D151+'Budget Detail - DDDDDD'!E151+'Budget Detail - EEEEEE'!D151+'Budget Detail - EEEEEE'!E151+'Budget Detail - FFFFFF'!D151+'Budget Detail - FFFFFF'!E151</f>
        <v>0</v>
      </c>
      <c r="E141" s="183">
        <v>1</v>
      </c>
      <c r="F141" s="1194">
        <f t="shared" si="23"/>
        <v>0</v>
      </c>
      <c r="G141" s="1041">
        <v>1</v>
      </c>
      <c r="H141" s="1178">
        <f t="shared" si="24"/>
        <v>0</v>
      </c>
      <c r="J141" s="210">
        <v>1</v>
      </c>
      <c r="K141" s="1177">
        <f t="shared" si="8"/>
        <v>0</v>
      </c>
    </row>
    <row r="142" spans="1:11" ht="15" customHeight="1" x14ac:dyDescent="0.3">
      <c r="A142" s="222" t="s">
        <v>426</v>
      </c>
      <c r="B142" s="611">
        <v>126130</v>
      </c>
      <c r="C142" s="312">
        <f>SUMIF('Expenditures - all orgs'!$C$14:$C$3599, B142,'Expenditures - all orgs'!$D$14:$D$3599)</f>
        <v>0</v>
      </c>
      <c r="D142" s="424">
        <f>'Budget Detail - AAAAAA'!D152+'Budget Detail - AAAAAA'!E152+'Budget Detail - BBBBBB'!D152+'Budget Detail - BBBBBB'!E152+'Budget Detail - CCCCCC'!D152+'Budget Detail - CCCCCC'!E152+'Budget Detail - DDDDDD'!D152+'Budget Detail - DDDDDD'!E152+'Budget Detail - EEEEEE'!D152+'Budget Detail - EEEEEE'!E152+'Budget Detail - FFFFFF'!D152+'Budget Detail - FFFFFF'!E152</f>
        <v>0</v>
      </c>
      <c r="E142" s="183">
        <v>1</v>
      </c>
      <c r="F142" s="1194">
        <f t="shared" si="23"/>
        <v>0</v>
      </c>
      <c r="G142" s="1041">
        <v>1</v>
      </c>
      <c r="H142" s="1178">
        <f t="shared" si="24"/>
        <v>0</v>
      </c>
      <c r="J142" s="210">
        <v>1</v>
      </c>
      <c r="K142" s="1177">
        <f t="shared" si="8"/>
        <v>0</v>
      </c>
    </row>
    <row r="143" spans="1:11" ht="15" customHeight="1" x14ac:dyDescent="0.3">
      <c r="A143" s="222" t="s">
        <v>427</v>
      </c>
      <c r="B143" s="611">
        <v>126200</v>
      </c>
      <c r="C143" s="312">
        <f>SUMIF('Expenditures - all orgs'!$C$14:$C$3599, B143,'Expenditures - all orgs'!$D$14:$D$3599)</f>
        <v>0</v>
      </c>
      <c r="D143" s="424">
        <f>'Budget Detail - AAAAAA'!D153+'Budget Detail - AAAAAA'!E153+'Budget Detail - BBBBBB'!D153+'Budget Detail - BBBBBB'!E153+'Budget Detail - CCCCCC'!D153+'Budget Detail - CCCCCC'!E153+'Budget Detail - DDDDDD'!D153+'Budget Detail - DDDDDD'!E153+'Budget Detail - EEEEEE'!D153+'Budget Detail - EEEEEE'!E153+'Budget Detail - FFFFFF'!D153+'Budget Detail - FFFFFF'!E153</f>
        <v>0</v>
      </c>
      <c r="E143" s="183">
        <v>1</v>
      </c>
      <c r="F143" s="1194">
        <f t="shared" si="23"/>
        <v>0</v>
      </c>
      <c r="G143" s="1041">
        <v>1</v>
      </c>
      <c r="H143" s="1178">
        <f t="shared" si="24"/>
        <v>0</v>
      </c>
      <c r="J143" s="210">
        <v>1</v>
      </c>
      <c r="K143" s="1177">
        <f t="shared" si="8"/>
        <v>0</v>
      </c>
    </row>
    <row r="144" spans="1:11" ht="15" customHeight="1" x14ac:dyDescent="0.3">
      <c r="A144" s="222" t="s">
        <v>428</v>
      </c>
      <c r="B144" s="611">
        <v>126300</v>
      </c>
      <c r="C144" s="312">
        <f>SUMIF('Expenditures - all orgs'!$C$14:$C$3599, B144,'Expenditures - all orgs'!$D$14:$D$3599)</f>
        <v>0</v>
      </c>
      <c r="D144" s="424">
        <f>'Budget Detail - AAAAAA'!D154+'Budget Detail - AAAAAA'!E154+'Budget Detail - BBBBBB'!D154+'Budget Detail - BBBBBB'!E154+'Budget Detail - CCCCCC'!D154+'Budget Detail - CCCCCC'!E154+'Budget Detail - DDDDDD'!D154+'Budget Detail - DDDDDD'!E154+'Budget Detail - EEEEEE'!D154+'Budget Detail - EEEEEE'!E154+'Budget Detail - FFFFFF'!D154+'Budget Detail - FFFFFF'!E154</f>
        <v>0</v>
      </c>
      <c r="E144" s="183">
        <v>1</v>
      </c>
      <c r="F144" s="1194">
        <f t="shared" si="23"/>
        <v>0</v>
      </c>
      <c r="G144" s="1041">
        <v>1</v>
      </c>
      <c r="H144" s="1178">
        <f t="shared" si="24"/>
        <v>0</v>
      </c>
      <c r="J144" s="210">
        <v>1</v>
      </c>
      <c r="K144" s="1177">
        <f t="shared" si="8"/>
        <v>0</v>
      </c>
    </row>
    <row r="145" spans="1:11" ht="15" customHeight="1" x14ac:dyDescent="0.3">
      <c r="A145" s="222" t="s">
        <v>33</v>
      </c>
      <c r="B145" s="1284">
        <v>126400</v>
      </c>
      <c r="C145" s="312">
        <f>SUMIF('Expenditures - all orgs'!$C$14:$C$3599, B145,'Expenditures - all orgs'!$D$14:$D$3599)</f>
        <v>0</v>
      </c>
      <c r="D145" s="424">
        <f>'Budget Detail - AAAAAA'!D155+'Budget Detail - AAAAAA'!E155+'Budget Detail - BBBBBB'!D155+'Budget Detail - BBBBBB'!E155+'Budget Detail - CCCCCC'!D155+'Budget Detail - CCCCCC'!E155+'Budget Detail - DDDDDD'!D155+'Budget Detail - DDDDDD'!E155+'Budget Detail - EEEEEE'!D155+'Budget Detail - EEEEEE'!E155+'Budget Detail - FFFFFF'!D155+'Budget Detail - FFFFFF'!E155</f>
        <v>0</v>
      </c>
      <c r="E145" s="183">
        <v>1</v>
      </c>
      <c r="F145" s="1194">
        <f t="shared" si="23"/>
        <v>0</v>
      </c>
      <c r="G145" s="1041">
        <v>1</v>
      </c>
      <c r="H145" s="1178">
        <f t="shared" si="24"/>
        <v>0</v>
      </c>
      <c r="J145" s="210">
        <v>1</v>
      </c>
      <c r="K145" s="1177">
        <f t="shared" si="8"/>
        <v>0</v>
      </c>
    </row>
    <row r="146" spans="1:11" ht="15" customHeight="1" x14ac:dyDescent="0.3">
      <c r="A146" s="222" t="s">
        <v>429</v>
      </c>
      <c r="B146" s="611">
        <v>126500</v>
      </c>
      <c r="C146" s="312">
        <f>SUMIF('Expenditures - all orgs'!$C$14:$C$3599, B146,'Expenditures - all orgs'!$D$14:$D$3599)</f>
        <v>0</v>
      </c>
      <c r="D146" s="424">
        <f>'Budget Detail - AAAAAA'!D156+'Budget Detail - AAAAAA'!E156+'Budget Detail - BBBBBB'!D156+'Budget Detail - BBBBBB'!E156+'Budget Detail - CCCCCC'!D156+'Budget Detail - CCCCCC'!E156+'Budget Detail - DDDDDD'!D156+'Budget Detail - DDDDDD'!E156+'Budget Detail - EEEEEE'!D156+'Budget Detail - EEEEEE'!E156+'Budget Detail - FFFFFF'!D156+'Budget Detail - FFFFFF'!E156</f>
        <v>0</v>
      </c>
      <c r="E146" s="183">
        <v>1</v>
      </c>
      <c r="F146" s="1194">
        <f t="shared" si="23"/>
        <v>0</v>
      </c>
      <c r="G146" s="1041">
        <v>1</v>
      </c>
      <c r="H146" s="1178">
        <f t="shared" si="24"/>
        <v>0</v>
      </c>
      <c r="J146" s="210">
        <v>1</v>
      </c>
      <c r="K146" s="1177">
        <f t="shared" si="8"/>
        <v>0</v>
      </c>
    </row>
    <row r="147" spans="1:11" ht="15" customHeight="1" x14ac:dyDescent="0.3">
      <c r="A147" s="222" t="s">
        <v>430</v>
      </c>
      <c r="B147" s="611">
        <v>126600</v>
      </c>
      <c r="C147" s="312">
        <f>SUMIF('Expenditures - all orgs'!$C$14:$C$3599, B147,'Expenditures - all orgs'!$D$14:$D$3599)</f>
        <v>0</v>
      </c>
      <c r="D147" s="424">
        <f>'Budget Detail - AAAAAA'!D157+'Budget Detail - AAAAAA'!E157+'Budget Detail - BBBBBB'!D157+'Budget Detail - BBBBBB'!E157+'Budget Detail - CCCCCC'!D157+'Budget Detail - CCCCCC'!E157+'Budget Detail - DDDDDD'!D157+'Budget Detail - DDDDDD'!E157+'Budget Detail - EEEEEE'!D157+'Budget Detail - EEEEEE'!E157+'Budget Detail - FFFFFF'!D157+'Budget Detail - FFFFFF'!E157</f>
        <v>0</v>
      </c>
      <c r="E147" s="183">
        <v>1</v>
      </c>
      <c r="F147" s="1194">
        <f t="shared" si="23"/>
        <v>0</v>
      </c>
      <c r="G147" s="1041">
        <v>1</v>
      </c>
      <c r="H147" s="1178">
        <f t="shared" si="24"/>
        <v>0</v>
      </c>
      <c r="J147" s="210">
        <v>1</v>
      </c>
      <c r="K147" s="1177">
        <f t="shared" si="8"/>
        <v>0</v>
      </c>
    </row>
    <row r="148" spans="1:11" ht="15" customHeight="1" x14ac:dyDescent="0.3">
      <c r="A148" s="222" t="s">
        <v>34</v>
      </c>
      <c r="B148" s="1284">
        <v>126700</v>
      </c>
      <c r="C148" s="312">
        <f>SUMIF('Expenditures - all orgs'!$C$14:$C$3599, B148,'Expenditures - all orgs'!$D$14:$D$3599)</f>
        <v>0</v>
      </c>
      <c r="D148" s="424">
        <f>'Budget Detail - AAAAAA'!D158+'Budget Detail - AAAAAA'!E158+'Budget Detail - BBBBBB'!D158+'Budget Detail - BBBBBB'!E158+'Budget Detail - CCCCCC'!D158+'Budget Detail - CCCCCC'!E158+'Budget Detail - DDDDDD'!D158+'Budget Detail - DDDDDD'!E158+'Budget Detail - EEEEEE'!D158+'Budget Detail - EEEEEE'!E158+'Budget Detail - FFFFFF'!D158+'Budget Detail - FFFFFF'!E158</f>
        <v>0</v>
      </c>
      <c r="E148" s="183">
        <v>1</v>
      </c>
      <c r="F148" s="1194">
        <f t="shared" si="23"/>
        <v>0</v>
      </c>
      <c r="G148" s="1041">
        <v>1</v>
      </c>
      <c r="H148" s="1178">
        <f t="shared" si="24"/>
        <v>0</v>
      </c>
      <c r="J148" s="210">
        <v>1</v>
      </c>
      <c r="K148" s="1177">
        <f t="shared" si="8"/>
        <v>0</v>
      </c>
    </row>
    <row r="149" spans="1:11" ht="15" customHeight="1" x14ac:dyDescent="0.3">
      <c r="A149" s="222" t="s">
        <v>199</v>
      </c>
      <c r="B149" s="1284">
        <v>126800</v>
      </c>
      <c r="C149" s="312">
        <f>SUMIF('Expenditures - all orgs'!$C$14:$C$3599, B149,'Expenditures - all orgs'!$D$14:$D$3599)</f>
        <v>0</v>
      </c>
      <c r="D149" s="424">
        <f>'Budget Detail - AAAAAA'!D159+'Budget Detail - AAAAAA'!E159+'Budget Detail - BBBBBB'!D159+'Budget Detail - BBBBBB'!E159+'Budget Detail - CCCCCC'!D159+'Budget Detail - CCCCCC'!E159+'Budget Detail - DDDDDD'!D159+'Budget Detail - DDDDDD'!E159+'Budget Detail - EEEEEE'!D159+'Budget Detail - EEEEEE'!E159+'Budget Detail - FFFFFF'!D159+'Budget Detail - FFFFFF'!E159</f>
        <v>0</v>
      </c>
      <c r="E149" s="183">
        <v>1</v>
      </c>
      <c r="F149" s="1194">
        <f t="shared" si="23"/>
        <v>0</v>
      </c>
      <c r="G149" s="1041">
        <v>1</v>
      </c>
      <c r="H149" s="1178">
        <f t="shared" si="24"/>
        <v>0</v>
      </c>
      <c r="J149" s="210">
        <v>1</v>
      </c>
      <c r="K149" s="1177">
        <f t="shared" ref="K149:K246" si="25">H149*J149</f>
        <v>0</v>
      </c>
    </row>
    <row r="150" spans="1:11" ht="15" customHeight="1" x14ac:dyDescent="0.3">
      <c r="A150" s="222" t="s">
        <v>332</v>
      </c>
      <c r="B150" s="1284">
        <v>127400</v>
      </c>
      <c r="C150" s="312">
        <f>SUMIF('Expenditures - all orgs'!$C$14:$C$3599, B150,'Expenditures - all orgs'!$D$14:$D$3599)</f>
        <v>0</v>
      </c>
      <c r="D150" s="424">
        <f>'Budget Detail - AAAAAA'!D160+'Budget Detail - AAAAAA'!E160+'Budget Detail - BBBBBB'!D160+'Budget Detail - BBBBBB'!E160+'Budget Detail - CCCCCC'!D160+'Budget Detail - CCCCCC'!E160+'Budget Detail - DDDDDD'!D160+'Budget Detail - DDDDDD'!E160+'Budget Detail - EEEEEE'!D160+'Budget Detail - EEEEEE'!E160+'Budget Detail - FFFFFF'!D160+'Budget Detail - FFFFFF'!E160</f>
        <v>0</v>
      </c>
      <c r="E150" s="183">
        <v>1</v>
      </c>
      <c r="F150" s="1194">
        <f t="shared" si="23"/>
        <v>0</v>
      </c>
      <c r="G150" s="1041">
        <v>1</v>
      </c>
      <c r="H150" s="1178">
        <f t="shared" si="24"/>
        <v>0</v>
      </c>
      <c r="J150" s="210">
        <v>1</v>
      </c>
      <c r="K150" s="1177">
        <f t="shared" si="25"/>
        <v>0</v>
      </c>
    </row>
    <row r="151" spans="1:11" ht="15" customHeight="1" x14ac:dyDescent="0.3">
      <c r="A151" s="222" t="s">
        <v>93</v>
      </c>
      <c r="B151" s="1284">
        <v>127500</v>
      </c>
      <c r="C151" s="312">
        <f>SUMIF('Expenditures - all orgs'!$C$14:$C$3599, B151,'Expenditures - all orgs'!$D$14:$D$3599)</f>
        <v>0</v>
      </c>
      <c r="D151" s="424">
        <f>'Budget Detail - AAAAAA'!D161+'Budget Detail - AAAAAA'!E161+'Budget Detail - BBBBBB'!D161+'Budget Detail - BBBBBB'!E161+'Budget Detail - CCCCCC'!D161+'Budget Detail - CCCCCC'!E161+'Budget Detail - DDDDDD'!D161+'Budget Detail - DDDDDD'!E161+'Budget Detail - EEEEEE'!D161+'Budget Detail - EEEEEE'!E161+'Budget Detail - FFFFFF'!D161+'Budget Detail - FFFFFF'!E161</f>
        <v>0</v>
      </c>
      <c r="E151" s="183">
        <v>1</v>
      </c>
      <c r="F151" s="1194">
        <f t="shared" si="23"/>
        <v>0</v>
      </c>
      <c r="G151" s="1041">
        <v>1</v>
      </c>
      <c r="H151" s="1178">
        <f t="shared" si="24"/>
        <v>0</v>
      </c>
      <c r="J151" s="210">
        <v>1</v>
      </c>
      <c r="K151" s="1177">
        <f t="shared" si="25"/>
        <v>0</v>
      </c>
    </row>
    <row r="152" spans="1:11" ht="15" customHeight="1" x14ac:dyDescent="0.3">
      <c r="A152" s="222" t="s">
        <v>200</v>
      </c>
      <c r="B152" s="1284">
        <v>127900</v>
      </c>
      <c r="C152" s="312">
        <f>SUMIF('Expenditures - all orgs'!$C$14:$C$3599, B152,'Expenditures - all orgs'!$D$14:$D$3599)</f>
        <v>0</v>
      </c>
      <c r="D152" s="424">
        <f>'Budget Detail - AAAAAA'!D162+'Budget Detail - AAAAAA'!E162+'Budget Detail - BBBBBB'!D162+'Budget Detail - BBBBBB'!E162+'Budget Detail - CCCCCC'!D162+'Budget Detail - CCCCCC'!E162+'Budget Detail - DDDDDD'!D162+'Budget Detail - DDDDDD'!E162+'Budget Detail - EEEEEE'!D162+'Budget Detail - EEEEEE'!E162+'Budget Detail - FFFFFF'!D162+'Budget Detail - FFFFFF'!E162</f>
        <v>0</v>
      </c>
      <c r="E152" s="183">
        <v>1</v>
      </c>
      <c r="F152" s="1194">
        <f t="shared" si="23"/>
        <v>0</v>
      </c>
      <c r="G152" s="1041">
        <v>1</v>
      </c>
      <c r="H152" s="1178">
        <f t="shared" si="24"/>
        <v>0</v>
      </c>
      <c r="J152" s="210">
        <v>1</v>
      </c>
      <c r="K152" s="1177">
        <f t="shared" si="25"/>
        <v>0</v>
      </c>
    </row>
    <row r="153" spans="1:11" ht="15" customHeight="1" x14ac:dyDescent="0.3">
      <c r="A153" s="222" t="s">
        <v>35</v>
      </c>
      <c r="B153" s="1284">
        <v>127950</v>
      </c>
      <c r="C153" s="312">
        <f>SUMIF('Expenditures - all orgs'!$C$14:$C$3599, B153,'Expenditures - all orgs'!$D$14:$D$3599)</f>
        <v>0</v>
      </c>
      <c r="D153" s="424">
        <f>'Budget Detail - AAAAAA'!D163+'Budget Detail - AAAAAA'!E163+'Budget Detail - BBBBBB'!D163+'Budget Detail - BBBBBB'!E163+'Budget Detail - CCCCCC'!D163+'Budget Detail - CCCCCC'!E163+'Budget Detail - DDDDDD'!D163+'Budget Detail - DDDDDD'!E163+'Budget Detail - EEEEEE'!D163+'Budget Detail - EEEEEE'!E163+'Budget Detail - FFFFFF'!D163+'Budget Detail - FFFFFF'!E163</f>
        <v>0</v>
      </c>
      <c r="E153" s="183">
        <v>1</v>
      </c>
      <c r="F153" s="1194">
        <f t="shared" si="23"/>
        <v>0</v>
      </c>
      <c r="G153" s="1041">
        <v>1</v>
      </c>
      <c r="H153" s="1178">
        <f t="shared" si="24"/>
        <v>0</v>
      </c>
      <c r="J153" s="210">
        <v>1</v>
      </c>
      <c r="K153" s="1177">
        <f t="shared" si="25"/>
        <v>0</v>
      </c>
    </row>
    <row r="154" spans="1:11" ht="15" customHeight="1" x14ac:dyDescent="0.3">
      <c r="A154" s="218" t="s">
        <v>104</v>
      </c>
      <c r="B154" s="1284" t="s">
        <v>107</v>
      </c>
      <c r="C154" s="312">
        <f>SUMIF('Expenditures - all orgs'!$C$14:$C$3599, B154,'Expenditures - all orgs'!$D$14:$D$3599)</f>
        <v>0</v>
      </c>
      <c r="D154" s="424">
        <f>'Budget Detail - AAAAAA'!D164+'Budget Detail - AAAAAA'!E164+'Budget Detail - BBBBBB'!D164+'Budget Detail - BBBBBB'!E164+'Budget Detail - CCCCCC'!D164+'Budget Detail - CCCCCC'!E164+'Budget Detail - DDDDDD'!D164+'Budget Detail - DDDDDD'!E164+'Budget Detail - EEEEEE'!D164+'Budget Detail - EEEEEE'!E164+'Budget Detail - FFFFFF'!D164+'Budget Detail - FFFFFF'!E164</f>
        <v>0</v>
      </c>
      <c r="E154" s="183">
        <v>1</v>
      </c>
      <c r="F154" s="1194">
        <f t="shared" si="23"/>
        <v>0</v>
      </c>
      <c r="G154" s="1041">
        <v>1</v>
      </c>
      <c r="H154" s="1178">
        <f t="shared" si="24"/>
        <v>0</v>
      </c>
      <c r="J154" s="210">
        <v>1</v>
      </c>
      <c r="K154" s="1177">
        <f t="shared" si="25"/>
        <v>0</v>
      </c>
    </row>
    <row r="155" spans="1:11" ht="15" customHeight="1" x14ac:dyDescent="0.3">
      <c r="A155" s="218" t="s">
        <v>104</v>
      </c>
      <c r="B155" s="1285" t="s">
        <v>107</v>
      </c>
      <c r="C155" s="1018">
        <f>SUMIF('Expenditures - all orgs'!$C$14:$C$3599, B155,'Expenditures - all orgs'!$D$14:$D$3599)</f>
        <v>0</v>
      </c>
      <c r="D155" s="424">
        <f>'Budget Detail - AAAAAA'!D165+'Budget Detail - AAAAAA'!E165+'Budget Detail - BBBBBB'!D165+'Budget Detail - BBBBBB'!E165+'Budget Detail - CCCCCC'!D165+'Budget Detail - CCCCCC'!E165+'Budget Detail - DDDDDD'!D165+'Budget Detail - DDDDDD'!E165+'Budget Detail - EEEEEE'!D165+'Budget Detail - EEEEEE'!E165+'Budget Detail - FFFFFF'!D165+'Budget Detail - FFFFFF'!E165</f>
        <v>0</v>
      </c>
      <c r="E155" s="183">
        <v>1</v>
      </c>
      <c r="F155" s="1194">
        <f t="shared" si="23"/>
        <v>0</v>
      </c>
      <c r="G155" s="1041">
        <v>1</v>
      </c>
      <c r="H155" s="1178">
        <f t="shared" si="24"/>
        <v>0</v>
      </c>
      <c r="J155" s="210">
        <v>1</v>
      </c>
      <c r="K155" s="1177">
        <f t="shared" si="25"/>
        <v>0</v>
      </c>
    </row>
    <row r="156" spans="1:11" ht="15" customHeight="1" x14ac:dyDescent="0.3">
      <c r="A156" s="708"/>
      <c r="B156" s="708"/>
      <c r="C156" s="288"/>
      <c r="D156" s="1012"/>
      <c r="E156" s="177"/>
      <c r="G156" s="175"/>
      <c r="J156" s="214"/>
      <c r="K156" s="1189"/>
    </row>
    <row r="157" spans="1:11" ht="15" customHeight="1" x14ac:dyDescent="0.3">
      <c r="A157" s="231" t="s">
        <v>210</v>
      </c>
      <c r="B157" s="708"/>
      <c r="C157" s="291"/>
      <c r="D157" s="292"/>
      <c r="E157" s="172"/>
      <c r="G157" s="175"/>
      <c r="J157" s="213"/>
      <c r="K157" s="1184"/>
    </row>
    <row r="158" spans="1:11" ht="15" customHeight="1" x14ac:dyDescent="0.3">
      <c r="A158" s="222" t="s">
        <v>90</v>
      </c>
      <c r="B158" s="1286">
        <v>128000</v>
      </c>
      <c r="C158" s="313">
        <f>SUMIF('Expenditures - all orgs'!$C$14:$C$3599, B158,'Expenditures - all orgs'!$D$14:$D$3599)</f>
        <v>0</v>
      </c>
      <c r="D158" s="431">
        <f>'Budget Detail - AAAAAA'!D169+'Budget Detail - AAAAAA'!E169+'Budget Detail - BBBBBB'!D169+'Budget Detail - BBBBBB'!E169+'Budget Detail - CCCCCC'!D169+'Budget Detail - CCCCCC'!E169+'Budget Detail - DDDDDD'!D169+'Budget Detail - DDDDDD'!E169+'Budget Detail - EEEEEE'!D169+'Budget Detail - EEEEEE'!E169+'Budget Detail - FFFFFF'!D169+'Budget Detail - FFFFFF'!E169</f>
        <v>0</v>
      </c>
      <c r="E158" s="184">
        <v>1</v>
      </c>
      <c r="F158" s="1195">
        <f t="shared" ref="F158:F188" si="26">D158/E158</f>
        <v>0</v>
      </c>
      <c r="G158" s="1041">
        <v>1</v>
      </c>
      <c r="H158" s="1178">
        <f t="shared" ref="H158:H188" si="27">F158*G158</f>
        <v>0</v>
      </c>
      <c r="J158" s="210">
        <v>1</v>
      </c>
      <c r="K158" s="1177">
        <f t="shared" si="25"/>
        <v>0</v>
      </c>
    </row>
    <row r="159" spans="1:11" ht="15" customHeight="1" x14ac:dyDescent="0.3">
      <c r="A159" s="222" t="s">
        <v>201</v>
      </c>
      <c r="B159" s="1287">
        <v>128100</v>
      </c>
      <c r="C159" s="313">
        <f>SUMIF('Expenditures - all orgs'!$C$14:$C$3599, B159,'Expenditures - all orgs'!$D$14:$D$3599)</f>
        <v>0</v>
      </c>
      <c r="D159" s="431">
        <f>'Budget Detail - AAAAAA'!D170+'Budget Detail - AAAAAA'!E170+'Budget Detail - BBBBBB'!D170+'Budget Detail - BBBBBB'!E170+'Budget Detail - CCCCCC'!D170+'Budget Detail - CCCCCC'!E170+'Budget Detail - DDDDDD'!D170+'Budget Detail - DDDDDD'!E170+'Budget Detail - EEEEEE'!D170+'Budget Detail - EEEEEE'!E170+'Budget Detail - FFFFFF'!D170+'Budget Detail - FFFFFF'!E170</f>
        <v>0</v>
      </c>
      <c r="E159" s="184">
        <v>1</v>
      </c>
      <c r="F159" s="1195">
        <f t="shared" si="26"/>
        <v>0</v>
      </c>
      <c r="G159" s="1041">
        <v>1</v>
      </c>
      <c r="H159" s="1178">
        <f t="shared" si="27"/>
        <v>0</v>
      </c>
      <c r="J159" s="210">
        <v>1</v>
      </c>
      <c r="K159" s="1177">
        <f t="shared" si="25"/>
        <v>0</v>
      </c>
    </row>
    <row r="160" spans="1:11" ht="15" customHeight="1" x14ac:dyDescent="0.3">
      <c r="A160" s="222" t="s">
        <v>16</v>
      </c>
      <c r="B160" s="1287">
        <v>128200</v>
      </c>
      <c r="C160" s="313">
        <f>SUMIF('Expenditures - all orgs'!$C$14:$C$3599, B160,'Expenditures - all orgs'!$D$14:$D$3599)</f>
        <v>0</v>
      </c>
      <c r="D160" s="431">
        <f>'Budget Detail - AAAAAA'!D171+'Budget Detail - AAAAAA'!E171+'Budget Detail - BBBBBB'!D171+'Budget Detail - BBBBBB'!E171+'Budget Detail - CCCCCC'!D171+'Budget Detail - CCCCCC'!E171+'Budget Detail - DDDDDD'!D171+'Budget Detail - DDDDDD'!E171+'Budget Detail - EEEEEE'!D171+'Budget Detail - EEEEEE'!E171+'Budget Detail - FFFFFF'!D171+'Budget Detail - FFFFFF'!E171</f>
        <v>0</v>
      </c>
      <c r="E160" s="184">
        <v>1</v>
      </c>
      <c r="F160" s="1195">
        <f t="shared" si="26"/>
        <v>0</v>
      </c>
      <c r="G160" s="1041">
        <v>1</v>
      </c>
      <c r="H160" s="1178">
        <f t="shared" si="27"/>
        <v>0</v>
      </c>
      <c r="J160" s="210">
        <v>1</v>
      </c>
      <c r="K160" s="1177">
        <f t="shared" si="25"/>
        <v>0</v>
      </c>
    </row>
    <row r="161" spans="1:11" ht="15" customHeight="1" x14ac:dyDescent="0.3">
      <c r="A161" s="222" t="s">
        <v>336</v>
      </c>
      <c r="B161" s="1287">
        <v>128210</v>
      </c>
      <c r="C161" s="313">
        <f>SUMIF('Expenditures - all orgs'!$C$14:$C$3599, B161,'Expenditures - all orgs'!$D$14:$D$3599)</f>
        <v>0</v>
      </c>
      <c r="D161" s="431">
        <f>'Budget Detail - AAAAAA'!D172+'Budget Detail - AAAAAA'!E172+'Budget Detail - BBBBBB'!D172+'Budget Detail - BBBBBB'!E172+'Budget Detail - CCCCCC'!D172+'Budget Detail - CCCCCC'!E172+'Budget Detail - DDDDDD'!D172+'Budget Detail - DDDDDD'!E172+'Budget Detail - EEEEEE'!D172+'Budget Detail - EEEEEE'!E172+'Budget Detail - FFFFFF'!D172+'Budget Detail - FFFFFF'!E172</f>
        <v>0</v>
      </c>
      <c r="E161" s="184">
        <v>1</v>
      </c>
      <c r="F161" s="1195">
        <f t="shared" si="26"/>
        <v>0</v>
      </c>
      <c r="G161" s="1041">
        <v>1</v>
      </c>
      <c r="H161" s="1178">
        <f t="shared" si="27"/>
        <v>0</v>
      </c>
      <c r="J161" s="210">
        <v>1</v>
      </c>
      <c r="K161" s="1177">
        <f t="shared" si="25"/>
        <v>0</v>
      </c>
    </row>
    <row r="162" spans="1:11" ht="15" customHeight="1" x14ac:dyDescent="0.3">
      <c r="A162" s="222" t="s">
        <v>334</v>
      </c>
      <c r="B162" s="1287">
        <v>128220</v>
      </c>
      <c r="C162" s="313">
        <f>SUMIF('Expenditures - all orgs'!$C$14:$C$3599, B162,'Expenditures - all orgs'!$D$14:$D$3599)</f>
        <v>0</v>
      </c>
      <c r="D162" s="431">
        <f>'Budget Detail - AAAAAA'!D173+'Budget Detail - AAAAAA'!E173+'Budget Detail - BBBBBB'!D173+'Budget Detail - BBBBBB'!E173+'Budget Detail - CCCCCC'!D173+'Budget Detail - CCCCCC'!E173+'Budget Detail - DDDDDD'!D173+'Budget Detail - DDDDDD'!E173+'Budget Detail - EEEEEE'!D173+'Budget Detail - EEEEEE'!E173+'Budget Detail - FFFFFF'!D173+'Budget Detail - FFFFFF'!E173</f>
        <v>0</v>
      </c>
      <c r="E162" s="184">
        <v>1</v>
      </c>
      <c r="F162" s="1195">
        <f t="shared" si="26"/>
        <v>0</v>
      </c>
      <c r="G162" s="1041">
        <v>1</v>
      </c>
      <c r="H162" s="1178">
        <f t="shared" si="27"/>
        <v>0</v>
      </c>
      <c r="J162" s="210">
        <v>1</v>
      </c>
      <c r="K162" s="1177">
        <f t="shared" si="25"/>
        <v>0</v>
      </c>
    </row>
    <row r="163" spans="1:11" ht="15" customHeight="1" x14ac:dyDescent="0.3">
      <c r="A163" s="222" t="s">
        <v>56</v>
      </c>
      <c r="B163" s="1287">
        <v>128230</v>
      </c>
      <c r="C163" s="313">
        <f>SUMIF('Expenditures - all orgs'!$C$14:$C$3599, B163,'Expenditures - all orgs'!$D$14:$D$3599)</f>
        <v>0</v>
      </c>
      <c r="D163" s="431">
        <f>'Budget Detail - AAAAAA'!D174+'Budget Detail - AAAAAA'!E174+'Budget Detail - BBBBBB'!D174+'Budget Detail - BBBBBB'!E174+'Budget Detail - CCCCCC'!D174+'Budget Detail - CCCCCC'!E174+'Budget Detail - DDDDDD'!D174+'Budget Detail - DDDDDD'!E174+'Budget Detail - EEEEEE'!D174+'Budget Detail - EEEEEE'!E174+'Budget Detail - FFFFFF'!D174+'Budget Detail - FFFFFF'!E174</f>
        <v>0</v>
      </c>
      <c r="E163" s="184">
        <v>1</v>
      </c>
      <c r="F163" s="1195">
        <f t="shared" si="26"/>
        <v>0</v>
      </c>
      <c r="G163" s="1041">
        <v>1</v>
      </c>
      <c r="H163" s="1178">
        <f t="shared" si="27"/>
        <v>0</v>
      </c>
      <c r="J163" s="210">
        <v>1</v>
      </c>
      <c r="K163" s="1177">
        <f t="shared" si="25"/>
        <v>0</v>
      </c>
    </row>
    <row r="164" spans="1:11" ht="15" customHeight="1" x14ac:dyDescent="0.3">
      <c r="A164" s="222" t="s">
        <v>17</v>
      </c>
      <c r="B164" s="1287">
        <v>128300</v>
      </c>
      <c r="C164" s="313">
        <f>SUMIF('Expenditures - all orgs'!$C$14:$C$3599, B164,'Expenditures - all orgs'!$D$14:$D$3599)</f>
        <v>0</v>
      </c>
      <c r="D164" s="431">
        <f>'Budget Detail - AAAAAA'!D175+'Budget Detail - AAAAAA'!E175+'Budget Detail - BBBBBB'!D175+'Budget Detail - BBBBBB'!E175+'Budget Detail - CCCCCC'!D175+'Budget Detail - CCCCCC'!E175+'Budget Detail - DDDDDD'!D175+'Budget Detail - DDDDDD'!E175+'Budget Detail - EEEEEE'!D175+'Budget Detail - EEEEEE'!E175+'Budget Detail - FFFFFF'!D175+'Budget Detail - FFFFFF'!E175</f>
        <v>0</v>
      </c>
      <c r="E164" s="184">
        <v>1</v>
      </c>
      <c r="F164" s="1195">
        <f t="shared" si="26"/>
        <v>0</v>
      </c>
      <c r="G164" s="1041">
        <v>1</v>
      </c>
      <c r="H164" s="1178">
        <f t="shared" si="27"/>
        <v>0</v>
      </c>
      <c r="J164" s="210">
        <v>1</v>
      </c>
      <c r="K164" s="1177">
        <f t="shared" si="25"/>
        <v>0</v>
      </c>
    </row>
    <row r="165" spans="1:11" ht="15" customHeight="1" x14ac:dyDescent="0.3">
      <c r="A165" s="222" t="s">
        <v>335</v>
      </c>
      <c r="B165" s="1287">
        <v>128310</v>
      </c>
      <c r="C165" s="313">
        <f>SUMIF('Expenditures - all orgs'!$C$14:$C$3599, B165,'Expenditures - all orgs'!$D$14:$D$3599)</f>
        <v>0</v>
      </c>
      <c r="D165" s="431">
        <f>'Budget Detail - AAAAAA'!D176+'Budget Detail - AAAAAA'!E176+'Budget Detail - BBBBBB'!D176+'Budget Detail - BBBBBB'!E176+'Budget Detail - CCCCCC'!D176+'Budget Detail - CCCCCC'!E176+'Budget Detail - DDDDDD'!D176+'Budget Detail - DDDDDD'!E176+'Budget Detail - EEEEEE'!D176+'Budget Detail - EEEEEE'!E176+'Budget Detail - FFFFFF'!D176+'Budget Detail - FFFFFF'!E176</f>
        <v>0</v>
      </c>
      <c r="E165" s="184">
        <v>1</v>
      </c>
      <c r="F165" s="1195">
        <f t="shared" si="26"/>
        <v>0</v>
      </c>
      <c r="G165" s="1041">
        <v>1</v>
      </c>
      <c r="H165" s="1178">
        <f t="shared" si="27"/>
        <v>0</v>
      </c>
      <c r="J165" s="210">
        <v>1</v>
      </c>
      <c r="K165" s="1177">
        <f t="shared" si="25"/>
        <v>0</v>
      </c>
    </row>
    <row r="166" spans="1:11" ht="15" customHeight="1" x14ac:dyDescent="0.3">
      <c r="A166" s="222" t="s">
        <v>337</v>
      </c>
      <c r="B166" s="1287">
        <v>128320</v>
      </c>
      <c r="C166" s="313">
        <f>SUMIF('Expenditures - all orgs'!$C$14:$C$3599, B166,'Expenditures - all orgs'!$D$14:$D$3599)</f>
        <v>0</v>
      </c>
      <c r="D166" s="431">
        <f>'Budget Detail - AAAAAA'!D177+'Budget Detail - AAAAAA'!E177+'Budget Detail - BBBBBB'!D177+'Budget Detail - BBBBBB'!E177+'Budget Detail - CCCCCC'!D177+'Budget Detail - CCCCCC'!E177+'Budget Detail - DDDDDD'!D177+'Budget Detail - DDDDDD'!E177+'Budget Detail - EEEEEE'!D177+'Budget Detail - EEEEEE'!E177+'Budget Detail - FFFFFF'!D177+'Budget Detail - FFFFFF'!E177</f>
        <v>0</v>
      </c>
      <c r="E166" s="184">
        <v>1</v>
      </c>
      <c r="F166" s="1195">
        <f t="shared" si="26"/>
        <v>0</v>
      </c>
      <c r="G166" s="1041">
        <v>1</v>
      </c>
      <c r="H166" s="1178">
        <f t="shared" si="27"/>
        <v>0</v>
      </c>
      <c r="J166" s="210">
        <v>1</v>
      </c>
      <c r="K166" s="1177">
        <f t="shared" si="25"/>
        <v>0</v>
      </c>
    </row>
    <row r="167" spans="1:11" ht="15" customHeight="1" x14ac:dyDescent="0.3">
      <c r="A167" s="222" t="s">
        <v>57</v>
      </c>
      <c r="B167" s="1287">
        <v>128330</v>
      </c>
      <c r="C167" s="313">
        <f>SUMIF('Expenditures - all orgs'!$C$14:$C$3599, B167,'Expenditures - all orgs'!$D$14:$D$3599)</f>
        <v>0</v>
      </c>
      <c r="D167" s="431">
        <f>'Budget Detail - AAAAAA'!D178+'Budget Detail - AAAAAA'!E178+'Budget Detail - BBBBBB'!D178+'Budget Detail - BBBBBB'!E178+'Budget Detail - CCCCCC'!D178+'Budget Detail - CCCCCC'!E178+'Budget Detail - DDDDDD'!D178+'Budget Detail - DDDDDD'!E178+'Budget Detail - EEEEEE'!D178+'Budget Detail - EEEEEE'!E178+'Budget Detail - FFFFFF'!D178+'Budget Detail - FFFFFF'!E178</f>
        <v>0</v>
      </c>
      <c r="E167" s="184">
        <v>1</v>
      </c>
      <c r="F167" s="1195">
        <f t="shared" si="26"/>
        <v>0</v>
      </c>
      <c r="G167" s="1041">
        <v>1</v>
      </c>
      <c r="H167" s="1178">
        <f t="shared" si="27"/>
        <v>0</v>
      </c>
      <c r="J167" s="210">
        <v>1</v>
      </c>
      <c r="K167" s="1177">
        <f t="shared" si="25"/>
        <v>0</v>
      </c>
    </row>
    <row r="168" spans="1:11" ht="15" customHeight="1" x14ac:dyDescent="0.3">
      <c r="A168" s="222" t="s">
        <v>18</v>
      </c>
      <c r="B168" s="1287">
        <v>128400</v>
      </c>
      <c r="C168" s="313">
        <f>SUMIF('Expenditures - all orgs'!$C$14:$C$3599, B168,'Expenditures - all orgs'!$D$14:$D$3599)</f>
        <v>0</v>
      </c>
      <c r="D168" s="431">
        <f>'Budget Detail - AAAAAA'!D179+'Budget Detail - AAAAAA'!E179+'Budget Detail - BBBBBB'!D179+'Budget Detail - BBBBBB'!E179+'Budget Detail - CCCCCC'!D179+'Budget Detail - CCCCCC'!E179+'Budget Detail - DDDDDD'!D179+'Budget Detail - DDDDDD'!E179+'Budget Detail - EEEEEE'!D179+'Budget Detail - EEEEEE'!E179+'Budget Detail - FFFFFF'!D179+'Budget Detail - FFFFFF'!E179</f>
        <v>0</v>
      </c>
      <c r="E168" s="184">
        <v>1</v>
      </c>
      <c r="F168" s="1195">
        <f t="shared" si="26"/>
        <v>0</v>
      </c>
      <c r="G168" s="1041">
        <v>1</v>
      </c>
      <c r="H168" s="1178">
        <f t="shared" si="27"/>
        <v>0</v>
      </c>
      <c r="J168" s="210">
        <v>1</v>
      </c>
      <c r="K168" s="1177">
        <f t="shared" si="25"/>
        <v>0</v>
      </c>
    </row>
    <row r="169" spans="1:11" ht="15" customHeight="1" x14ac:dyDescent="0.3">
      <c r="A169" s="222" t="s">
        <v>338</v>
      </c>
      <c r="B169" s="1287">
        <v>128410</v>
      </c>
      <c r="C169" s="313">
        <f>SUMIF('Expenditures - all orgs'!$C$14:$C$3599, B169,'Expenditures - all orgs'!$D$14:$D$3599)</f>
        <v>0</v>
      </c>
      <c r="D169" s="431">
        <f>'Budget Detail - AAAAAA'!D180+'Budget Detail - AAAAAA'!E180+'Budget Detail - BBBBBB'!D180+'Budget Detail - BBBBBB'!E180+'Budget Detail - CCCCCC'!D180+'Budget Detail - CCCCCC'!E180+'Budget Detail - DDDDDD'!D180+'Budget Detail - DDDDDD'!E180+'Budget Detail - EEEEEE'!D180+'Budget Detail - EEEEEE'!E180+'Budget Detail - FFFFFF'!D180+'Budget Detail - FFFFFF'!E180</f>
        <v>0</v>
      </c>
      <c r="E169" s="184">
        <v>1</v>
      </c>
      <c r="F169" s="1195">
        <f t="shared" si="26"/>
        <v>0</v>
      </c>
      <c r="G169" s="1041">
        <v>1</v>
      </c>
      <c r="H169" s="1178">
        <f t="shared" si="27"/>
        <v>0</v>
      </c>
      <c r="J169" s="210">
        <v>1</v>
      </c>
      <c r="K169" s="1177">
        <f t="shared" si="25"/>
        <v>0</v>
      </c>
    </row>
    <row r="170" spans="1:11" ht="15" customHeight="1" x14ac:dyDescent="0.3">
      <c r="A170" s="222" t="s">
        <v>339</v>
      </c>
      <c r="B170" s="1287">
        <v>128420</v>
      </c>
      <c r="C170" s="313">
        <f>SUMIF('Expenditures - all orgs'!$C$14:$C$3599, B170,'Expenditures - all orgs'!$D$14:$D$3599)</f>
        <v>0</v>
      </c>
      <c r="D170" s="431">
        <f>'Budget Detail - AAAAAA'!D181+'Budget Detail - AAAAAA'!E181+'Budget Detail - BBBBBB'!D181+'Budget Detail - BBBBBB'!E181+'Budget Detail - CCCCCC'!D181+'Budget Detail - CCCCCC'!E181+'Budget Detail - DDDDDD'!D181+'Budget Detail - DDDDDD'!E181+'Budget Detail - EEEEEE'!D181+'Budget Detail - EEEEEE'!E181+'Budget Detail - FFFFFF'!D181+'Budget Detail - FFFFFF'!E181</f>
        <v>0</v>
      </c>
      <c r="E170" s="184">
        <v>1</v>
      </c>
      <c r="F170" s="1195">
        <f t="shared" si="26"/>
        <v>0</v>
      </c>
      <c r="G170" s="1041">
        <v>1</v>
      </c>
      <c r="H170" s="1178">
        <f t="shared" si="27"/>
        <v>0</v>
      </c>
      <c r="J170" s="210">
        <v>1</v>
      </c>
      <c r="K170" s="1177">
        <f t="shared" si="25"/>
        <v>0</v>
      </c>
    </row>
    <row r="171" spans="1:11" ht="15" customHeight="1" x14ac:dyDescent="0.3">
      <c r="A171" s="222" t="s">
        <v>112</v>
      </c>
      <c r="B171" s="1287">
        <v>128430</v>
      </c>
      <c r="C171" s="313">
        <f>SUMIF('Expenditures - all orgs'!$C$14:$C$3599, B171,'Expenditures - all orgs'!$D$14:$D$3599)</f>
        <v>0</v>
      </c>
      <c r="D171" s="431">
        <f>'Budget Detail - AAAAAA'!D182+'Budget Detail - AAAAAA'!E182+'Budget Detail - BBBBBB'!D182+'Budget Detail - BBBBBB'!E182+'Budget Detail - CCCCCC'!D182+'Budget Detail - CCCCCC'!E182+'Budget Detail - DDDDDD'!D182+'Budget Detail - DDDDDD'!E182+'Budget Detail - EEEEEE'!D182+'Budget Detail - EEEEEE'!E182+'Budget Detail - FFFFFF'!D182+'Budget Detail - FFFFFF'!E182</f>
        <v>0</v>
      </c>
      <c r="E171" s="184">
        <v>1</v>
      </c>
      <c r="F171" s="1195">
        <f t="shared" si="26"/>
        <v>0</v>
      </c>
      <c r="G171" s="1041">
        <v>1</v>
      </c>
      <c r="H171" s="1178">
        <f t="shared" si="27"/>
        <v>0</v>
      </c>
      <c r="J171" s="210">
        <v>1</v>
      </c>
      <c r="K171" s="1177">
        <f t="shared" si="25"/>
        <v>0</v>
      </c>
    </row>
    <row r="172" spans="1:11" ht="15" customHeight="1" x14ac:dyDescent="0.3">
      <c r="A172" s="222" t="s">
        <v>19</v>
      </c>
      <c r="B172" s="1287">
        <v>128500</v>
      </c>
      <c r="C172" s="313">
        <f>SUMIF('Expenditures - all orgs'!$C$14:$C$3599, B172,'Expenditures - all orgs'!$D$14:$D$3599)</f>
        <v>0</v>
      </c>
      <c r="D172" s="431">
        <f>'Budget Detail - AAAAAA'!D183+'Budget Detail - AAAAAA'!E183+'Budget Detail - BBBBBB'!D183+'Budget Detail - BBBBBB'!E183+'Budget Detail - CCCCCC'!D183+'Budget Detail - CCCCCC'!E183+'Budget Detail - DDDDDD'!D183+'Budget Detail - DDDDDD'!E183+'Budget Detail - EEEEEE'!D183+'Budget Detail - EEEEEE'!E183+'Budget Detail - FFFFFF'!D183+'Budget Detail - FFFFFF'!E183</f>
        <v>0</v>
      </c>
      <c r="E172" s="184">
        <v>1</v>
      </c>
      <c r="F172" s="1195">
        <f t="shared" si="26"/>
        <v>0</v>
      </c>
      <c r="G172" s="1041">
        <v>1</v>
      </c>
      <c r="H172" s="1178">
        <f t="shared" si="27"/>
        <v>0</v>
      </c>
      <c r="J172" s="210">
        <v>1</v>
      </c>
      <c r="K172" s="1177">
        <f t="shared" si="25"/>
        <v>0</v>
      </c>
    </row>
    <row r="173" spans="1:11" ht="15" customHeight="1" x14ac:dyDescent="0.3">
      <c r="A173" s="222" t="s">
        <v>340</v>
      </c>
      <c r="B173" s="1287">
        <v>128510</v>
      </c>
      <c r="C173" s="313">
        <f>SUMIF('Expenditures - all orgs'!$C$14:$C$3599, B173,'Expenditures - all orgs'!$D$14:$D$3599)</f>
        <v>0</v>
      </c>
      <c r="D173" s="431">
        <f>'Budget Detail - AAAAAA'!D184+'Budget Detail - AAAAAA'!E184+'Budget Detail - BBBBBB'!D184+'Budget Detail - BBBBBB'!E184+'Budget Detail - CCCCCC'!D184+'Budget Detail - CCCCCC'!E184+'Budget Detail - DDDDDD'!D184+'Budget Detail - DDDDDD'!E184+'Budget Detail - EEEEEE'!D184+'Budget Detail - EEEEEE'!E184+'Budget Detail - FFFFFF'!D184+'Budget Detail - FFFFFF'!E184</f>
        <v>0</v>
      </c>
      <c r="E173" s="184">
        <v>1</v>
      </c>
      <c r="F173" s="1195">
        <f t="shared" si="26"/>
        <v>0</v>
      </c>
      <c r="G173" s="1041">
        <v>1</v>
      </c>
      <c r="H173" s="1178">
        <f t="shared" si="27"/>
        <v>0</v>
      </c>
      <c r="J173" s="210">
        <v>1</v>
      </c>
      <c r="K173" s="1177">
        <f t="shared" si="25"/>
        <v>0</v>
      </c>
    </row>
    <row r="174" spans="1:11" ht="15" customHeight="1" x14ac:dyDescent="0.3">
      <c r="A174" s="222" t="s">
        <v>341</v>
      </c>
      <c r="B174" s="1287">
        <v>128520</v>
      </c>
      <c r="C174" s="313">
        <f>SUMIF('Expenditures - all orgs'!$C$14:$C$3599, B174,'Expenditures - all orgs'!$D$14:$D$3599)</f>
        <v>0</v>
      </c>
      <c r="D174" s="431">
        <f>'Budget Detail - AAAAAA'!D185+'Budget Detail - AAAAAA'!E185+'Budget Detail - BBBBBB'!D185+'Budget Detail - BBBBBB'!E185+'Budget Detail - CCCCCC'!D185+'Budget Detail - CCCCCC'!E185+'Budget Detail - DDDDDD'!D185+'Budget Detail - DDDDDD'!E185+'Budget Detail - EEEEEE'!D185+'Budget Detail - EEEEEE'!E185+'Budget Detail - FFFFFF'!D185+'Budget Detail - FFFFFF'!E185</f>
        <v>0</v>
      </c>
      <c r="E174" s="184">
        <v>1</v>
      </c>
      <c r="F174" s="1195">
        <f t="shared" si="26"/>
        <v>0</v>
      </c>
      <c r="G174" s="1041">
        <v>1</v>
      </c>
      <c r="H174" s="1178">
        <f t="shared" si="27"/>
        <v>0</v>
      </c>
      <c r="J174" s="210">
        <v>1</v>
      </c>
      <c r="K174" s="1177">
        <f t="shared" si="25"/>
        <v>0</v>
      </c>
    </row>
    <row r="175" spans="1:11" ht="15" customHeight="1" x14ac:dyDescent="0.3">
      <c r="A175" s="222" t="s">
        <v>113</v>
      </c>
      <c r="B175" s="1287">
        <v>128530</v>
      </c>
      <c r="C175" s="313">
        <f>SUMIF('Expenditures - all orgs'!$C$14:$C$3599, B175,'Expenditures - all orgs'!$D$14:$D$3599)</f>
        <v>0</v>
      </c>
      <c r="D175" s="431">
        <f>'Budget Detail - AAAAAA'!D186+'Budget Detail - AAAAAA'!E186+'Budget Detail - BBBBBB'!D186+'Budget Detail - BBBBBB'!E186+'Budget Detail - CCCCCC'!D186+'Budget Detail - CCCCCC'!E186+'Budget Detail - DDDDDD'!D186+'Budget Detail - DDDDDD'!E186+'Budget Detail - EEEEEE'!D186+'Budget Detail - EEEEEE'!E186+'Budget Detail - FFFFFF'!D186+'Budget Detail - FFFFFF'!E186</f>
        <v>0</v>
      </c>
      <c r="E175" s="184">
        <v>1</v>
      </c>
      <c r="F175" s="1195">
        <f t="shared" si="26"/>
        <v>0</v>
      </c>
      <c r="G175" s="1041">
        <v>1</v>
      </c>
      <c r="H175" s="1178">
        <f t="shared" si="27"/>
        <v>0</v>
      </c>
      <c r="J175" s="210">
        <v>1</v>
      </c>
      <c r="K175" s="1177">
        <f t="shared" si="25"/>
        <v>0</v>
      </c>
    </row>
    <row r="176" spans="1:11" ht="15" customHeight="1" x14ac:dyDescent="0.3">
      <c r="A176" s="222" t="s">
        <v>58</v>
      </c>
      <c r="B176" s="1287">
        <v>128600</v>
      </c>
      <c r="C176" s="313">
        <f>SUMIF('Expenditures - all orgs'!$C$14:$C$3599, B176,'Expenditures - all orgs'!$D$14:$D$3599)</f>
        <v>0</v>
      </c>
      <c r="D176" s="431">
        <f>'Budget Detail - AAAAAA'!D187+'Budget Detail - AAAAAA'!E187+'Budget Detail - BBBBBB'!D187+'Budget Detail - BBBBBB'!E187+'Budget Detail - CCCCCC'!D187+'Budget Detail - CCCCCC'!E187+'Budget Detail - DDDDDD'!D187+'Budget Detail - DDDDDD'!E187+'Budget Detail - EEEEEE'!D187+'Budget Detail - EEEEEE'!E187+'Budget Detail - FFFFFF'!D187+'Budget Detail - FFFFFF'!E187</f>
        <v>0</v>
      </c>
      <c r="E176" s="184">
        <v>1</v>
      </c>
      <c r="F176" s="1195">
        <f t="shared" si="26"/>
        <v>0</v>
      </c>
      <c r="G176" s="1041">
        <v>1</v>
      </c>
      <c r="H176" s="1178">
        <f t="shared" si="27"/>
        <v>0</v>
      </c>
      <c r="J176" s="210">
        <v>1</v>
      </c>
      <c r="K176" s="1177">
        <f t="shared" si="25"/>
        <v>0</v>
      </c>
    </row>
    <row r="177" spans="1:11" ht="15" customHeight="1" x14ac:dyDescent="0.3">
      <c r="A177" s="222" t="s">
        <v>354</v>
      </c>
      <c r="B177" s="1287">
        <v>128610</v>
      </c>
      <c r="C177" s="313">
        <f>SUMIF('Expenditures - all orgs'!$C$14:$C$3599, B177,'Expenditures - all orgs'!$D$14:$D$3599)</f>
        <v>0</v>
      </c>
      <c r="D177" s="431">
        <f>'Budget Detail - AAAAAA'!D188+'Budget Detail - AAAAAA'!E188+'Budget Detail - BBBBBB'!D188+'Budget Detail - BBBBBB'!E188+'Budget Detail - CCCCCC'!D188+'Budget Detail - CCCCCC'!E188+'Budget Detail - DDDDDD'!D188+'Budget Detail - DDDDDD'!E188+'Budget Detail - EEEEEE'!D188+'Budget Detail - EEEEEE'!E188+'Budget Detail - FFFFFF'!D188+'Budget Detail - FFFFFF'!E188</f>
        <v>0</v>
      </c>
      <c r="E177" s="184">
        <v>1</v>
      </c>
      <c r="F177" s="1195">
        <f t="shared" si="26"/>
        <v>0</v>
      </c>
      <c r="G177" s="1041">
        <v>1</v>
      </c>
      <c r="H177" s="1178">
        <f t="shared" si="27"/>
        <v>0</v>
      </c>
      <c r="J177" s="210">
        <v>1</v>
      </c>
      <c r="K177" s="1177">
        <f t="shared" si="25"/>
        <v>0</v>
      </c>
    </row>
    <row r="178" spans="1:11" ht="15" customHeight="1" x14ac:dyDescent="0.3">
      <c r="A178" s="222" t="s">
        <v>343</v>
      </c>
      <c r="B178" s="1287">
        <v>128620</v>
      </c>
      <c r="C178" s="313">
        <f>SUMIF('Expenditures - all orgs'!$C$14:$C$3599, B178,'Expenditures - all orgs'!$D$14:$D$3599)</f>
        <v>0</v>
      </c>
      <c r="D178" s="431">
        <f>'Budget Detail - AAAAAA'!D189+'Budget Detail - AAAAAA'!E189+'Budget Detail - BBBBBB'!D189+'Budget Detail - BBBBBB'!E189+'Budget Detail - CCCCCC'!D189+'Budget Detail - CCCCCC'!E189+'Budget Detail - DDDDDD'!D189+'Budget Detail - DDDDDD'!E189+'Budget Detail - EEEEEE'!D189+'Budget Detail - EEEEEE'!E189+'Budget Detail - FFFFFF'!D189+'Budget Detail - FFFFFF'!E189</f>
        <v>0</v>
      </c>
      <c r="E178" s="184">
        <v>1</v>
      </c>
      <c r="F178" s="1195">
        <f t="shared" si="26"/>
        <v>0</v>
      </c>
      <c r="G178" s="1041">
        <v>1</v>
      </c>
      <c r="H178" s="1178">
        <f t="shared" si="27"/>
        <v>0</v>
      </c>
      <c r="J178" s="210">
        <v>1</v>
      </c>
      <c r="K178" s="1177">
        <f t="shared" si="25"/>
        <v>0</v>
      </c>
    </row>
    <row r="179" spans="1:11" ht="15" customHeight="1" x14ac:dyDescent="0.3">
      <c r="A179" s="222" t="s">
        <v>175</v>
      </c>
      <c r="B179" s="1287">
        <v>128630</v>
      </c>
      <c r="C179" s="313">
        <f>SUMIF('Expenditures - all orgs'!$C$14:$C$3599, B179,'Expenditures - all orgs'!$D$14:$D$3599)</f>
        <v>0</v>
      </c>
      <c r="D179" s="431">
        <f>'Budget Detail - AAAAAA'!D190+'Budget Detail - AAAAAA'!E190+'Budget Detail - BBBBBB'!D190+'Budget Detail - BBBBBB'!E190+'Budget Detail - CCCCCC'!D190+'Budget Detail - CCCCCC'!E190+'Budget Detail - DDDDDD'!D190+'Budget Detail - DDDDDD'!E190+'Budget Detail - EEEEEE'!D190+'Budget Detail - EEEEEE'!E190+'Budget Detail - FFFFFF'!D190+'Budget Detail - FFFFFF'!E190</f>
        <v>0</v>
      </c>
      <c r="E179" s="184">
        <v>1</v>
      </c>
      <c r="F179" s="1195">
        <f t="shared" si="26"/>
        <v>0</v>
      </c>
      <c r="G179" s="1041">
        <v>1</v>
      </c>
      <c r="H179" s="1178">
        <f t="shared" si="27"/>
        <v>0</v>
      </c>
      <c r="J179" s="210">
        <v>1</v>
      </c>
      <c r="K179" s="1177">
        <f t="shared" si="25"/>
        <v>0</v>
      </c>
    </row>
    <row r="180" spans="1:11" ht="15" customHeight="1" x14ac:dyDescent="0.3">
      <c r="A180" s="222" t="s">
        <v>62</v>
      </c>
      <c r="B180" s="1287">
        <v>128700</v>
      </c>
      <c r="C180" s="313">
        <f>SUMIF('Expenditures - all orgs'!$C$14:$C$3599, B180,'Expenditures - all orgs'!$D$14:$D$3599)</f>
        <v>0</v>
      </c>
      <c r="D180" s="431">
        <f>'Budget Detail - AAAAAA'!D191+'Budget Detail - AAAAAA'!E191+'Budget Detail - BBBBBB'!D191+'Budget Detail - BBBBBB'!E191+'Budget Detail - CCCCCC'!D191+'Budget Detail - CCCCCC'!E191+'Budget Detail - DDDDDD'!D191+'Budget Detail - DDDDDD'!E191+'Budget Detail - EEEEEE'!D191+'Budget Detail - EEEEEE'!E191+'Budget Detail - FFFFFF'!D191+'Budget Detail - FFFFFF'!E191</f>
        <v>0</v>
      </c>
      <c r="E180" s="184">
        <v>1</v>
      </c>
      <c r="F180" s="1195">
        <f t="shared" si="26"/>
        <v>0</v>
      </c>
      <c r="G180" s="1041">
        <v>1</v>
      </c>
      <c r="H180" s="1178">
        <f t="shared" si="27"/>
        <v>0</v>
      </c>
      <c r="J180" s="210">
        <v>1</v>
      </c>
      <c r="K180" s="1177">
        <f t="shared" si="25"/>
        <v>0</v>
      </c>
    </row>
    <row r="181" spans="1:11" ht="15" customHeight="1" x14ac:dyDescent="0.3">
      <c r="A181" s="222" t="s">
        <v>111</v>
      </c>
      <c r="B181" s="1287">
        <v>128730</v>
      </c>
      <c r="C181" s="313">
        <f>SUMIF('Expenditures - all orgs'!$C$14:$C$3599, B181,'Expenditures - all orgs'!$D$14:$D$3599)</f>
        <v>0</v>
      </c>
      <c r="D181" s="431">
        <f>'Budget Detail - AAAAAA'!D192+'Budget Detail - AAAAAA'!E192+'Budget Detail - BBBBBB'!D192+'Budget Detail - BBBBBB'!E192+'Budget Detail - CCCCCC'!D192+'Budget Detail - CCCCCC'!E192+'Budget Detail - DDDDDD'!D192+'Budget Detail - DDDDDD'!E192+'Budget Detail - EEEEEE'!D192+'Budget Detail - EEEEEE'!E192+'Budget Detail - FFFFFF'!D192+'Budget Detail - FFFFFF'!E192</f>
        <v>0</v>
      </c>
      <c r="E181" s="184">
        <v>1</v>
      </c>
      <c r="F181" s="1195">
        <f t="shared" si="26"/>
        <v>0</v>
      </c>
      <c r="G181" s="1041">
        <v>1</v>
      </c>
      <c r="H181" s="1178">
        <f t="shared" si="27"/>
        <v>0</v>
      </c>
      <c r="J181" s="210">
        <v>1</v>
      </c>
      <c r="K181" s="1177">
        <f t="shared" si="25"/>
        <v>0</v>
      </c>
    </row>
    <row r="182" spans="1:11" ht="15" customHeight="1" x14ac:dyDescent="0.3">
      <c r="A182" s="222" t="s">
        <v>20</v>
      </c>
      <c r="B182" s="1287">
        <v>128800</v>
      </c>
      <c r="C182" s="313">
        <f>SUMIF('Expenditures - all orgs'!$C$14:$C$3599, B182,'Expenditures - all orgs'!$D$14:$D$3599)</f>
        <v>0</v>
      </c>
      <c r="D182" s="431">
        <f>'Budget Detail - AAAAAA'!D193+'Budget Detail - AAAAAA'!E193+'Budget Detail - BBBBBB'!D193+'Budget Detail - BBBBBB'!E193+'Budget Detail - CCCCCC'!D193+'Budget Detail - CCCCCC'!E193+'Budget Detail - DDDDDD'!D193+'Budget Detail - DDDDDD'!E193+'Budget Detail - EEEEEE'!D193+'Budget Detail - EEEEEE'!E193+'Budget Detail - FFFFFF'!D193+'Budget Detail - FFFFFF'!E193</f>
        <v>0</v>
      </c>
      <c r="E182" s="184">
        <v>1</v>
      </c>
      <c r="F182" s="1195">
        <f t="shared" si="26"/>
        <v>0</v>
      </c>
      <c r="G182" s="1041">
        <v>1</v>
      </c>
      <c r="H182" s="1178">
        <f t="shared" si="27"/>
        <v>0</v>
      </c>
      <c r="J182" s="210">
        <v>1</v>
      </c>
      <c r="K182" s="1177">
        <f t="shared" si="25"/>
        <v>0</v>
      </c>
    </row>
    <row r="183" spans="1:11" ht="15" customHeight="1" x14ac:dyDescent="0.3">
      <c r="A183" s="222" t="s">
        <v>355</v>
      </c>
      <c r="B183" s="1287">
        <v>128810</v>
      </c>
      <c r="C183" s="313">
        <f>SUMIF('Expenditures - all orgs'!$C$14:$C$3599, B183,'Expenditures - all orgs'!$D$14:$D$3599)</f>
        <v>0</v>
      </c>
      <c r="D183" s="431">
        <f>'Budget Detail - AAAAAA'!D194+'Budget Detail - AAAAAA'!E194+'Budget Detail - BBBBBB'!D194+'Budget Detail - BBBBBB'!E194+'Budget Detail - CCCCCC'!D194+'Budget Detail - CCCCCC'!E194+'Budget Detail - DDDDDD'!D194+'Budget Detail - DDDDDD'!E194+'Budget Detail - EEEEEE'!D194+'Budget Detail - EEEEEE'!E194+'Budget Detail - FFFFFF'!D194+'Budget Detail - FFFFFF'!E194</f>
        <v>0</v>
      </c>
      <c r="E183" s="184">
        <v>1</v>
      </c>
      <c r="F183" s="1195">
        <f t="shared" si="26"/>
        <v>0</v>
      </c>
      <c r="G183" s="1041">
        <v>1</v>
      </c>
      <c r="H183" s="1178">
        <f t="shared" si="27"/>
        <v>0</v>
      </c>
      <c r="J183" s="210">
        <v>1</v>
      </c>
      <c r="K183" s="1177">
        <f t="shared" si="25"/>
        <v>0</v>
      </c>
    </row>
    <row r="184" spans="1:11" ht="15" customHeight="1" x14ac:dyDescent="0.3">
      <c r="A184" s="222" t="s">
        <v>345</v>
      </c>
      <c r="B184" s="1287">
        <v>128820</v>
      </c>
      <c r="C184" s="313">
        <f>SUMIF('Expenditures - all orgs'!$C$14:$C$3599, B184,'Expenditures - all orgs'!$D$14:$D$3599)</f>
        <v>0</v>
      </c>
      <c r="D184" s="431">
        <f>'Budget Detail - AAAAAA'!D195+'Budget Detail - AAAAAA'!E195+'Budget Detail - BBBBBB'!D195+'Budget Detail - BBBBBB'!E195+'Budget Detail - CCCCCC'!D195+'Budget Detail - CCCCCC'!E195+'Budget Detail - DDDDDD'!D195+'Budget Detail - DDDDDD'!E195+'Budget Detail - EEEEEE'!D195+'Budget Detail - EEEEEE'!E195+'Budget Detail - FFFFFF'!D195+'Budget Detail - FFFFFF'!E195</f>
        <v>0</v>
      </c>
      <c r="E184" s="184">
        <v>1</v>
      </c>
      <c r="F184" s="1195">
        <f t="shared" si="26"/>
        <v>0</v>
      </c>
      <c r="G184" s="1041">
        <v>1</v>
      </c>
      <c r="H184" s="1178">
        <f t="shared" si="27"/>
        <v>0</v>
      </c>
      <c r="J184" s="210">
        <v>1</v>
      </c>
      <c r="K184" s="1177">
        <f t="shared" si="25"/>
        <v>0</v>
      </c>
    </row>
    <row r="185" spans="1:11" ht="15" customHeight="1" x14ac:dyDescent="0.3">
      <c r="A185" s="222" t="s">
        <v>176</v>
      </c>
      <c r="B185" s="1287">
        <v>128830</v>
      </c>
      <c r="C185" s="313">
        <f>SUMIF('Expenditures - all orgs'!$C$14:$C$3599, B185,'Expenditures - all orgs'!$D$14:$D$3599)</f>
        <v>0</v>
      </c>
      <c r="D185" s="431">
        <f>'Budget Detail - AAAAAA'!D196+'Budget Detail - AAAAAA'!E196+'Budget Detail - BBBBBB'!D196+'Budget Detail - BBBBBB'!E196+'Budget Detail - CCCCCC'!D196+'Budget Detail - CCCCCC'!E196+'Budget Detail - DDDDDD'!D196+'Budget Detail - DDDDDD'!E196+'Budget Detail - EEEEEE'!D196+'Budget Detail - EEEEEE'!E196+'Budget Detail - FFFFFF'!D196+'Budget Detail - FFFFFF'!E196</f>
        <v>0</v>
      </c>
      <c r="E185" s="184">
        <v>1</v>
      </c>
      <c r="F185" s="1195">
        <f t="shared" si="26"/>
        <v>0</v>
      </c>
      <c r="G185" s="1041">
        <v>1</v>
      </c>
      <c r="H185" s="1178">
        <f t="shared" si="27"/>
        <v>0</v>
      </c>
      <c r="J185" s="210">
        <v>1</v>
      </c>
      <c r="K185" s="1177">
        <f t="shared" si="25"/>
        <v>0</v>
      </c>
    </row>
    <row r="186" spans="1:11" ht="15" customHeight="1" x14ac:dyDescent="0.3">
      <c r="A186" s="222" t="s">
        <v>104</v>
      </c>
      <c r="B186" s="1287" t="s">
        <v>107</v>
      </c>
      <c r="C186" s="313">
        <f>SUMIF('Expenditures - all orgs'!$C$14:$C$3599, B186,'Expenditures - all orgs'!$D$14:$D$3599)</f>
        <v>0</v>
      </c>
      <c r="D186" s="431">
        <f>'Budget Detail - AAAAAA'!D197+'Budget Detail - AAAAAA'!E197+'Budget Detail - BBBBBB'!D197+'Budget Detail - BBBBBB'!E197+'Budget Detail - CCCCCC'!D197+'Budget Detail - CCCCCC'!E197+'Budget Detail - DDDDDD'!D197+'Budget Detail - DDDDDD'!E197+'Budget Detail - EEEEEE'!D197+'Budget Detail - EEEEEE'!E197+'Budget Detail - FFFFFF'!D197+'Budget Detail - FFFFFF'!E197</f>
        <v>0</v>
      </c>
      <c r="E186" s="184">
        <v>1</v>
      </c>
      <c r="F186" s="1195">
        <f t="shared" si="26"/>
        <v>0</v>
      </c>
      <c r="G186" s="1041">
        <v>1</v>
      </c>
      <c r="H186" s="1178">
        <f t="shared" si="27"/>
        <v>0</v>
      </c>
      <c r="J186" s="210">
        <v>1</v>
      </c>
      <c r="K186" s="1177">
        <f t="shared" si="25"/>
        <v>0</v>
      </c>
    </row>
    <row r="187" spans="1:11" ht="15" customHeight="1" x14ac:dyDescent="0.3">
      <c r="A187" s="222" t="s">
        <v>104</v>
      </c>
      <c r="B187" s="1287" t="s">
        <v>107</v>
      </c>
      <c r="C187" s="313">
        <f>SUMIF('Expenditures - all orgs'!$C$14:$C$3599, B187,'Expenditures - all orgs'!$D$14:$D$3599)</f>
        <v>0</v>
      </c>
      <c r="D187" s="431">
        <f>'Budget Detail - AAAAAA'!D198+'Budget Detail - AAAAAA'!E198+'Budget Detail - BBBBBB'!D198+'Budget Detail - BBBBBB'!E198+'Budget Detail - CCCCCC'!D198+'Budget Detail - CCCCCC'!E198+'Budget Detail - DDDDDD'!D198+'Budget Detail - DDDDDD'!E198+'Budget Detail - EEEEEE'!D198+'Budget Detail - EEEEEE'!E198+'Budget Detail - FFFFFF'!D198+'Budget Detail - FFFFFF'!E198</f>
        <v>0</v>
      </c>
      <c r="E187" s="184">
        <v>1</v>
      </c>
      <c r="F187" s="1195">
        <f t="shared" si="26"/>
        <v>0</v>
      </c>
      <c r="G187" s="1041">
        <v>1</v>
      </c>
      <c r="H187" s="1178">
        <f t="shared" si="27"/>
        <v>0</v>
      </c>
      <c r="J187" s="210">
        <v>1</v>
      </c>
      <c r="K187" s="1177">
        <f t="shared" si="25"/>
        <v>0</v>
      </c>
    </row>
    <row r="188" spans="1:11" ht="15" customHeight="1" x14ac:dyDescent="0.3">
      <c r="A188" s="222" t="s">
        <v>104</v>
      </c>
      <c r="B188" s="1288" t="s">
        <v>107</v>
      </c>
      <c r="C188" s="313">
        <f>SUMIF('Expenditures - all orgs'!$C$14:$C$3599, B188,'Expenditures - all orgs'!$D$14:$D$3599)</f>
        <v>0</v>
      </c>
      <c r="D188" s="431">
        <f>'Budget Detail - AAAAAA'!D199+'Budget Detail - AAAAAA'!E199+'Budget Detail - BBBBBB'!D199+'Budget Detail - BBBBBB'!E199+'Budget Detail - CCCCCC'!D199+'Budget Detail - CCCCCC'!E199+'Budget Detail - DDDDDD'!D199+'Budget Detail - DDDDDD'!E199+'Budget Detail - EEEEEE'!D199+'Budget Detail - EEEEEE'!E199+'Budget Detail - FFFFFF'!D199+'Budget Detail - FFFFFF'!E199</f>
        <v>0</v>
      </c>
      <c r="E188" s="184">
        <v>1</v>
      </c>
      <c r="F188" s="1195">
        <f t="shared" si="26"/>
        <v>0</v>
      </c>
      <c r="G188" s="1041">
        <v>1</v>
      </c>
      <c r="H188" s="1178">
        <f t="shared" si="27"/>
        <v>0</v>
      </c>
      <c r="J188" s="210">
        <v>1</v>
      </c>
      <c r="K188" s="1177">
        <f t="shared" si="25"/>
        <v>0</v>
      </c>
    </row>
    <row r="189" spans="1:11" ht="15" customHeight="1" x14ac:dyDescent="0.3">
      <c r="A189" s="708"/>
      <c r="B189" s="708"/>
      <c r="C189" s="288"/>
      <c r="D189" s="966"/>
      <c r="E189" s="179"/>
      <c r="G189" s="175"/>
      <c r="J189" s="212"/>
      <c r="K189" s="1183"/>
    </row>
    <row r="190" spans="1:11" ht="15" customHeight="1" x14ac:dyDescent="0.3">
      <c r="A190" s="231" t="s">
        <v>213</v>
      </c>
      <c r="B190" s="708"/>
      <c r="C190" s="291"/>
      <c r="D190" s="292"/>
      <c r="E190" s="172"/>
      <c r="G190" s="175"/>
      <c r="J190" s="213"/>
      <c r="K190" s="1184"/>
    </row>
    <row r="191" spans="1:11" ht="15" customHeight="1" x14ac:dyDescent="0.3">
      <c r="A191" s="708" t="s">
        <v>363</v>
      </c>
      <c r="B191" s="706">
        <v>130010</v>
      </c>
      <c r="C191" s="314">
        <f>SUMIF('Expenditures - all orgs'!$C$14:$C$3599, B191,'Expenditures - all orgs'!$D$14:$D$3599)</f>
        <v>0</v>
      </c>
      <c r="D191" s="438">
        <f>'Budget Detail - AAAAAA'!D203+'Budget Detail - AAAAAA'!E203+'Budget Detail - BBBBBB'!D203+'Budget Detail - BBBBBB'!E203+'Budget Detail - CCCCCC'!D203+'Budget Detail - CCCCCC'!E203+'Budget Detail - DDDDDD'!D203+'Budget Detail - DDDDDD'!E203+'Budget Detail - EEEEEE'!D203+'Budget Detail - EEEEEE'!E203+'Budget Detail - FFFFFF'!D203+'Budget Detail - FFFFFF'!E203</f>
        <v>0</v>
      </c>
      <c r="E191" s="185">
        <v>1</v>
      </c>
      <c r="F191" s="1196">
        <f t="shared" ref="F191" si="28">D191/E191</f>
        <v>0</v>
      </c>
      <c r="G191" s="1041">
        <v>1</v>
      </c>
      <c r="H191" s="1178">
        <f t="shared" ref="H191" si="29">F191*G191</f>
        <v>0</v>
      </c>
      <c r="J191" s="210">
        <v>1</v>
      </c>
      <c r="K191" s="1177">
        <f t="shared" si="25"/>
        <v>0</v>
      </c>
    </row>
    <row r="192" spans="1:11" ht="15" customHeight="1" x14ac:dyDescent="0.3">
      <c r="A192" s="708" t="s">
        <v>327</v>
      </c>
      <c r="B192" s="1289">
        <v>130900</v>
      </c>
      <c r="C192" s="314">
        <f>SUMIF('Expenditures - all orgs'!$C$14:$C$3599, B192,'Expenditures - all orgs'!$D$14:$D$3599)</f>
        <v>0</v>
      </c>
      <c r="D192" s="438">
        <f>'Budget Detail - AAAAAA'!D204+'Budget Detail - AAAAAA'!E204+'Budget Detail - BBBBBB'!D204+'Budget Detail - BBBBBB'!E204+'Budget Detail - CCCCCC'!D204+'Budget Detail - CCCCCC'!E204+'Budget Detail - DDDDDD'!D204+'Budget Detail - DDDDDD'!E204+'Budget Detail - EEEEEE'!D204+'Budget Detail - EEEEEE'!E204+'Budget Detail - FFFFFF'!D204+'Budget Detail - FFFFFF'!E204</f>
        <v>0</v>
      </c>
      <c r="E192" s="185">
        <v>1</v>
      </c>
      <c r="F192" s="1196">
        <f t="shared" ref="F192" si="30">D192/E192</f>
        <v>0</v>
      </c>
      <c r="G192" s="1041">
        <v>1</v>
      </c>
      <c r="H192" s="1178">
        <f t="shared" ref="H192" si="31">F192*G192</f>
        <v>0</v>
      </c>
      <c r="J192" s="210">
        <v>1</v>
      </c>
      <c r="K192" s="1177">
        <f t="shared" ref="K192" si="32">H192*J192</f>
        <v>0</v>
      </c>
    </row>
    <row r="193" spans="1:11" ht="15" customHeight="1" x14ac:dyDescent="0.3">
      <c r="A193" s="708" t="s">
        <v>21</v>
      </c>
      <c r="B193" s="1289">
        <v>131100</v>
      </c>
      <c r="C193" s="314">
        <f>SUMIF('Expenditures - all orgs'!$C$14:$C$3599, B193,'Expenditures - all orgs'!$D$14:$D$3599)</f>
        <v>0</v>
      </c>
      <c r="D193" s="438">
        <f>'Budget Detail - AAAAAA'!D205+'Budget Detail - AAAAAA'!E205+'Budget Detail - BBBBBB'!D205+'Budget Detail - BBBBBB'!E205+'Budget Detail - CCCCCC'!D205+'Budget Detail - CCCCCC'!E205+'Budget Detail - DDDDDD'!D205+'Budget Detail - DDDDDD'!E205+'Budget Detail - EEEEEE'!D205+'Budget Detail - EEEEEE'!E205+'Budget Detail - FFFFFF'!D205+'Budget Detail - FFFFFF'!E205</f>
        <v>0</v>
      </c>
      <c r="E193" s="185">
        <v>1</v>
      </c>
      <c r="F193" s="1196">
        <f t="shared" ref="F193:F206" si="33">D193/E193</f>
        <v>0</v>
      </c>
      <c r="G193" s="1041">
        <v>1</v>
      </c>
      <c r="H193" s="1178">
        <f t="shared" ref="H193:H206" si="34">F193*G193</f>
        <v>0</v>
      </c>
      <c r="J193" s="210">
        <v>1</v>
      </c>
      <c r="K193" s="1177">
        <f t="shared" si="25"/>
        <v>0</v>
      </c>
    </row>
    <row r="194" spans="1:11" ht="15" customHeight="1" x14ac:dyDescent="0.3">
      <c r="A194" s="232" t="s">
        <v>22</v>
      </c>
      <c r="B194" s="1289">
        <v>131200</v>
      </c>
      <c r="C194" s="314">
        <f>SUMIF('Expenditures - all orgs'!$C$14:$C$3599, B194,'Expenditures - all orgs'!$D$14:$D$3599)</f>
        <v>0</v>
      </c>
      <c r="D194" s="438">
        <f>'Budget Detail - AAAAAA'!D206+'Budget Detail - AAAAAA'!E206+'Budget Detail - BBBBBB'!D206+'Budget Detail - BBBBBB'!E206+'Budget Detail - CCCCCC'!D206+'Budget Detail - CCCCCC'!E206+'Budget Detail - DDDDDD'!D206+'Budget Detail - DDDDDD'!E206+'Budget Detail - EEEEEE'!D206+'Budget Detail - EEEEEE'!E206+'Budget Detail - FFFFFF'!D206+'Budget Detail - FFFFFF'!E206</f>
        <v>0</v>
      </c>
      <c r="E194" s="185">
        <v>1</v>
      </c>
      <c r="F194" s="1196">
        <f t="shared" si="33"/>
        <v>0</v>
      </c>
      <c r="G194" s="1041">
        <v>1</v>
      </c>
      <c r="H194" s="1178">
        <f t="shared" si="34"/>
        <v>0</v>
      </c>
      <c r="J194" s="210">
        <v>1</v>
      </c>
      <c r="K194" s="1177">
        <f t="shared" si="25"/>
        <v>0</v>
      </c>
    </row>
    <row r="195" spans="1:11" ht="15" customHeight="1" x14ac:dyDescent="0.3">
      <c r="A195" s="232" t="s">
        <v>214</v>
      </c>
      <c r="B195" s="1289">
        <v>131210</v>
      </c>
      <c r="C195" s="314">
        <f>SUMIF('Expenditures - all orgs'!$C$14:$C$3599, B195,'Expenditures - all orgs'!$D$14:$D$3599)</f>
        <v>0</v>
      </c>
      <c r="D195" s="438">
        <f>'Budget Detail - AAAAAA'!D207+'Budget Detail - AAAAAA'!E207+'Budget Detail - BBBBBB'!D207+'Budget Detail - BBBBBB'!E207+'Budget Detail - CCCCCC'!D207+'Budget Detail - CCCCCC'!E207+'Budget Detail - DDDDDD'!D207+'Budget Detail - DDDDDD'!E207+'Budget Detail - EEEEEE'!D207+'Budget Detail - EEEEEE'!E207+'Budget Detail - FFFFFF'!D207+'Budget Detail - FFFFFF'!E207</f>
        <v>0</v>
      </c>
      <c r="E195" s="185">
        <v>1</v>
      </c>
      <c r="F195" s="1196">
        <f t="shared" si="33"/>
        <v>0</v>
      </c>
      <c r="G195" s="1041">
        <v>1</v>
      </c>
      <c r="H195" s="1178">
        <f t="shared" si="34"/>
        <v>0</v>
      </c>
      <c r="J195" s="210">
        <v>1</v>
      </c>
      <c r="K195" s="1177">
        <f t="shared" si="25"/>
        <v>0</v>
      </c>
    </row>
    <row r="196" spans="1:11" ht="15" customHeight="1" x14ac:dyDescent="0.3">
      <c r="A196" s="232" t="s">
        <v>23</v>
      </c>
      <c r="B196" s="1289">
        <v>131300</v>
      </c>
      <c r="C196" s="314">
        <f>SUMIF('Expenditures - all orgs'!$C$14:$C$3599, B196,'Expenditures - all orgs'!$D$14:$D$3599)</f>
        <v>0</v>
      </c>
      <c r="D196" s="438">
        <f>'Budget Detail - AAAAAA'!D208+'Budget Detail - AAAAAA'!E208+'Budget Detail - BBBBBB'!D208+'Budget Detail - BBBBBB'!E208+'Budget Detail - CCCCCC'!D208+'Budget Detail - CCCCCC'!E208+'Budget Detail - DDDDDD'!D208+'Budget Detail - DDDDDD'!E208+'Budget Detail - EEEEEE'!D208+'Budget Detail - EEEEEE'!E208+'Budget Detail - FFFFFF'!D208+'Budget Detail - FFFFFF'!E208</f>
        <v>0</v>
      </c>
      <c r="E196" s="185">
        <v>1</v>
      </c>
      <c r="F196" s="1196">
        <f t="shared" si="33"/>
        <v>0</v>
      </c>
      <c r="G196" s="1041">
        <v>1</v>
      </c>
      <c r="H196" s="1178">
        <f t="shared" si="34"/>
        <v>0</v>
      </c>
      <c r="J196" s="210">
        <v>1</v>
      </c>
      <c r="K196" s="1177">
        <f t="shared" si="25"/>
        <v>0</v>
      </c>
    </row>
    <row r="197" spans="1:11" ht="15" customHeight="1" x14ac:dyDescent="0.3">
      <c r="A197" s="232" t="s">
        <v>104</v>
      </c>
      <c r="B197" s="1290" t="s">
        <v>107</v>
      </c>
      <c r="C197" s="314">
        <f>SUMIF('Expenditures - all orgs'!$C$14:$C$3599, B197,'Expenditures - all orgs'!$D$14:$D$3599)</f>
        <v>0</v>
      </c>
      <c r="D197" s="438">
        <f>'Budget Detail - AAAAAA'!D209+'Budget Detail - AAAAAA'!E209+'Budget Detail - BBBBBB'!D209+'Budget Detail - BBBBBB'!E209+'Budget Detail - CCCCCC'!D209+'Budget Detail - CCCCCC'!E209+'Budget Detail - DDDDDD'!D209+'Budget Detail - DDDDDD'!E209+'Budget Detail - EEEEEE'!D209+'Budget Detail - EEEEEE'!E209+'Budget Detail - FFFFFF'!D209+'Budget Detail - FFFFFF'!E209</f>
        <v>0</v>
      </c>
      <c r="E197" s="185">
        <v>1</v>
      </c>
      <c r="F197" s="1196">
        <f t="shared" si="33"/>
        <v>0</v>
      </c>
      <c r="G197" s="1041">
        <v>1</v>
      </c>
      <c r="H197" s="1178">
        <f t="shared" si="34"/>
        <v>0</v>
      </c>
      <c r="J197" s="210">
        <v>1</v>
      </c>
      <c r="K197" s="1177">
        <f t="shared" si="25"/>
        <v>0</v>
      </c>
    </row>
    <row r="198" spans="1:11" ht="15" customHeight="1" x14ac:dyDescent="0.3">
      <c r="A198" s="708"/>
      <c r="B198" s="708"/>
      <c r="C198" s="1129"/>
      <c r="D198" s="1129"/>
      <c r="E198" s="177"/>
      <c r="F198" s="1197"/>
      <c r="G198" s="175"/>
      <c r="H198" s="1189"/>
      <c r="J198" s="214"/>
      <c r="K198" s="1189"/>
    </row>
    <row r="199" spans="1:11" ht="15" customHeight="1" x14ac:dyDescent="0.3">
      <c r="A199" s="231" t="s">
        <v>411</v>
      </c>
      <c r="B199" s="588"/>
      <c r="C199" s="291"/>
      <c r="D199" s="291"/>
      <c r="E199" s="172"/>
      <c r="F199" s="1198"/>
      <c r="G199" s="175"/>
      <c r="H199" s="1184"/>
      <c r="J199" s="212"/>
      <c r="K199" s="1184"/>
    </row>
    <row r="200" spans="1:11" ht="15" customHeight="1" x14ac:dyDescent="0.3">
      <c r="A200" s="708" t="s">
        <v>412</v>
      </c>
      <c r="B200" s="1125">
        <v>132100</v>
      </c>
      <c r="C200" s="1105">
        <f>SUMIF('Expenditures - all orgs'!$C$14:$C$3599, B200,'Expenditures - all orgs'!$D$14:$D$3599)</f>
        <v>0</v>
      </c>
      <c r="D200" s="1107">
        <f>'Budget Detail - AAAAAA'!D213+'Budget Detail - AAAAAA'!E213+'Budget Detail - BBBBBB'!D213+'Budget Detail - BBBBBB'!E213+'Budget Detail - CCCCCC'!D213+'Budget Detail - CCCCCC'!E213+'Budget Detail - DDDDDD'!D213+'Budget Detail - DDDDDD'!E213+'Budget Detail - EEEEEE'!D213+'Budget Detail - EEEEEE'!E213+'Budget Detail - FFFFFF'!D213+'Budget Detail - FFFFFF'!E213</f>
        <v>0</v>
      </c>
      <c r="E200" s="1128">
        <v>1</v>
      </c>
      <c r="F200" s="1199">
        <f t="shared" si="33"/>
        <v>0</v>
      </c>
      <c r="G200" s="1041">
        <v>1</v>
      </c>
      <c r="H200" s="1178">
        <f t="shared" si="34"/>
        <v>0</v>
      </c>
      <c r="J200" s="210">
        <v>1</v>
      </c>
      <c r="K200" s="1177">
        <f t="shared" si="25"/>
        <v>0</v>
      </c>
    </row>
    <row r="201" spans="1:11" ht="15" customHeight="1" x14ac:dyDescent="0.3">
      <c r="A201" s="708" t="s">
        <v>413</v>
      </c>
      <c r="B201" s="1126">
        <v>132200</v>
      </c>
      <c r="C201" s="1105">
        <f>SUMIF('Expenditures - all orgs'!$C$14:$C$3599, B201,'Expenditures - all orgs'!$D$14:$D$3599)</f>
        <v>0</v>
      </c>
      <c r="D201" s="1107">
        <f>'Budget Detail - AAAAAA'!D214+'Budget Detail - AAAAAA'!E214+'Budget Detail - BBBBBB'!D214+'Budget Detail - BBBBBB'!E214+'Budget Detail - CCCCCC'!D214+'Budget Detail - CCCCCC'!E214+'Budget Detail - DDDDDD'!D214+'Budget Detail - DDDDDD'!E214+'Budget Detail - EEEEEE'!D214+'Budget Detail - EEEEEE'!E214+'Budget Detail - FFFFFF'!D214+'Budget Detail - FFFFFF'!E214</f>
        <v>0</v>
      </c>
      <c r="E201" s="1128">
        <v>1</v>
      </c>
      <c r="F201" s="1199">
        <f t="shared" si="33"/>
        <v>0</v>
      </c>
      <c r="G201" s="1041">
        <v>1</v>
      </c>
      <c r="H201" s="1178">
        <f t="shared" si="34"/>
        <v>0</v>
      </c>
      <c r="J201" s="210">
        <v>1</v>
      </c>
      <c r="K201" s="1177">
        <f t="shared" si="25"/>
        <v>0</v>
      </c>
    </row>
    <row r="202" spans="1:11" ht="15" customHeight="1" x14ac:dyDescent="0.3">
      <c r="A202" s="708" t="s">
        <v>414</v>
      </c>
      <c r="B202" s="1126">
        <v>132300</v>
      </c>
      <c r="C202" s="1105">
        <f>SUMIF('Expenditures - all orgs'!$C$14:$C$3599, B202,'Expenditures - all orgs'!$D$14:$D$3599)</f>
        <v>0</v>
      </c>
      <c r="D202" s="1107">
        <f>'Budget Detail - AAAAAA'!D215+'Budget Detail - AAAAAA'!E215+'Budget Detail - BBBBBB'!D215+'Budget Detail - BBBBBB'!E215+'Budget Detail - CCCCCC'!D215+'Budget Detail - CCCCCC'!E215+'Budget Detail - DDDDDD'!D215+'Budget Detail - DDDDDD'!E215+'Budget Detail - EEEEEE'!D215+'Budget Detail - EEEEEE'!E215+'Budget Detail - FFFFFF'!D215+'Budget Detail - FFFFFF'!E215</f>
        <v>0</v>
      </c>
      <c r="E202" s="1128">
        <v>1</v>
      </c>
      <c r="F202" s="1199">
        <f t="shared" si="33"/>
        <v>0</v>
      </c>
      <c r="G202" s="1041">
        <v>1</v>
      </c>
      <c r="H202" s="1178">
        <f t="shared" si="34"/>
        <v>0</v>
      </c>
      <c r="J202" s="210">
        <v>1</v>
      </c>
      <c r="K202" s="1177">
        <f t="shared" si="25"/>
        <v>0</v>
      </c>
    </row>
    <row r="203" spans="1:11" ht="15" customHeight="1" x14ac:dyDescent="0.3">
      <c r="A203" s="708" t="s">
        <v>415</v>
      </c>
      <c r="B203" s="1126">
        <v>132400</v>
      </c>
      <c r="C203" s="1105">
        <f>SUMIF('Expenditures - all orgs'!$C$14:$C$3599, B203,'Expenditures - all orgs'!$D$14:$D$3599)</f>
        <v>0</v>
      </c>
      <c r="D203" s="1107">
        <f>'Budget Detail - AAAAAA'!D216+'Budget Detail - AAAAAA'!E216+'Budget Detail - BBBBBB'!D216+'Budget Detail - BBBBBB'!E216+'Budget Detail - CCCCCC'!D216+'Budget Detail - CCCCCC'!E216+'Budget Detail - DDDDDD'!D216+'Budget Detail - DDDDDD'!E216+'Budget Detail - EEEEEE'!D216+'Budget Detail - EEEEEE'!E216+'Budget Detail - FFFFFF'!D216+'Budget Detail - FFFFFF'!E216</f>
        <v>0</v>
      </c>
      <c r="E203" s="1128">
        <v>1</v>
      </c>
      <c r="F203" s="1199">
        <f t="shared" si="33"/>
        <v>0</v>
      </c>
      <c r="G203" s="1041">
        <v>1</v>
      </c>
      <c r="H203" s="1178">
        <f t="shared" si="34"/>
        <v>0</v>
      </c>
      <c r="J203" s="210">
        <v>1</v>
      </c>
      <c r="K203" s="1177">
        <f t="shared" si="25"/>
        <v>0</v>
      </c>
    </row>
    <row r="204" spans="1:11" ht="15" customHeight="1" x14ac:dyDescent="0.3">
      <c r="A204" s="708" t="s">
        <v>416</v>
      </c>
      <c r="B204" s="1126">
        <v>132500</v>
      </c>
      <c r="C204" s="1105">
        <f>SUMIF('Expenditures - all orgs'!$C$14:$C$3599, B204,'Expenditures - all orgs'!$D$14:$D$3599)</f>
        <v>0</v>
      </c>
      <c r="D204" s="1107">
        <f>'Budget Detail - AAAAAA'!D217+'Budget Detail - AAAAAA'!E217+'Budget Detail - BBBBBB'!D217+'Budget Detail - BBBBBB'!E217+'Budget Detail - CCCCCC'!D217+'Budget Detail - CCCCCC'!E217+'Budget Detail - DDDDDD'!D217+'Budget Detail - DDDDDD'!E217+'Budget Detail - EEEEEE'!D217+'Budget Detail - EEEEEE'!E217+'Budget Detail - FFFFFF'!D217+'Budget Detail - FFFFFF'!E217</f>
        <v>0</v>
      </c>
      <c r="E204" s="1128">
        <v>1</v>
      </c>
      <c r="F204" s="1199">
        <f t="shared" si="33"/>
        <v>0</v>
      </c>
      <c r="G204" s="1041">
        <v>1</v>
      </c>
      <c r="H204" s="1178">
        <f t="shared" si="34"/>
        <v>0</v>
      </c>
      <c r="J204" s="210">
        <v>1</v>
      </c>
      <c r="K204" s="1177">
        <f t="shared" si="25"/>
        <v>0</v>
      </c>
    </row>
    <row r="205" spans="1:11" ht="15" customHeight="1" x14ac:dyDescent="0.3">
      <c r="A205" s="708" t="s">
        <v>417</v>
      </c>
      <c r="B205" s="1126">
        <v>132600</v>
      </c>
      <c r="C205" s="1105">
        <f>SUMIF('Expenditures - all orgs'!$C$14:$C$3599, B205,'Expenditures - all orgs'!$D$14:$D$3599)</f>
        <v>0</v>
      </c>
      <c r="D205" s="1107">
        <f>'Budget Detail - AAAAAA'!D218+'Budget Detail - AAAAAA'!E218+'Budget Detail - BBBBBB'!D218+'Budget Detail - BBBBBB'!E218+'Budget Detail - CCCCCC'!D218+'Budget Detail - CCCCCC'!E218+'Budget Detail - DDDDDD'!D218+'Budget Detail - DDDDDD'!E218+'Budget Detail - EEEEEE'!D218+'Budget Detail - EEEEEE'!E218+'Budget Detail - FFFFFF'!D218+'Budget Detail - FFFFFF'!E218</f>
        <v>0</v>
      </c>
      <c r="E205" s="1128">
        <v>1</v>
      </c>
      <c r="F205" s="1199">
        <f t="shared" si="33"/>
        <v>0</v>
      </c>
      <c r="G205" s="1041">
        <v>1</v>
      </c>
      <c r="H205" s="1178">
        <f t="shared" si="34"/>
        <v>0</v>
      </c>
      <c r="J205" s="210">
        <v>1</v>
      </c>
      <c r="K205" s="1177">
        <f t="shared" si="25"/>
        <v>0</v>
      </c>
    </row>
    <row r="206" spans="1:11" ht="15" customHeight="1" x14ac:dyDescent="0.3">
      <c r="A206" s="232" t="s">
        <v>104</v>
      </c>
      <c r="B206" s="1127" t="s">
        <v>107</v>
      </c>
      <c r="C206" s="1105">
        <f>SUMIF('Expenditures - all orgs'!$C$14:$C$3599, B206,'Expenditures - all orgs'!$D$14:$D$3599)</f>
        <v>0</v>
      </c>
      <c r="D206" s="1107">
        <f>'Budget Detail - AAAAAA'!D219+'Budget Detail - AAAAAA'!E219+'Budget Detail - BBBBBB'!D219+'Budget Detail - BBBBBB'!E219+'Budget Detail - CCCCCC'!D219+'Budget Detail - CCCCCC'!E219+'Budget Detail - DDDDDD'!D219+'Budget Detail - DDDDDD'!E219+'Budget Detail - EEEEEE'!D219+'Budget Detail - EEEEEE'!E219+'Budget Detail - FFFFFF'!D219+'Budget Detail - FFFFFF'!E219</f>
        <v>0</v>
      </c>
      <c r="E206" s="1128">
        <v>1</v>
      </c>
      <c r="F206" s="1199">
        <f t="shared" si="33"/>
        <v>0</v>
      </c>
      <c r="G206" s="1041">
        <v>1</v>
      </c>
      <c r="H206" s="1178">
        <f t="shared" si="34"/>
        <v>0</v>
      </c>
      <c r="J206" s="210">
        <v>1</v>
      </c>
      <c r="K206" s="1177">
        <f t="shared" si="25"/>
        <v>0</v>
      </c>
    </row>
    <row r="207" spans="1:11" ht="15" customHeight="1" x14ac:dyDescent="0.3">
      <c r="A207" s="708"/>
      <c r="B207" s="708"/>
      <c r="C207" s="288"/>
      <c r="D207" s="966"/>
      <c r="E207" s="179"/>
      <c r="G207" s="175"/>
      <c r="J207" s="212"/>
      <c r="K207" s="1183"/>
    </row>
    <row r="208" spans="1:11" ht="15" customHeight="1" x14ac:dyDescent="0.3">
      <c r="A208" s="231" t="s">
        <v>350</v>
      </c>
      <c r="B208" s="708"/>
      <c r="C208" s="288"/>
      <c r="D208" s="966"/>
      <c r="E208" s="179"/>
      <c r="G208" s="175"/>
      <c r="J208" s="212"/>
      <c r="K208" s="1183"/>
    </row>
    <row r="209" spans="1:11" ht="15" customHeight="1" x14ac:dyDescent="0.3">
      <c r="A209" s="708" t="s">
        <v>431</v>
      </c>
      <c r="B209" s="233">
        <v>133200</v>
      </c>
      <c r="C209" s="317">
        <f>SUMIF('Expenditures - all orgs'!$C$14:$C$3599, B209,'Expenditures - all orgs'!$D$14:$D$3599)</f>
        <v>0</v>
      </c>
      <c r="D209" s="451">
        <f>'Budget Detail - AAAAAA'!D223+'Budget Detail - AAAAAA'!E223+'Budget Detail - BBBBBB'!D223+'Budget Detail - BBBBBB'!E223+'Budget Detail - CCCCCC'!D223+'Budget Detail - CCCCCC'!E223+'Budget Detail - DDDDDD'!D223+'Budget Detail - DDDDDD'!E223+'Budget Detail - EEEEEE'!D223+'Budget Detail - EEEEEE'!E223+'Budget Detail - FFFFFF'!D223+'Budget Detail - FFFFFF'!E223</f>
        <v>0</v>
      </c>
      <c r="E209" s="230">
        <v>1</v>
      </c>
      <c r="F209" s="1200">
        <f t="shared" ref="F209:F213" si="35">D209/E209</f>
        <v>0</v>
      </c>
      <c r="G209" s="1041">
        <v>1</v>
      </c>
      <c r="H209" s="1178">
        <f t="shared" ref="H209:H213" si="36">F209*G209</f>
        <v>0</v>
      </c>
      <c r="J209" s="210">
        <v>1</v>
      </c>
      <c r="K209" s="1178">
        <f>H209*J209</f>
        <v>0</v>
      </c>
    </row>
    <row r="210" spans="1:11" ht="15" customHeight="1" x14ac:dyDescent="0.3">
      <c r="A210" s="232" t="s">
        <v>348</v>
      </c>
      <c r="B210" s="233">
        <v>133300</v>
      </c>
      <c r="C210" s="317">
        <f>SUMIF('Expenditures - all orgs'!$C$14:$C$3599, B210,'Expenditures - all orgs'!$D$14:$D$3599)</f>
        <v>0</v>
      </c>
      <c r="D210" s="451">
        <f>'Budget Detail - AAAAAA'!D224+'Budget Detail - AAAAAA'!E224+'Budget Detail - BBBBBB'!D224+'Budget Detail - BBBBBB'!E224+'Budget Detail - CCCCCC'!D224+'Budget Detail - CCCCCC'!E224+'Budget Detail - DDDDDD'!D224+'Budget Detail - DDDDDD'!E224+'Budget Detail - EEEEEE'!D224+'Budget Detail - EEEEEE'!E224+'Budget Detail - FFFFFF'!D224+'Budget Detail - FFFFFF'!E224</f>
        <v>0</v>
      </c>
      <c r="E210" s="230">
        <v>1</v>
      </c>
      <c r="F210" s="1200">
        <f t="shared" si="35"/>
        <v>0</v>
      </c>
      <c r="G210" s="1041">
        <v>1</v>
      </c>
      <c r="H210" s="1178">
        <f t="shared" si="36"/>
        <v>0</v>
      </c>
      <c r="J210" s="210">
        <v>1</v>
      </c>
      <c r="K210" s="1178">
        <f>H210*J210</f>
        <v>0</v>
      </c>
    </row>
    <row r="211" spans="1:11" ht="15" customHeight="1" x14ac:dyDescent="0.3">
      <c r="A211" s="232" t="s">
        <v>349</v>
      </c>
      <c r="B211" s="233">
        <v>133400</v>
      </c>
      <c r="C211" s="317">
        <f>SUMIF('Expenditures - all orgs'!$C$14:$C$3599, B211,'Expenditures - all orgs'!$D$14:$D$3599)</f>
        <v>0</v>
      </c>
      <c r="D211" s="451">
        <f>'Budget Detail - AAAAAA'!D225+'Budget Detail - AAAAAA'!E225+'Budget Detail - BBBBBB'!D225+'Budget Detail - BBBBBB'!E225+'Budget Detail - CCCCCC'!D225+'Budget Detail - CCCCCC'!E225+'Budget Detail - DDDDDD'!D225+'Budget Detail - DDDDDD'!E225+'Budget Detail - EEEEEE'!D225+'Budget Detail - EEEEEE'!E225+'Budget Detail - FFFFFF'!D225+'Budget Detail - FFFFFF'!E225</f>
        <v>0</v>
      </c>
      <c r="E211" s="230">
        <v>1</v>
      </c>
      <c r="F211" s="1200">
        <f t="shared" si="35"/>
        <v>0</v>
      </c>
      <c r="G211" s="1041">
        <v>1</v>
      </c>
      <c r="H211" s="1178">
        <f t="shared" si="36"/>
        <v>0</v>
      </c>
      <c r="J211" s="210">
        <v>1</v>
      </c>
      <c r="K211" s="1178">
        <f>H211*J211</f>
        <v>0</v>
      </c>
    </row>
    <row r="212" spans="1:11" ht="15" customHeight="1" x14ac:dyDescent="0.3">
      <c r="A212" s="232" t="s">
        <v>347</v>
      </c>
      <c r="B212" s="233">
        <v>133500</v>
      </c>
      <c r="C212" s="317">
        <f>SUMIF('Expenditures - all orgs'!$C$14:$C$3599, B212,'Expenditures - all orgs'!$D$14:$D$3599)</f>
        <v>0</v>
      </c>
      <c r="D212" s="451">
        <f>'Budget Detail - AAAAAA'!D226+'Budget Detail - AAAAAA'!E226+'Budget Detail - BBBBBB'!D226+'Budget Detail - BBBBBB'!E226+'Budget Detail - CCCCCC'!D226+'Budget Detail - CCCCCC'!E226+'Budget Detail - DDDDDD'!D226+'Budget Detail - DDDDDD'!E226+'Budget Detail - EEEEEE'!D226+'Budget Detail - EEEEEE'!E226+'Budget Detail - FFFFFF'!D226+'Budget Detail - FFFFFF'!E226</f>
        <v>0</v>
      </c>
      <c r="E212" s="230">
        <v>1</v>
      </c>
      <c r="F212" s="1200">
        <f t="shared" si="35"/>
        <v>0</v>
      </c>
      <c r="G212" s="1041">
        <v>1</v>
      </c>
      <c r="H212" s="1178">
        <f t="shared" si="36"/>
        <v>0</v>
      </c>
      <c r="J212" s="210">
        <v>1</v>
      </c>
      <c r="K212" s="1178">
        <f>H212*J212</f>
        <v>0</v>
      </c>
    </row>
    <row r="213" spans="1:11" ht="15" customHeight="1" x14ac:dyDescent="0.3">
      <c r="A213" s="232" t="s">
        <v>104</v>
      </c>
      <c r="B213" s="1291" t="s">
        <v>107</v>
      </c>
      <c r="C213" s="317">
        <f>SUMIF('Expenditures - all orgs'!$C$14:$C$3599, B213,'Expenditures - all orgs'!$D$14:$D$3599)</f>
        <v>0</v>
      </c>
      <c r="D213" s="451">
        <f>'Budget Detail - AAAAAA'!D227+'Budget Detail - AAAAAA'!E227+'Budget Detail - BBBBBB'!D227+'Budget Detail - BBBBBB'!E227+'Budget Detail - CCCCCC'!D227+'Budget Detail - CCCCCC'!E227+'Budget Detail - DDDDDD'!D227+'Budget Detail - DDDDDD'!E227+'Budget Detail - EEEEEE'!D227+'Budget Detail - EEEEEE'!E227+'Budget Detail - FFFFFF'!D227+'Budget Detail - FFFFFF'!E227</f>
        <v>0</v>
      </c>
      <c r="E213" s="230">
        <v>1</v>
      </c>
      <c r="F213" s="1200">
        <f t="shared" si="35"/>
        <v>0</v>
      </c>
      <c r="G213" s="1041">
        <v>1</v>
      </c>
      <c r="H213" s="1178">
        <f t="shared" si="36"/>
        <v>0</v>
      </c>
      <c r="J213" s="210">
        <v>1</v>
      </c>
      <c r="K213" s="1178">
        <f>H213*J213</f>
        <v>0</v>
      </c>
    </row>
    <row r="214" spans="1:11" ht="15" customHeight="1" x14ac:dyDescent="0.3">
      <c r="A214" s="708"/>
      <c r="B214" s="708"/>
      <c r="C214" s="288"/>
      <c r="D214" s="966"/>
      <c r="E214" s="179"/>
      <c r="G214" s="175"/>
      <c r="J214" s="212"/>
      <c r="K214" s="1183"/>
    </row>
    <row r="215" spans="1:11" ht="15" customHeight="1" x14ac:dyDescent="0.3">
      <c r="A215" s="231" t="s">
        <v>215</v>
      </c>
      <c r="B215" s="708"/>
      <c r="C215" s="291"/>
      <c r="D215" s="292"/>
      <c r="E215" s="172"/>
      <c r="G215" s="175"/>
      <c r="J215" s="213"/>
      <c r="K215" s="1184"/>
    </row>
    <row r="216" spans="1:11" ht="15" customHeight="1" x14ac:dyDescent="0.3">
      <c r="A216" s="232" t="s">
        <v>24</v>
      </c>
      <c r="B216" s="1292">
        <v>134100</v>
      </c>
      <c r="C216" s="315">
        <f>SUMIF('Expenditures - all orgs'!$C$14:$C$3599, B216,'Expenditures - all orgs'!$D$14:$D$3599)</f>
        <v>0</v>
      </c>
      <c r="D216" s="444">
        <f>'Budget Detail - AAAAAA'!D231+'Budget Detail - AAAAAA'!E231+'Budget Detail - BBBBBB'!D231+'Budget Detail - BBBBBB'!E231+'Budget Detail - CCCCCC'!D231+'Budget Detail - CCCCCC'!E231+'Budget Detail - DDDDDD'!D231+'Budget Detail - DDDDDD'!E231+'Budget Detail - EEEEEE'!D231+'Budget Detail - EEEEEE'!E231+'Budget Detail - FFFFFF'!D231+'Budget Detail - FFFFFF'!E231</f>
        <v>0</v>
      </c>
      <c r="E216" s="186">
        <v>1</v>
      </c>
      <c r="F216" s="1201">
        <f t="shared" ref="F216:F219" si="37">D216/E216</f>
        <v>0</v>
      </c>
      <c r="G216" s="1041">
        <v>1</v>
      </c>
      <c r="H216" s="1178">
        <f t="shared" ref="H216:H219" si="38">F216*G216</f>
        <v>0</v>
      </c>
      <c r="J216" s="210">
        <v>1</v>
      </c>
      <c r="K216" s="1177">
        <f t="shared" si="25"/>
        <v>0</v>
      </c>
    </row>
    <row r="217" spans="1:11" ht="15" customHeight="1" x14ac:dyDescent="0.3">
      <c r="A217" s="708" t="s">
        <v>410</v>
      </c>
      <c r="B217" s="618">
        <v>134200</v>
      </c>
      <c r="C217" s="315">
        <f>SUMIF('Expenditures - all orgs'!$C$14:$C$3599, B217,'Expenditures - all orgs'!$D$14:$D$3599)</f>
        <v>0</v>
      </c>
      <c r="D217" s="444">
        <f>'Budget Detail - AAAAAA'!D232+'Budget Detail - AAAAAA'!E232+'Budget Detail - BBBBBB'!D232+'Budget Detail - BBBBBB'!E232+'Budget Detail - CCCCCC'!D232+'Budget Detail - CCCCCC'!E232+'Budget Detail - DDDDDD'!D232+'Budget Detail - DDDDDD'!E232+'Budget Detail - EEEEEE'!D232+'Budget Detail - EEEEEE'!E232+'Budget Detail - FFFFFF'!D232+'Budget Detail - FFFFFF'!E232</f>
        <v>0</v>
      </c>
      <c r="E217" s="186">
        <v>1</v>
      </c>
      <c r="F217" s="1201">
        <f t="shared" si="37"/>
        <v>0</v>
      </c>
      <c r="G217" s="1041">
        <v>1</v>
      </c>
      <c r="H217" s="1178">
        <f t="shared" si="38"/>
        <v>0</v>
      </c>
      <c r="J217" s="210">
        <v>1</v>
      </c>
      <c r="K217" s="1177">
        <f t="shared" si="25"/>
        <v>0</v>
      </c>
    </row>
    <row r="218" spans="1:11" ht="15" customHeight="1" x14ac:dyDescent="0.3">
      <c r="A218" s="232" t="s">
        <v>25</v>
      </c>
      <c r="B218" s="1293">
        <v>134300</v>
      </c>
      <c r="C218" s="315">
        <f>SUMIF('Expenditures - all orgs'!$C$14:$C$3599, B218,'Expenditures - all orgs'!$D$14:$D$3599)</f>
        <v>0</v>
      </c>
      <c r="D218" s="444">
        <f>'Budget Detail - AAAAAA'!D233+'Budget Detail - AAAAAA'!E233+'Budget Detail - BBBBBB'!D233+'Budget Detail - BBBBBB'!E233+'Budget Detail - CCCCCC'!D233+'Budget Detail - CCCCCC'!E233+'Budget Detail - DDDDDD'!D233+'Budget Detail - DDDDDD'!E233+'Budget Detail - EEEEEE'!D233+'Budget Detail - EEEEEE'!E233+'Budget Detail - FFFFFF'!D233+'Budget Detail - FFFFFF'!E233</f>
        <v>0</v>
      </c>
      <c r="E218" s="186">
        <v>1</v>
      </c>
      <c r="F218" s="1201">
        <f t="shared" si="37"/>
        <v>0</v>
      </c>
      <c r="G218" s="1041">
        <v>1</v>
      </c>
      <c r="H218" s="1178">
        <f t="shared" si="38"/>
        <v>0</v>
      </c>
      <c r="J218" s="210">
        <v>1</v>
      </c>
      <c r="K218" s="1177">
        <f t="shared" si="25"/>
        <v>0</v>
      </c>
    </row>
    <row r="219" spans="1:11" ht="15" customHeight="1" x14ac:dyDescent="0.3">
      <c r="A219" s="232" t="s">
        <v>104</v>
      </c>
      <c r="B219" s="1294" t="s">
        <v>107</v>
      </c>
      <c r="C219" s="315">
        <f>SUMIF('Expenditures - all orgs'!$C$14:$C$3599, B219,'Expenditures - all orgs'!$D$14:$D$3599)</f>
        <v>0</v>
      </c>
      <c r="D219" s="444">
        <f>'Budget Detail - AAAAAA'!D234+'Budget Detail - AAAAAA'!E234+'Budget Detail - BBBBBB'!D234+'Budget Detail - BBBBBB'!E234+'Budget Detail - CCCCCC'!D234+'Budget Detail - CCCCCC'!E234+'Budget Detail - DDDDDD'!D234+'Budget Detail - DDDDDD'!E234+'Budget Detail - EEEEEE'!D234+'Budget Detail - EEEEEE'!E234+'Budget Detail - FFFFFF'!D234+'Budget Detail - FFFFFF'!E234</f>
        <v>0</v>
      </c>
      <c r="E219" s="186">
        <v>1</v>
      </c>
      <c r="F219" s="1201">
        <f t="shared" si="37"/>
        <v>0</v>
      </c>
      <c r="G219" s="1041">
        <v>1</v>
      </c>
      <c r="H219" s="1178">
        <f t="shared" si="38"/>
        <v>0</v>
      </c>
      <c r="J219" s="210">
        <v>1</v>
      </c>
      <c r="K219" s="1177">
        <f t="shared" si="25"/>
        <v>0</v>
      </c>
    </row>
    <row r="220" spans="1:11" ht="15" customHeight="1" x14ac:dyDescent="0.3">
      <c r="A220" s="708"/>
      <c r="B220" s="708"/>
      <c r="C220" s="288"/>
      <c r="D220" s="966"/>
      <c r="E220" s="179"/>
      <c r="G220" s="175"/>
      <c r="J220" s="214"/>
      <c r="K220" s="1189"/>
    </row>
    <row r="221" spans="1:11" ht="15" customHeight="1" x14ac:dyDescent="0.3">
      <c r="A221" s="231" t="s">
        <v>220</v>
      </c>
      <c r="B221" s="708"/>
      <c r="C221" s="291"/>
      <c r="D221" s="292"/>
      <c r="E221" s="172"/>
      <c r="G221" s="175"/>
      <c r="J221" s="213"/>
      <c r="K221" s="1184"/>
    </row>
    <row r="222" spans="1:11" ht="15" customHeight="1" x14ac:dyDescent="0.3">
      <c r="A222" s="222" t="s">
        <v>101</v>
      </c>
      <c r="B222" s="1295">
        <v>135100</v>
      </c>
      <c r="C222" s="318">
        <f>SUMIF('Expenditures - all orgs'!$C$14:$C$3599, B222,'Expenditures - all orgs'!$D$14:$D$3599)</f>
        <v>0</v>
      </c>
      <c r="D222" s="458">
        <f>'Budget Detail - AAAAAA'!D238+'Budget Detail - AAAAAA'!E238+'Budget Detail - BBBBBB'!D238+'Budget Detail - BBBBBB'!E238+'Budget Detail - CCCCCC'!D238+'Budget Detail - CCCCCC'!E238+'Budget Detail - DDDDDD'!D238+'Budget Detail - DDDDDD'!E238+'Budget Detail - EEEEEE'!D238+'Budget Detail - EEEEEE'!E238+'Budget Detail - FFFFFF'!D238+'Budget Detail - FFFFFF'!E238</f>
        <v>0</v>
      </c>
      <c r="E222" s="187">
        <v>1</v>
      </c>
      <c r="F222" s="1202">
        <f t="shared" ref="F222:F229" si="39">D222/E222</f>
        <v>0</v>
      </c>
      <c r="G222" s="1041">
        <v>1</v>
      </c>
      <c r="H222" s="1178">
        <f t="shared" ref="H222:H229" si="40">F222*G222</f>
        <v>0</v>
      </c>
      <c r="J222" s="210">
        <v>1</v>
      </c>
      <c r="K222" s="1177">
        <f t="shared" si="25"/>
        <v>0</v>
      </c>
    </row>
    <row r="223" spans="1:11" ht="15" customHeight="1" x14ac:dyDescent="0.3">
      <c r="A223" s="218" t="s">
        <v>216</v>
      </c>
      <c r="B223" s="681">
        <v>135200</v>
      </c>
      <c r="C223" s="318">
        <f>SUMIF('Expenditures - all orgs'!$C$14:$C$3599, B223,'Expenditures - all orgs'!$D$14:$D$3599)</f>
        <v>0</v>
      </c>
      <c r="D223" s="458">
        <f>'Budget Detail - AAAAAA'!D239+'Budget Detail - AAAAAA'!E239+'Budget Detail - BBBBBB'!D239+'Budget Detail - BBBBBB'!E239+'Budget Detail - CCCCCC'!D239+'Budget Detail - CCCCCC'!E239+'Budget Detail - DDDDDD'!D239+'Budget Detail - DDDDDD'!E239+'Budget Detail - EEEEEE'!D239+'Budget Detail - EEEEEE'!E239+'Budget Detail - FFFFFF'!D239+'Budget Detail - FFFFFF'!E239</f>
        <v>0</v>
      </c>
      <c r="E223" s="187">
        <v>1</v>
      </c>
      <c r="F223" s="1202">
        <f t="shared" si="39"/>
        <v>0</v>
      </c>
      <c r="G223" s="1041">
        <v>1</v>
      </c>
      <c r="H223" s="1178">
        <f t="shared" si="40"/>
        <v>0</v>
      </c>
      <c r="J223" s="210">
        <v>1</v>
      </c>
      <c r="K223" s="1177">
        <f t="shared" si="25"/>
        <v>0</v>
      </c>
    </row>
    <row r="224" spans="1:11" ht="15" customHeight="1" x14ac:dyDescent="0.3">
      <c r="A224" s="218" t="s">
        <v>217</v>
      </c>
      <c r="B224" s="681">
        <v>135300</v>
      </c>
      <c r="C224" s="318">
        <f>SUMIF('Expenditures - all orgs'!$C$14:$C$3599, B224,'Expenditures - all orgs'!$D$14:$D$3599)</f>
        <v>0</v>
      </c>
      <c r="D224" s="458">
        <f>'Budget Detail - AAAAAA'!D240+'Budget Detail - AAAAAA'!E240+'Budget Detail - BBBBBB'!D240+'Budget Detail - BBBBBB'!E240+'Budget Detail - CCCCCC'!D240+'Budget Detail - CCCCCC'!E240+'Budget Detail - DDDDDD'!D240+'Budget Detail - DDDDDD'!E240+'Budget Detail - EEEEEE'!D240+'Budget Detail - EEEEEE'!E240+'Budget Detail - FFFFFF'!D240+'Budget Detail - FFFFFF'!E240</f>
        <v>0</v>
      </c>
      <c r="E224" s="187">
        <v>1</v>
      </c>
      <c r="F224" s="1202">
        <f t="shared" si="39"/>
        <v>0</v>
      </c>
      <c r="G224" s="1041">
        <v>1</v>
      </c>
      <c r="H224" s="1178">
        <f t="shared" si="40"/>
        <v>0</v>
      </c>
      <c r="J224" s="210">
        <v>1</v>
      </c>
      <c r="K224" s="1177">
        <f t="shared" si="25"/>
        <v>0</v>
      </c>
    </row>
    <row r="225" spans="1:12" ht="15" customHeight="1" x14ac:dyDescent="0.3">
      <c r="A225" s="216" t="s">
        <v>26</v>
      </c>
      <c r="B225" s="681">
        <v>135400</v>
      </c>
      <c r="C225" s="318">
        <f>SUMIF('Expenditures - all orgs'!$C$14:$C$3599, B225,'Expenditures - all orgs'!$D$14:$D$3599)</f>
        <v>0</v>
      </c>
      <c r="D225" s="458">
        <f>'Budget Detail - AAAAAA'!D241+'Budget Detail - AAAAAA'!E241+'Budget Detail - BBBBBB'!D241+'Budget Detail - BBBBBB'!E241+'Budget Detail - CCCCCC'!D241+'Budget Detail - CCCCCC'!E241+'Budget Detail - DDDDDD'!D241+'Budget Detail - DDDDDD'!E241+'Budget Detail - EEEEEE'!D241+'Budget Detail - EEEEEE'!E241+'Budget Detail - FFFFFF'!D241+'Budget Detail - FFFFFF'!E241</f>
        <v>0</v>
      </c>
      <c r="E225" s="187">
        <v>1</v>
      </c>
      <c r="F225" s="1202">
        <f t="shared" si="39"/>
        <v>0</v>
      </c>
      <c r="G225" s="1041">
        <v>1</v>
      </c>
      <c r="H225" s="1178">
        <f t="shared" si="40"/>
        <v>0</v>
      </c>
      <c r="J225" s="210">
        <v>1</v>
      </c>
      <c r="K225" s="1177">
        <f t="shared" si="25"/>
        <v>0</v>
      </c>
    </row>
    <row r="226" spans="1:12" ht="15" customHeight="1" x14ac:dyDescent="0.3">
      <c r="A226" s="225" t="s">
        <v>218</v>
      </c>
      <c r="B226" s="681">
        <v>135500</v>
      </c>
      <c r="C226" s="318">
        <f>SUMIF('Expenditures - all orgs'!$C$14:$C$3599, B226,'Expenditures - all orgs'!$D$14:$D$3599)</f>
        <v>0</v>
      </c>
      <c r="D226" s="458">
        <f>'Budget Detail - AAAAAA'!D242+'Budget Detail - AAAAAA'!E242+'Budget Detail - BBBBBB'!D242+'Budget Detail - BBBBBB'!E242+'Budget Detail - CCCCCC'!D242+'Budget Detail - CCCCCC'!E242+'Budget Detail - DDDDDD'!D242+'Budget Detail - DDDDDD'!E242+'Budget Detail - EEEEEE'!D242+'Budget Detail - EEEEEE'!E242+'Budget Detail - FFFFFF'!D242+'Budget Detail - FFFFFF'!E242</f>
        <v>0</v>
      </c>
      <c r="E226" s="187">
        <v>1</v>
      </c>
      <c r="F226" s="1202">
        <f t="shared" si="39"/>
        <v>0</v>
      </c>
      <c r="G226" s="1041">
        <v>1</v>
      </c>
      <c r="H226" s="1178">
        <f t="shared" si="40"/>
        <v>0</v>
      </c>
      <c r="J226" s="210">
        <v>1</v>
      </c>
      <c r="K226" s="1177">
        <f t="shared" si="25"/>
        <v>0</v>
      </c>
    </row>
    <row r="227" spans="1:12" ht="15" customHeight="1" x14ac:dyDescent="0.3">
      <c r="A227" s="225" t="s">
        <v>409</v>
      </c>
      <c r="B227" s="681">
        <v>135600</v>
      </c>
      <c r="C227" s="318">
        <f>SUMIF('Expenditures - all orgs'!$C$14:$C$3599, B227,'Expenditures - all orgs'!$D$14:$D$3599)</f>
        <v>0</v>
      </c>
      <c r="D227" s="458">
        <f>'Budget Detail - AAAAAA'!D243+'Budget Detail - AAAAAA'!E243+'Budget Detail - BBBBBB'!D243+'Budget Detail - BBBBBB'!E243+'Budget Detail - CCCCCC'!D243+'Budget Detail - CCCCCC'!E243+'Budget Detail - DDDDDD'!D243+'Budget Detail - DDDDDD'!E243+'Budget Detail - EEEEEE'!D243+'Budget Detail - EEEEEE'!E243+'Budget Detail - FFFFFF'!D243+'Budget Detail - FFFFFF'!E243</f>
        <v>0</v>
      </c>
      <c r="E227" s="187">
        <v>1</v>
      </c>
      <c r="F227" s="1202">
        <f t="shared" si="39"/>
        <v>0</v>
      </c>
      <c r="G227" s="1041">
        <v>1</v>
      </c>
      <c r="H227" s="1178">
        <f t="shared" si="40"/>
        <v>0</v>
      </c>
      <c r="J227" s="210">
        <v>1</v>
      </c>
      <c r="K227" s="1177">
        <f t="shared" si="25"/>
        <v>0</v>
      </c>
      <c r="L227" s="1240"/>
    </row>
    <row r="228" spans="1:12" ht="15" customHeight="1" x14ac:dyDescent="0.3">
      <c r="A228" s="216" t="s">
        <v>104</v>
      </c>
      <c r="B228" s="681" t="s">
        <v>107</v>
      </c>
      <c r="C228" s="318">
        <f>SUMIF('Expenditures - all orgs'!$C$14:$C$3599, B228,'Expenditures - all orgs'!$D$14:$D$3599)</f>
        <v>0</v>
      </c>
      <c r="D228" s="458">
        <f>'Budget Detail - AAAAAA'!D244+'Budget Detail - AAAAAA'!E244+'Budget Detail - BBBBBB'!D244+'Budget Detail - BBBBBB'!E244+'Budget Detail - CCCCCC'!D244+'Budget Detail - CCCCCC'!E244+'Budget Detail - DDDDDD'!D244+'Budget Detail - DDDDDD'!E244+'Budget Detail - EEEEEE'!D244+'Budget Detail - EEEEEE'!E244+'Budget Detail - FFFFFF'!D244+'Budget Detail - FFFFFF'!E244</f>
        <v>0</v>
      </c>
      <c r="E228" s="187">
        <v>1</v>
      </c>
      <c r="F228" s="1202">
        <f t="shared" si="39"/>
        <v>0</v>
      </c>
      <c r="G228" s="1041">
        <v>1</v>
      </c>
      <c r="H228" s="1178">
        <f t="shared" si="40"/>
        <v>0</v>
      </c>
      <c r="J228" s="210">
        <v>1</v>
      </c>
      <c r="K228" s="1177">
        <f t="shared" si="25"/>
        <v>0</v>
      </c>
      <c r="L228" s="1240"/>
    </row>
    <row r="229" spans="1:12" ht="15" customHeight="1" x14ac:dyDescent="0.3">
      <c r="A229" s="216" t="s">
        <v>104</v>
      </c>
      <c r="B229" s="1296" t="s">
        <v>107</v>
      </c>
      <c r="C229" s="318">
        <f>SUMIF('Expenditures - all orgs'!$C$14:$C$3599, B229,'Expenditures - all orgs'!$D$14:$D$3599)</f>
        <v>0</v>
      </c>
      <c r="D229" s="458">
        <f>'Budget Detail - AAAAAA'!D245+'Budget Detail - AAAAAA'!E245+'Budget Detail - BBBBBB'!D245+'Budget Detail - BBBBBB'!E245+'Budget Detail - CCCCCC'!D245+'Budget Detail - CCCCCC'!E245+'Budget Detail - DDDDDD'!D245+'Budget Detail - DDDDDD'!E245+'Budget Detail - EEEEEE'!D245+'Budget Detail - EEEEEE'!E245+'Budget Detail - FFFFFF'!D245+'Budget Detail - FFFFFF'!E245</f>
        <v>0</v>
      </c>
      <c r="E229" s="187">
        <v>1</v>
      </c>
      <c r="F229" s="1202">
        <f t="shared" si="39"/>
        <v>0</v>
      </c>
      <c r="G229" s="1041">
        <v>1</v>
      </c>
      <c r="H229" s="1178">
        <f t="shared" si="40"/>
        <v>0</v>
      </c>
      <c r="J229" s="210">
        <v>1</v>
      </c>
      <c r="K229" s="1177">
        <f t="shared" si="25"/>
        <v>0</v>
      </c>
    </row>
    <row r="230" spans="1:12" ht="15" customHeight="1" x14ac:dyDescent="0.3">
      <c r="A230" s="708"/>
      <c r="B230" s="708"/>
      <c r="C230" s="288"/>
      <c r="D230" s="966"/>
      <c r="E230" s="179"/>
      <c r="G230" s="175"/>
      <c r="J230" s="214"/>
      <c r="K230" s="1189"/>
    </row>
    <row r="231" spans="1:12" ht="15" customHeight="1" x14ac:dyDescent="0.3">
      <c r="A231" s="231" t="s">
        <v>219</v>
      </c>
      <c r="B231" s="708"/>
      <c r="C231" s="291"/>
      <c r="D231" s="292"/>
      <c r="E231" s="172"/>
      <c r="G231" s="175"/>
      <c r="J231" s="213"/>
      <c r="K231" s="1184"/>
    </row>
    <row r="232" spans="1:12" ht="15" customHeight="1" x14ac:dyDescent="0.3">
      <c r="A232" s="708" t="s">
        <v>221</v>
      </c>
      <c r="B232" s="1297">
        <v>136200</v>
      </c>
      <c r="C232" s="319">
        <f>SUMIF('Expenditures - all orgs'!$C$14:$C$3599, B232,'Expenditures - all orgs'!$D$14:$D$3599)</f>
        <v>0</v>
      </c>
      <c r="D232" s="464">
        <f>'Budget Detail - AAAAAA'!D249+'Budget Detail - AAAAAA'!E249+'Budget Detail - BBBBBB'!D249+'Budget Detail - BBBBBB'!E249+'Budget Detail - CCCCCC'!D249+'Budget Detail - CCCCCC'!E249+'Budget Detail - DDDDDD'!D249+'Budget Detail - DDDDDD'!E249+'Budget Detail - EEEEEE'!D249+'Budget Detail - EEEEEE'!E249+'Budget Detail - FFFFFF'!D249+'Budget Detail - FFFFFF'!E249</f>
        <v>0</v>
      </c>
      <c r="E232" s="188">
        <v>1</v>
      </c>
      <c r="F232" s="1203">
        <f t="shared" ref="F232:F237" si="41">D232/E232</f>
        <v>0</v>
      </c>
      <c r="G232" s="1041">
        <v>1</v>
      </c>
      <c r="H232" s="1178">
        <f t="shared" ref="H232:H237" si="42">F232*G232</f>
        <v>0</v>
      </c>
      <c r="J232" s="210">
        <v>1</v>
      </c>
      <c r="K232" s="1177">
        <f t="shared" si="25"/>
        <v>0</v>
      </c>
    </row>
    <row r="233" spans="1:12" ht="15" customHeight="1" x14ac:dyDescent="0.3">
      <c r="A233" s="708" t="s">
        <v>223</v>
      </c>
      <c r="B233" s="1298">
        <v>136300</v>
      </c>
      <c r="C233" s="319">
        <f>SUMIF('Expenditures - all orgs'!$C$14:$C$3599, B233,'Expenditures - all orgs'!$D$14:$D$3599)</f>
        <v>0</v>
      </c>
      <c r="D233" s="464">
        <f>'Budget Detail - AAAAAA'!D250+'Budget Detail - AAAAAA'!E250+'Budget Detail - BBBBBB'!D250+'Budget Detail - BBBBBB'!E250+'Budget Detail - CCCCCC'!D250+'Budget Detail - CCCCCC'!E250+'Budget Detail - DDDDDD'!D250+'Budget Detail - DDDDDD'!E250+'Budget Detail - EEEEEE'!D250+'Budget Detail - EEEEEE'!E250+'Budget Detail - FFFFFF'!D250+'Budget Detail - FFFFFF'!E250</f>
        <v>0</v>
      </c>
      <c r="E233" s="188">
        <v>1</v>
      </c>
      <c r="F233" s="1203">
        <f t="shared" si="41"/>
        <v>0</v>
      </c>
      <c r="G233" s="1041">
        <v>1</v>
      </c>
      <c r="H233" s="1178">
        <f t="shared" si="42"/>
        <v>0</v>
      </c>
      <c r="J233" s="210">
        <v>1</v>
      </c>
      <c r="K233" s="1177">
        <f t="shared" si="25"/>
        <v>0</v>
      </c>
    </row>
    <row r="234" spans="1:12" ht="15" customHeight="1" x14ac:dyDescent="0.3">
      <c r="A234" s="708" t="s">
        <v>224</v>
      </c>
      <c r="B234" s="1298">
        <v>136400</v>
      </c>
      <c r="C234" s="319">
        <f>SUMIF('Expenditures - all orgs'!$C$14:$C$3599, B234,'Expenditures - all orgs'!$D$14:$D$3599)</f>
        <v>0</v>
      </c>
      <c r="D234" s="464">
        <f>'Budget Detail - AAAAAA'!D251+'Budget Detail - AAAAAA'!E251+'Budget Detail - BBBBBB'!D251+'Budget Detail - BBBBBB'!E251+'Budget Detail - CCCCCC'!D251+'Budget Detail - CCCCCC'!E251+'Budget Detail - DDDDDD'!D251+'Budget Detail - DDDDDD'!E251+'Budget Detail - EEEEEE'!D251+'Budget Detail - EEEEEE'!E251+'Budget Detail - FFFFFF'!D251+'Budget Detail - FFFFFF'!E251</f>
        <v>0</v>
      </c>
      <c r="E234" s="188">
        <v>1</v>
      </c>
      <c r="F234" s="1203">
        <f t="shared" si="41"/>
        <v>0</v>
      </c>
      <c r="G234" s="1041">
        <v>1</v>
      </c>
      <c r="H234" s="1178">
        <f t="shared" si="42"/>
        <v>0</v>
      </c>
      <c r="J234" s="210">
        <v>1</v>
      </c>
      <c r="K234" s="1177">
        <f t="shared" si="25"/>
        <v>0</v>
      </c>
    </row>
    <row r="235" spans="1:12" ht="15" customHeight="1" x14ac:dyDescent="0.3">
      <c r="A235" s="708" t="s">
        <v>225</v>
      </c>
      <c r="B235" s="1298">
        <v>136500</v>
      </c>
      <c r="C235" s="319">
        <f>SUMIF('Expenditures - all orgs'!$C$14:$C$3599, B235,'Expenditures - all orgs'!$D$14:$D$3599)</f>
        <v>0</v>
      </c>
      <c r="D235" s="464">
        <f>'Budget Detail - AAAAAA'!D252+'Budget Detail - AAAAAA'!E252+'Budget Detail - BBBBBB'!D252+'Budget Detail - BBBBBB'!E252+'Budget Detail - CCCCCC'!D252+'Budget Detail - CCCCCC'!E252+'Budget Detail - DDDDDD'!D252+'Budget Detail - DDDDDD'!E252+'Budget Detail - EEEEEE'!D252+'Budget Detail - EEEEEE'!E252+'Budget Detail - FFFFFF'!D252+'Budget Detail - FFFFFF'!E252</f>
        <v>0</v>
      </c>
      <c r="E235" s="188">
        <v>1</v>
      </c>
      <c r="F235" s="1203">
        <f t="shared" si="41"/>
        <v>0</v>
      </c>
      <c r="G235" s="1041">
        <v>1</v>
      </c>
      <c r="H235" s="1178">
        <f t="shared" si="42"/>
        <v>0</v>
      </c>
      <c r="J235" s="210">
        <v>1</v>
      </c>
      <c r="K235" s="1177">
        <f t="shared" si="25"/>
        <v>0</v>
      </c>
    </row>
    <row r="236" spans="1:12" ht="15" customHeight="1" x14ac:dyDescent="0.3">
      <c r="A236" s="708" t="s">
        <v>104</v>
      </c>
      <c r="B236" s="1298" t="s">
        <v>107</v>
      </c>
      <c r="C236" s="319">
        <f>SUMIF('Expenditures - all orgs'!$C$14:$C$3599, B236,'Expenditures - all orgs'!$D$14:$D$3599)</f>
        <v>0</v>
      </c>
      <c r="D236" s="464">
        <f>'Budget Detail - AAAAAA'!D253+'Budget Detail - AAAAAA'!E253+'Budget Detail - BBBBBB'!D253+'Budget Detail - BBBBBB'!E253+'Budget Detail - CCCCCC'!D253+'Budget Detail - CCCCCC'!E253+'Budget Detail - DDDDDD'!D253+'Budget Detail - DDDDDD'!E253+'Budget Detail - EEEEEE'!D253+'Budget Detail - EEEEEE'!E253+'Budget Detail - FFFFFF'!D253+'Budget Detail - FFFFFF'!E253</f>
        <v>0</v>
      </c>
      <c r="E236" s="188">
        <v>1</v>
      </c>
      <c r="F236" s="1203">
        <f t="shared" si="41"/>
        <v>0</v>
      </c>
      <c r="G236" s="1041">
        <v>1</v>
      </c>
      <c r="H236" s="1178">
        <f t="shared" si="42"/>
        <v>0</v>
      </c>
      <c r="J236" s="210">
        <v>1</v>
      </c>
      <c r="K236" s="1177">
        <f t="shared" si="25"/>
        <v>0</v>
      </c>
    </row>
    <row r="237" spans="1:12" ht="15" customHeight="1" x14ac:dyDescent="0.3">
      <c r="A237" s="708" t="s">
        <v>104</v>
      </c>
      <c r="B237" s="1299" t="s">
        <v>107</v>
      </c>
      <c r="C237" s="1019">
        <f>SUMIF('Expenditures - all orgs'!$C$14:$C$3599, B237,'Expenditures - all orgs'!$D$14:$D$3599)</f>
        <v>0</v>
      </c>
      <c r="D237" s="464">
        <f>'Budget Detail - AAAAAA'!D254+'Budget Detail - AAAAAA'!E254+'Budget Detail - BBBBBB'!D254+'Budget Detail - BBBBBB'!E254+'Budget Detail - CCCCCC'!D254+'Budget Detail - CCCCCC'!E254+'Budget Detail - DDDDDD'!D254+'Budget Detail - DDDDDD'!E254+'Budget Detail - EEEEEE'!D254+'Budget Detail - EEEEEE'!E254+'Budget Detail - FFFFFF'!D254+'Budget Detail - FFFFFF'!E254</f>
        <v>0</v>
      </c>
      <c r="E237" s="188">
        <v>1</v>
      </c>
      <c r="F237" s="1203">
        <f t="shared" si="41"/>
        <v>0</v>
      </c>
      <c r="G237" s="1041">
        <v>1</v>
      </c>
      <c r="H237" s="1178">
        <f t="shared" si="42"/>
        <v>0</v>
      </c>
      <c r="J237" s="210">
        <v>1</v>
      </c>
      <c r="K237" s="1177">
        <f t="shared" si="25"/>
        <v>0</v>
      </c>
    </row>
    <row r="238" spans="1:12" ht="15" customHeight="1" x14ac:dyDescent="0.3">
      <c r="A238" s="708"/>
      <c r="B238" s="708"/>
      <c r="C238" s="288"/>
      <c r="D238" s="966"/>
      <c r="E238" s="179"/>
      <c r="G238" s="175"/>
      <c r="J238" s="214"/>
      <c r="K238" s="1189"/>
    </row>
    <row r="239" spans="1:12" ht="15" customHeight="1" x14ac:dyDescent="0.3">
      <c r="A239" s="231" t="s">
        <v>222</v>
      </c>
      <c r="B239" s="708"/>
      <c r="C239" s="288"/>
      <c r="D239" s="966"/>
      <c r="E239" s="179"/>
      <c r="G239" s="175"/>
      <c r="J239" s="213"/>
      <c r="K239" s="1184"/>
    </row>
    <row r="240" spans="1:12" ht="15" customHeight="1" x14ac:dyDescent="0.3">
      <c r="A240" s="218" t="s">
        <v>407</v>
      </c>
      <c r="B240" s="625">
        <v>137100</v>
      </c>
      <c r="C240" s="320">
        <f>SUMIF('Expenditures - all orgs'!$C$14:$C$3599, B240,'Expenditures - all orgs'!$D$14:$D$3599)</f>
        <v>0</v>
      </c>
      <c r="D240" s="471">
        <f>'Budget Detail - AAAAAA'!D258+'Budget Detail - AAAAAA'!E258+'Budget Detail - BBBBBB'!D258+'Budget Detail - BBBBBB'!E258+'Budget Detail - CCCCCC'!D258+'Budget Detail - CCCCCC'!E258+'Budget Detail - DDDDDD'!D258+'Budget Detail - DDDDDD'!E258+'Budget Detail - EEEEEE'!D258+'Budget Detail - EEEEEE'!E258+'Budget Detail - FFFFFF'!D258+'Budget Detail - FFFFFF'!E258</f>
        <v>0</v>
      </c>
      <c r="E240" s="189">
        <v>1</v>
      </c>
      <c r="F240" s="1204">
        <f t="shared" ref="F240:F250" si="43">D240/E240</f>
        <v>0</v>
      </c>
      <c r="G240" s="1041">
        <v>1</v>
      </c>
      <c r="H240" s="1178">
        <f t="shared" ref="H240:H250" si="44">F240*G240</f>
        <v>0</v>
      </c>
      <c r="J240" s="210">
        <v>1</v>
      </c>
      <c r="K240" s="1177">
        <f t="shared" si="25"/>
        <v>0</v>
      </c>
    </row>
    <row r="241" spans="1:11" ht="15" customHeight="1" x14ac:dyDescent="0.3">
      <c r="A241" s="218" t="s">
        <v>408</v>
      </c>
      <c r="B241" s="1104">
        <v>137200</v>
      </c>
      <c r="C241" s="320">
        <f>SUMIF('Expenditures - all orgs'!$C$14:$C$3599, B241,'Expenditures - all orgs'!$D$14:$D$3599)</f>
        <v>0</v>
      </c>
      <c r="D241" s="471">
        <f>'Budget Detail - AAAAAA'!D259+'Budget Detail - AAAAAA'!E259+'Budget Detail - BBBBBB'!D259+'Budget Detail - BBBBBB'!E259+'Budget Detail - CCCCCC'!D259+'Budget Detail - CCCCCC'!E259+'Budget Detail - DDDDDD'!D259+'Budget Detail - DDDDDD'!E259+'Budget Detail - EEEEEE'!D259+'Budget Detail - EEEEEE'!E259+'Budget Detail - FFFFFF'!D259+'Budget Detail - FFFFFF'!E259</f>
        <v>0</v>
      </c>
      <c r="E241" s="189">
        <v>1</v>
      </c>
      <c r="F241" s="1204">
        <f t="shared" si="43"/>
        <v>0</v>
      </c>
      <c r="G241" s="1041">
        <v>1</v>
      </c>
      <c r="H241" s="1178">
        <f t="shared" si="44"/>
        <v>0</v>
      </c>
      <c r="J241" s="210">
        <v>1</v>
      </c>
      <c r="K241" s="1177">
        <f t="shared" si="25"/>
        <v>0</v>
      </c>
    </row>
    <row r="242" spans="1:11" ht="15" customHeight="1" x14ac:dyDescent="0.3">
      <c r="A242" s="218" t="s">
        <v>226</v>
      </c>
      <c r="B242" s="1300">
        <v>137300</v>
      </c>
      <c r="C242" s="320">
        <f>SUMIF('Expenditures - all orgs'!$C$14:$C$3599, B242,'Expenditures - all orgs'!$D$14:$D$3599)</f>
        <v>0</v>
      </c>
      <c r="D242" s="471">
        <f>'Budget Detail - AAAAAA'!D260+'Budget Detail - AAAAAA'!E260+'Budget Detail - BBBBBB'!D260+'Budget Detail - BBBBBB'!E260+'Budget Detail - CCCCCC'!D260+'Budget Detail - CCCCCC'!E260+'Budget Detail - DDDDDD'!D260+'Budget Detail - DDDDDD'!E260+'Budget Detail - EEEEEE'!D260+'Budget Detail - EEEEEE'!E260+'Budget Detail - FFFFFF'!D260+'Budget Detail - FFFFFF'!E260</f>
        <v>0</v>
      </c>
      <c r="E242" s="189">
        <v>1</v>
      </c>
      <c r="F242" s="1204">
        <f t="shared" si="43"/>
        <v>0</v>
      </c>
      <c r="G242" s="1041">
        <v>1</v>
      </c>
      <c r="H242" s="1178">
        <f t="shared" si="44"/>
        <v>0</v>
      </c>
      <c r="J242" s="210">
        <v>1</v>
      </c>
      <c r="K242" s="1177">
        <f t="shared" si="25"/>
        <v>0</v>
      </c>
    </row>
    <row r="243" spans="1:11" ht="15" customHeight="1" x14ac:dyDescent="0.3">
      <c r="A243" s="216" t="s">
        <v>27</v>
      </c>
      <c r="B243" s="1301">
        <v>137400</v>
      </c>
      <c r="C243" s="320">
        <f>SUMIF('Expenditures - all orgs'!$C$14:$C$3599, B243,'Expenditures - all orgs'!$D$14:$D$3599)</f>
        <v>0</v>
      </c>
      <c r="D243" s="471">
        <f>'Budget Detail - AAAAAA'!D261+'Budget Detail - AAAAAA'!E261+'Budget Detail - BBBBBB'!D261+'Budget Detail - BBBBBB'!E261+'Budget Detail - CCCCCC'!D261+'Budget Detail - CCCCCC'!E261+'Budget Detail - DDDDDD'!D261+'Budget Detail - DDDDDD'!E261+'Budget Detail - EEEEEE'!D261+'Budget Detail - EEEEEE'!E261+'Budget Detail - FFFFFF'!D261+'Budget Detail - FFFFFF'!E261</f>
        <v>0</v>
      </c>
      <c r="E243" s="189">
        <v>1</v>
      </c>
      <c r="F243" s="1204">
        <f t="shared" si="43"/>
        <v>0</v>
      </c>
      <c r="G243" s="1041">
        <v>1</v>
      </c>
      <c r="H243" s="1178">
        <f t="shared" si="44"/>
        <v>0</v>
      </c>
      <c r="J243" s="210">
        <v>1</v>
      </c>
      <c r="K243" s="1177">
        <f t="shared" si="25"/>
        <v>0</v>
      </c>
    </row>
    <row r="244" spans="1:11" ht="15" customHeight="1" x14ac:dyDescent="0.3">
      <c r="A244" s="225" t="s">
        <v>227</v>
      </c>
      <c r="B244" s="1301">
        <v>137500</v>
      </c>
      <c r="C244" s="320">
        <f>SUMIF('Expenditures - all orgs'!$C$14:$C$3599, B244,'Expenditures - all orgs'!$D$14:$D$3599)</f>
        <v>0</v>
      </c>
      <c r="D244" s="471">
        <f>'Budget Detail - AAAAAA'!D262+'Budget Detail - AAAAAA'!E262+'Budget Detail - BBBBBB'!D262+'Budget Detail - BBBBBB'!E262+'Budget Detail - CCCCCC'!D262+'Budget Detail - CCCCCC'!E262+'Budget Detail - DDDDDD'!D262+'Budget Detail - DDDDDD'!E262+'Budget Detail - EEEEEE'!D262+'Budget Detail - EEEEEE'!E262+'Budget Detail - FFFFFF'!D262+'Budget Detail - FFFFFF'!E262</f>
        <v>0</v>
      </c>
      <c r="E244" s="189">
        <v>1</v>
      </c>
      <c r="F244" s="1204">
        <f t="shared" si="43"/>
        <v>0</v>
      </c>
      <c r="G244" s="1041">
        <v>1</v>
      </c>
      <c r="H244" s="1178">
        <f t="shared" si="44"/>
        <v>0</v>
      </c>
      <c r="J244" s="210">
        <v>1</v>
      </c>
      <c r="K244" s="1177">
        <f t="shared" si="25"/>
        <v>0</v>
      </c>
    </row>
    <row r="245" spans="1:11" ht="15" customHeight="1" x14ac:dyDescent="0.3">
      <c r="A245" s="225" t="s">
        <v>228</v>
      </c>
      <c r="B245" s="1301">
        <v>137600</v>
      </c>
      <c r="C245" s="320">
        <f>SUMIF('Expenditures - all orgs'!$C$14:$C$3599, B245,'Expenditures - all orgs'!$D$14:$D$3599)</f>
        <v>0</v>
      </c>
      <c r="D245" s="471">
        <f>'Budget Detail - AAAAAA'!D263+'Budget Detail - AAAAAA'!E263+'Budget Detail - BBBBBB'!D263+'Budget Detail - BBBBBB'!E263+'Budget Detail - CCCCCC'!D263+'Budget Detail - CCCCCC'!E263+'Budget Detail - DDDDDD'!D263+'Budget Detail - DDDDDD'!E263+'Budget Detail - EEEEEE'!D263+'Budget Detail - EEEEEE'!E263+'Budget Detail - FFFFFF'!D263+'Budget Detail - FFFFFF'!E263</f>
        <v>0</v>
      </c>
      <c r="E245" s="189">
        <v>1</v>
      </c>
      <c r="F245" s="1204">
        <f t="shared" si="43"/>
        <v>0</v>
      </c>
      <c r="G245" s="1041">
        <v>1</v>
      </c>
      <c r="H245" s="1178">
        <f t="shared" si="44"/>
        <v>0</v>
      </c>
      <c r="J245" s="210">
        <v>1</v>
      </c>
      <c r="K245" s="1177">
        <f t="shared" si="25"/>
        <v>0</v>
      </c>
    </row>
    <row r="246" spans="1:11" ht="15" customHeight="1" x14ac:dyDescent="0.3">
      <c r="A246" s="225" t="s">
        <v>229</v>
      </c>
      <c r="B246" s="1301">
        <v>137700</v>
      </c>
      <c r="C246" s="320">
        <f>SUMIF('Expenditures - all orgs'!$C$14:$C$3599, B246,'Expenditures - all orgs'!$D$14:$D$3599)</f>
        <v>0</v>
      </c>
      <c r="D246" s="471">
        <f>'Budget Detail - AAAAAA'!D264+'Budget Detail - AAAAAA'!E264+'Budget Detail - BBBBBB'!D264+'Budget Detail - BBBBBB'!E264+'Budget Detail - CCCCCC'!D264+'Budget Detail - CCCCCC'!E264+'Budget Detail - DDDDDD'!D264+'Budget Detail - DDDDDD'!E264+'Budget Detail - EEEEEE'!D264+'Budget Detail - EEEEEE'!E264+'Budget Detail - FFFFFF'!D264+'Budget Detail - FFFFFF'!E264</f>
        <v>0</v>
      </c>
      <c r="E246" s="189">
        <v>1</v>
      </c>
      <c r="F246" s="1204">
        <f t="shared" si="43"/>
        <v>0</v>
      </c>
      <c r="G246" s="1041">
        <v>1</v>
      </c>
      <c r="H246" s="1178">
        <f t="shared" si="44"/>
        <v>0</v>
      </c>
      <c r="J246" s="210">
        <v>1</v>
      </c>
      <c r="K246" s="1177">
        <f t="shared" si="25"/>
        <v>0</v>
      </c>
    </row>
    <row r="247" spans="1:11" ht="15" customHeight="1" x14ac:dyDescent="0.3">
      <c r="A247" s="225" t="s">
        <v>230</v>
      </c>
      <c r="B247" s="1301">
        <v>137800</v>
      </c>
      <c r="C247" s="320">
        <f>SUMIF('Expenditures - all orgs'!$C$14:$C$3599, B247,'Expenditures - all orgs'!$D$14:$D$3599)</f>
        <v>0</v>
      </c>
      <c r="D247" s="471">
        <f>'Budget Detail - AAAAAA'!D265+'Budget Detail - AAAAAA'!E265+'Budget Detail - BBBBBB'!D265+'Budget Detail - BBBBBB'!E265+'Budget Detail - CCCCCC'!D265+'Budget Detail - CCCCCC'!E265+'Budget Detail - DDDDDD'!D265+'Budget Detail - DDDDDD'!E265+'Budget Detail - EEEEEE'!D265+'Budget Detail - EEEEEE'!E265+'Budget Detail - FFFFFF'!D265+'Budget Detail - FFFFFF'!E265</f>
        <v>0</v>
      </c>
      <c r="E247" s="189">
        <v>1</v>
      </c>
      <c r="F247" s="1204">
        <f t="shared" si="43"/>
        <v>0</v>
      </c>
      <c r="G247" s="1041">
        <v>1</v>
      </c>
      <c r="H247" s="1178">
        <f t="shared" si="44"/>
        <v>0</v>
      </c>
      <c r="J247" s="210">
        <v>1</v>
      </c>
      <c r="K247" s="1177">
        <f t="shared" ref="K247:K323" si="45">H247*J247</f>
        <v>0</v>
      </c>
    </row>
    <row r="248" spans="1:11" ht="15" customHeight="1" x14ac:dyDescent="0.3">
      <c r="A248" s="225" t="s">
        <v>231</v>
      </c>
      <c r="B248" s="1301">
        <v>137900</v>
      </c>
      <c r="C248" s="320">
        <f>SUMIF('Expenditures - all orgs'!$C$14:$C$3599, B248,'Expenditures - all orgs'!$D$14:$D$3599)</f>
        <v>0</v>
      </c>
      <c r="D248" s="471">
        <f>'Budget Detail - AAAAAA'!D266+'Budget Detail - AAAAAA'!E266+'Budget Detail - BBBBBB'!D266+'Budget Detail - BBBBBB'!E266+'Budget Detail - CCCCCC'!D266+'Budget Detail - CCCCCC'!E266+'Budget Detail - DDDDDD'!D266+'Budget Detail - DDDDDD'!E266+'Budget Detail - EEEEEE'!D266+'Budget Detail - EEEEEE'!E266+'Budget Detail - FFFFFF'!D266+'Budget Detail - FFFFFF'!E266</f>
        <v>0</v>
      </c>
      <c r="E248" s="189">
        <v>1</v>
      </c>
      <c r="F248" s="1204">
        <f t="shared" si="43"/>
        <v>0</v>
      </c>
      <c r="G248" s="1041">
        <v>1</v>
      </c>
      <c r="H248" s="1178">
        <f t="shared" si="44"/>
        <v>0</v>
      </c>
      <c r="J248" s="210">
        <v>1</v>
      </c>
      <c r="K248" s="1177">
        <f t="shared" si="45"/>
        <v>0</v>
      </c>
    </row>
    <row r="249" spans="1:11" ht="15" customHeight="1" x14ac:dyDescent="0.3">
      <c r="A249" s="225" t="s">
        <v>104</v>
      </c>
      <c r="B249" s="1301" t="s">
        <v>107</v>
      </c>
      <c r="C249" s="320">
        <f>SUMIF('Expenditures - all orgs'!$C$14:$C$3599, B249,'Expenditures - all orgs'!$D$14:$D$3599)</f>
        <v>0</v>
      </c>
      <c r="D249" s="471">
        <f>'Budget Detail - AAAAAA'!D267+'Budget Detail - AAAAAA'!E267+'Budget Detail - BBBBBB'!D267+'Budget Detail - BBBBBB'!E267+'Budget Detail - CCCCCC'!D267+'Budget Detail - CCCCCC'!E267+'Budget Detail - DDDDDD'!D267+'Budget Detail - DDDDDD'!E267+'Budget Detail - EEEEEE'!D267+'Budget Detail - EEEEEE'!E267+'Budget Detail - FFFFFF'!D267+'Budget Detail - FFFFFF'!E267</f>
        <v>0</v>
      </c>
      <c r="E249" s="189">
        <v>1</v>
      </c>
      <c r="F249" s="1204">
        <f t="shared" si="43"/>
        <v>0</v>
      </c>
      <c r="G249" s="1041">
        <v>1</v>
      </c>
      <c r="H249" s="1178">
        <f t="shared" si="44"/>
        <v>0</v>
      </c>
      <c r="J249" s="210">
        <v>1</v>
      </c>
      <c r="K249" s="1177">
        <f t="shared" si="45"/>
        <v>0</v>
      </c>
    </row>
    <row r="250" spans="1:11" ht="15" customHeight="1" x14ac:dyDescent="0.3">
      <c r="A250" s="225" t="s">
        <v>104</v>
      </c>
      <c r="B250" s="1302" t="s">
        <v>107</v>
      </c>
      <c r="C250" s="1020">
        <f>SUMIF('Expenditures - all orgs'!$C$14:$C$3599, B250,'Expenditures - all orgs'!$D$14:$D$3599)</f>
        <v>0</v>
      </c>
      <c r="D250" s="471">
        <f>'Budget Detail - AAAAAA'!D268+'Budget Detail - AAAAAA'!E268+'Budget Detail - BBBBBB'!D268+'Budget Detail - BBBBBB'!E268+'Budget Detail - CCCCCC'!D268+'Budget Detail - CCCCCC'!E268+'Budget Detail - DDDDDD'!D268+'Budget Detail - DDDDDD'!E268+'Budget Detail - EEEEEE'!D268+'Budget Detail - EEEEEE'!E268+'Budget Detail - FFFFFF'!D268+'Budget Detail - FFFFFF'!E268</f>
        <v>0</v>
      </c>
      <c r="E250" s="189">
        <v>1</v>
      </c>
      <c r="F250" s="1204">
        <f t="shared" si="43"/>
        <v>0</v>
      </c>
      <c r="G250" s="1041">
        <v>1</v>
      </c>
      <c r="H250" s="1178">
        <f t="shared" si="44"/>
        <v>0</v>
      </c>
      <c r="J250" s="210">
        <v>1</v>
      </c>
      <c r="K250" s="1177">
        <f t="shared" si="45"/>
        <v>0</v>
      </c>
    </row>
    <row r="251" spans="1:11" ht="15" customHeight="1" x14ac:dyDescent="0.3">
      <c r="A251" s="708"/>
      <c r="B251" s="708"/>
      <c r="C251" s="288"/>
      <c r="D251" s="966"/>
      <c r="E251" s="179"/>
      <c r="G251" s="175"/>
      <c r="J251" s="212"/>
      <c r="K251" s="1183"/>
    </row>
    <row r="252" spans="1:11" ht="15" customHeight="1" x14ac:dyDescent="0.3">
      <c r="A252" s="231" t="s">
        <v>232</v>
      </c>
      <c r="B252" s="708"/>
      <c r="C252" s="288"/>
      <c r="D252" s="966"/>
      <c r="E252" s="179"/>
      <c r="G252" s="175"/>
      <c r="J252" s="213"/>
      <c r="K252" s="1184"/>
    </row>
    <row r="253" spans="1:11" ht="15" customHeight="1" x14ac:dyDescent="0.3">
      <c r="A253" s="222" t="s">
        <v>432</v>
      </c>
      <c r="B253" s="628">
        <v>141100</v>
      </c>
      <c r="C253" s="321">
        <f>SUMIF('Expenditures - all orgs'!$C$14:$C$3599, B253,'Expenditures - all orgs'!$D$14:$D$3599)</f>
        <v>0</v>
      </c>
      <c r="D253" s="479">
        <f>'Budget Detail - AAAAAA'!D272+'Budget Detail - AAAAAA'!E272+'Budget Detail - BBBBBB'!D272+'Budget Detail - BBBBBB'!E272+'Budget Detail - CCCCCC'!D272+'Budget Detail - CCCCCC'!E272+'Budget Detail - DDDDDD'!D272+'Budget Detail - DDDDDD'!E272+'Budget Detail - EEEEEE'!D272+'Budget Detail - EEEEEE'!E272+'Budget Detail - FFFFFF'!D272+'Budget Detail - FFFFFF'!E272</f>
        <v>0</v>
      </c>
      <c r="E253" s="190">
        <v>1</v>
      </c>
      <c r="F253" s="1205">
        <f t="shared" ref="F253:F260" si="46">D253/E253</f>
        <v>0</v>
      </c>
      <c r="G253" s="1041">
        <v>1</v>
      </c>
      <c r="H253" s="1178">
        <f t="shared" ref="H253:H260" si="47">F253*G253</f>
        <v>0</v>
      </c>
      <c r="J253" s="210">
        <v>1</v>
      </c>
      <c r="K253" s="1177">
        <f t="shared" si="45"/>
        <v>0</v>
      </c>
    </row>
    <row r="254" spans="1:11" ht="15" customHeight="1" x14ac:dyDescent="0.3">
      <c r="A254" s="222" t="s">
        <v>36</v>
      </c>
      <c r="B254" s="1303">
        <v>141300</v>
      </c>
      <c r="C254" s="321">
        <f>SUMIF('Expenditures - all orgs'!$C$14:$C$3599, B254,'Expenditures - all orgs'!$D$14:$D$3599)</f>
        <v>0</v>
      </c>
      <c r="D254" s="479">
        <f>'Budget Detail - AAAAAA'!D273+'Budget Detail - AAAAAA'!E273+'Budget Detail - BBBBBB'!D273+'Budget Detail - BBBBBB'!E273+'Budget Detail - CCCCCC'!D273+'Budget Detail - CCCCCC'!E273+'Budget Detail - DDDDDD'!D273+'Budget Detail - DDDDDD'!E273+'Budget Detail - EEEEEE'!D273+'Budget Detail - EEEEEE'!E273+'Budget Detail - FFFFFF'!D273+'Budget Detail - FFFFFF'!E273</f>
        <v>0</v>
      </c>
      <c r="E254" s="190">
        <v>1</v>
      </c>
      <c r="F254" s="1205">
        <f t="shared" si="46"/>
        <v>0</v>
      </c>
      <c r="G254" s="1041">
        <v>1</v>
      </c>
      <c r="H254" s="1178">
        <f t="shared" si="47"/>
        <v>0</v>
      </c>
      <c r="J254" s="210">
        <v>1</v>
      </c>
      <c r="K254" s="1177">
        <f t="shared" si="45"/>
        <v>0</v>
      </c>
    </row>
    <row r="255" spans="1:11" ht="15" customHeight="1" x14ac:dyDescent="0.3">
      <c r="A255" s="222" t="s">
        <v>439</v>
      </c>
      <c r="B255" s="629">
        <v>141320</v>
      </c>
      <c r="C255" s="321">
        <f>SUMIF('Expenditures - all orgs'!$C$14:$C$3599, B255,'Expenditures - all orgs'!$D$14:$D$3599)</f>
        <v>0</v>
      </c>
      <c r="D255" s="479">
        <f>'Budget Detail - AAAAAA'!D274+'Budget Detail - AAAAAA'!E274+'Budget Detail - BBBBBB'!D274+'Budget Detail - BBBBBB'!E274+'Budget Detail - CCCCCC'!D274+'Budget Detail - CCCCCC'!E274+'Budget Detail - DDDDDD'!D274+'Budget Detail - DDDDDD'!E274+'Budget Detail - EEEEEE'!D274+'Budget Detail - EEEEEE'!E274+'Budget Detail - FFFFFF'!D274+'Budget Detail - FFFFFF'!E274</f>
        <v>0</v>
      </c>
      <c r="E255" s="190">
        <v>1</v>
      </c>
      <c r="F255" s="1205">
        <f t="shared" si="46"/>
        <v>0</v>
      </c>
      <c r="G255" s="1041">
        <v>1</v>
      </c>
      <c r="H255" s="1178">
        <f t="shared" si="47"/>
        <v>0</v>
      </c>
      <c r="J255" s="210">
        <v>1</v>
      </c>
      <c r="K255" s="1177">
        <f t="shared" si="45"/>
        <v>0</v>
      </c>
    </row>
    <row r="256" spans="1:11" ht="15" customHeight="1" x14ac:dyDescent="0.3">
      <c r="A256" s="222" t="s">
        <v>233</v>
      </c>
      <c r="B256" s="1303">
        <v>141500</v>
      </c>
      <c r="C256" s="321">
        <f>SUMIF('Expenditures - all orgs'!$C$14:$C$3599, B256,'Expenditures - all orgs'!$D$14:$D$3599)</f>
        <v>0</v>
      </c>
      <c r="D256" s="479">
        <f>'Budget Detail - AAAAAA'!D275+'Budget Detail - AAAAAA'!E275+'Budget Detail - BBBBBB'!D275+'Budget Detail - BBBBBB'!E275+'Budget Detail - CCCCCC'!D275+'Budget Detail - CCCCCC'!E275+'Budget Detail - DDDDDD'!D275+'Budget Detail - DDDDDD'!E275+'Budget Detail - EEEEEE'!D275+'Budget Detail - EEEEEE'!E275+'Budget Detail - FFFFFF'!D275+'Budget Detail - FFFFFF'!E275</f>
        <v>0</v>
      </c>
      <c r="E256" s="190">
        <v>1</v>
      </c>
      <c r="F256" s="1205">
        <f t="shared" si="46"/>
        <v>0</v>
      </c>
      <c r="G256" s="1041">
        <v>1</v>
      </c>
      <c r="H256" s="1178">
        <f t="shared" si="47"/>
        <v>0</v>
      </c>
      <c r="J256" s="210">
        <v>1</v>
      </c>
      <c r="K256" s="1177">
        <f t="shared" si="45"/>
        <v>0</v>
      </c>
    </row>
    <row r="257" spans="1:11" ht="15" customHeight="1" x14ac:dyDescent="0.3">
      <c r="A257" s="222" t="s">
        <v>433</v>
      </c>
      <c r="B257" s="629">
        <v>141600</v>
      </c>
      <c r="C257" s="321">
        <f>SUMIF('Expenditures - all orgs'!$C$14:$C$3599, B257,'Expenditures - all orgs'!$D$14:$D$3599)</f>
        <v>0</v>
      </c>
      <c r="D257" s="479">
        <f>'Budget Detail - AAAAAA'!D276+'Budget Detail - AAAAAA'!E276+'Budget Detail - BBBBBB'!D276+'Budget Detail - BBBBBB'!E276+'Budget Detail - CCCCCC'!D276+'Budget Detail - CCCCCC'!E276+'Budget Detail - DDDDDD'!D276+'Budget Detail - DDDDDD'!E276+'Budget Detail - EEEEEE'!D276+'Budget Detail - EEEEEE'!E276+'Budget Detail - FFFFFF'!D276+'Budget Detail - FFFFFF'!E276</f>
        <v>0</v>
      </c>
      <c r="E257" s="190">
        <v>1</v>
      </c>
      <c r="F257" s="1205">
        <f t="shared" si="46"/>
        <v>0</v>
      </c>
      <c r="G257" s="1041">
        <v>1</v>
      </c>
      <c r="H257" s="1178">
        <f t="shared" si="47"/>
        <v>0</v>
      </c>
      <c r="J257" s="210">
        <v>1</v>
      </c>
      <c r="K257" s="1177">
        <f t="shared" si="45"/>
        <v>0</v>
      </c>
    </row>
    <row r="258" spans="1:11" ht="15" customHeight="1" x14ac:dyDescent="0.3">
      <c r="A258" s="222" t="s">
        <v>434</v>
      </c>
      <c r="B258" s="629">
        <v>141700</v>
      </c>
      <c r="C258" s="321">
        <f>SUMIF('Expenditures - all orgs'!$C$14:$C$3599, B258,'Expenditures - all orgs'!$D$14:$D$3599)</f>
        <v>0</v>
      </c>
      <c r="D258" s="479">
        <f>'Budget Detail - AAAAAA'!D277+'Budget Detail - AAAAAA'!E277+'Budget Detail - BBBBBB'!D277+'Budget Detail - BBBBBB'!E277+'Budget Detail - CCCCCC'!D277+'Budget Detail - CCCCCC'!E277+'Budget Detail - DDDDDD'!D277+'Budget Detail - DDDDDD'!E277+'Budget Detail - EEEEEE'!D277+'Budget Detail - EEEEEE'!E277+'Budget Detail - FFFFFF'!D277+'Budget Detail - FFFFFF'!E277</f>
        <v>0</v>
      </c>
      <c r="E258" s="190">
        <v>1</v>
      </c>
      <c r="F258" s="1205">
        <f t="shared" si="46"/>
        <v>0</v>
      </c>
      <c r="G258" s="1041">
        <v>1</v>
      </c>
      <c r="H258" s="1178">
        <f t="shared" si="47"/>
        <v>0</v>
      </c>
      <c r="J258" s="210">
        <v>1</v>
      </c>
      <c r="K258" s="1177">
        <f t="shared" si="45"/>
        <v>0</v>
      </c>
    </row>
    <row r="259" spans="1:11" ht="15" customHeight="1" x14ac:dyDescent="0.3">
      <c r="A259" s="222" t="s">
        <v>234</v>
      </c>
      <c r="B259" s="1303">
        <v>141800</v>
      </c>
      <c r="C259" s="321">
        <f>SUMIF('Expenditures - all orgs'!$C$14:$C$3599, B259,'Expenditures - all orgs'!$D$14:$D$3599)</f>
        <v>0</v>
      </c>
      <c r="D259" s="479">
        <f>'Budget Detail - AAAAAA'!D278+'Budget Detail - AAAAAA'!E278+'Budget Detail - BBBBBB'!D278+'Budget Detail - BBBBBB'!E278+'Budget Detail - CCCCCC'!D278+'Budget Detail - CCCCCC'!E278+'Budget Detail - DDDDDD'!D278+'Budget Detail - DDDDDD'!E278+'Budget Detail - EEEEEE'!D278+'Budget Detail - EEEEEE'!E278+'Budget Detail - FFFFFF'!D278+'Budget Detail - FFFFFF'!E278</f>
        <v>0</v>
      </c>
      <c r="E259" s="190">
        <v>1</v>
      </c>
      <c r="F259" s="1205">
        <f t="shared" si="46"/>
        <v>0</v>
      </c>
      <c r="G259" s="1041">
        <v>1</v>
      </c>
      <c r="H259" s="1178">
        <f t="shared" si="47"/>
        <v>0</v>
      </c>
      <c r="J259" s="210">
        <v>1</v>
      </c>
      <c r="K259" s="1177">
        <f t="shared" si="45"/>
        <v>0</v>
      </c>
    </row>
    <row r="260" spans="1:11" ht="15" customHeight="1" x14ac:dyDescent="0.3">
      <c r="A260" s="218" t="s">
        <v>104</v>
      </c>
      <c r="B260" s="1304" t="s">
        <v>107</v>
      </c>
      <c r="C260" s="1021">
        <f>SUMIF('Expenditures - all orgs'!$C$14:$C$3599, B260,'Expenditures - all orgs'!$D$14:$D$3599)</f>
        <v>0</v>
      </c>
      <c r="D260" s="479">
        <f>'Budget Detail - AAAAAA'!D279+'Budget Detail - AAAAAA'!E279+'Budget Detail - BBBBBB'!D279+'Budget Detail - BBBBBB'!E279+'Budget Detail - CCCCCC'!D279+'Budget Detail - CCCCCC'!E279+'Budget Detail - DDDDDD'!D279+'Budget Detail - DDDDDD'!E279+'Budget Detail - EEEEEE'!D279+'Budget Detail - EEEEEE'!E279+'Budget Detail - FFFFFF'!D279+'Budget Detail - FFFFFF'!E279</f>
        <v>0</v>
      </c>
      <c r="E260" s="190">
        <v>1</v>
      </c>
      <c r="F260" s="1205">
        <f t="shared" si="46"/>
        <v>0</v>
      </c>
      <c r="G260" s="1041">
        <v>1</v>
      </c>
      <c r="H260" s="1178">
        <f t="shared" si="47"/>
        <v>0</v>
      </c>
      <c r="J260" s="210">
        <v>1</v>
      </c>
      <c r="K260" s="1177">
        <f t="shared" si="45"/>
        <v>0</v>
      </c>
    </row>
    <row r="261" spans="1:11" ht="15" customHeight="1" x14ac:dyDescent="0.3">
      <c r="A261" s="708"/>
      <c r="B261" s="708"/>
      <c r="C261" s="288"/>
      <c r="D261" s="966"/>
      <c r="E261" s="179"/>
      <c r="G261" s="175"/>
      <c r="J261" s="214"/>
      <c r="K261" s="1189"/>
    </row>
    <row r="262" spans="1:11" ht="15" customHeight="1" x14ac:dyDescent="0.3">
      <c r="A262" s="231" t="s">
        <v>235</v>
      </c>
      <c r="B262" s="708"/>
      <c r="C262" s="288"/>
      <c r="D262" s="966"/>
      <c r="E262" s="179"/>
      <c r="G262" s="175"/>
      <c r="J262" s="213"/>
      <c r="K262" s="1184"/>
    </row>
    <row r="263" spans="1:11" ht="15" customHeight="1" x14ac:dyDescent="0.3">
      <c r="A263" s="222" t="s">
        <v>37</v>
      </c>
      <c r="B263" s="1305">
        <v>142100</v>
      </c>
      <c r="C263" s="322">
        <f>SUMIF('Expenditures - all orgs'!$C$14:$C$3599, B263,'Expenditures - all orgs'!$D$14:$D$3599)</f>
        <v>0</v>
      </c>
      <c r="D263" s="486">
        <f>'Budget Detail - AAAAAA'!D283+'Budget Detail - AAAAAA'!E283+'Budget Detail - BBBBBB'!D283+'Budget Detail - BBBBBB'!E283+'Budget Detail - CCCCCC'!D283+'Budget Detail - CCCCCC'!E283+'Budget Detail - DDDDDD'!D283+'Budget Detail - DDDDDD'!E283+'Budget Detail - EEEEEE'!D283+'Budget Detail - EEEEEE'!E283+'Budget Detail - FFFFFF'!D283+'Budget Detail - FFFFFF'!E283</f>
        <v>0</v>
      </c>
      <c r="E263" s="191">
        <v>1</v>
      </c>
      <c r="F263" s="1206">
        <f t="shared" ref="F263:F267" si="48">D263/E263</f>
        <v>0</v>
      </c>
      <c r="G263" s="1041">
        <v>1</v>
      </c>
      <c r="H263" s="1178">
        <f t="shared" ref="H263:H267" si="49">F263*G263</f>
        <v>0</v>
      </c>
      <c r="J263" s="210">
        <v>1</v>
      </c>
      <c r="K263" s="1177">
        <f t="shared" si="45"/>
        <v>0</v>
      </c>
    </row>
    <row r="264" spans="1:11" ht="15" customHeight="1" x14ac:dyDescent="0.3">
      <c r="A264" s="222" t="s">
        <v>435</v>
      </c>
      <c r="B264" s="631">
        <v>142200</v>
      </c>
      <c r="C264" s="322">
        <f>SUMIF('Expenditures - all orgs'!$C$14:$C$3599, B264,'Expenditures - all orgs'!$D$14:$D$3599)</f>
        <v>0</v>
      </c>
      <c r="D264" s="486">
        <f>'Budget Detail - AAAAAA'!D284+'Budget Detail - AAAAAA'!E284+'Budget Detail - BBBBBB'!D284+'Budget Detail - BBBBBB'!E284+'Budget Detail - CCCCCC'!D284+'Budget Detail - CCCCCC'!E284+'Budget Detail - DDDDDD'!D284+'Budget Detail - DDDDDD'!E284+'Budget Detail - EEEEEE'!D284+'Budget Detail - EEEEEE'!E284+'Budget Detail - FFFFFF'!D284+'Budget Detail - FFFFFF'!E284</f>
        <v>0</v>
      </c>
      <c r="E264" s="191">
        <v>1</v>
      </c>
      <c r="F264" s="1206">
        <f t="shared" si="48"/>
        <v>0</v>
      </c>
      <c r="G264" s="1041">
        <v>1</v>
      </c>
      <c r="H264" s="1178">
        <f t="shared" si="49"/>
        <v>0</v>
      </c>
      <c r="J264" s="210">
        <v>1</v>
      </c>
      <c r="K264" s="1177">
        <f t="shared" si="45"/>
        <v>0</v>
      </c>
    </row>
    <row r="265" spans="1:11" ht="15" customHeight="1" x14ac:dyDescent="0.3">
      <c r="A265" s="222" t="s">
        <v>236</v>
      </c>
      <c r="B265" s="1305">
        <v>142400</v>
      </c>
      <c r="C265" s="322">
        <f>SUMIF('Expenditures - all orgs'!$C$14:$C$3599, B265,'Expenditures - all orgs'!$D$14:$D$3599)</f>
        <v>0</v>
      </c>
      <c r="D265" s="486">
        <f>'Budget Detail - AAAAAA'!D285+'Budget Detail - AAAAAA'!E285+'Budget Detail - BBBBBB'!D285+'Budget Detail - BBBBBB'!E285+'Budget Detail - CCCCCC'!D285+'Budget Detail - CCCCCC'!E285+'Budget Detail - DDDDDD'!D285+'Budget Detail - DDDDDD'!E285+'Budget Detail - EEEEEE'!D285+'Budget Detail - EEEEEE'!E285+'Budget Detail - FFFFFF'!D285+'Budget Detail - FFFFFF'!E285</f>
        <v>0</v>
      </c>
      <c r="E265" s="191">
        <v>1</v>
      </c>
      <c r="F265" s="1206">
        <f t="shared" si="48"/>
        <v>0</v>
      </c>
      <c r="G265" s="1041">
        <v>1</v>
      </c>
      <c r="H265" s="1178">
        <f t="shared" si="49"/>
        <v>0</v>
      </c>
      <c r="J265" s="210">
        <v>1</v>
      </c>
      <c r="K265" s="1177">
        <f t="shared" si="45"/>
        <v>0</v>
      </c>
    </row>
    <row r="266" spans="1:11" ht="15" customHeight="1" x14ac:dyDescent="0.3">
      <c r="A266" s="222" t="s">
        <v>38</v>
      </c>
      <c r="B266" s="1305">
        <v>142500</v>
      </c>
      <c r="C266" s="322">
        <f>SUMIF('Expenditures - all orgs'!$C$14:$C$3599, B266,'Expenditures - all orgs'!$D$14:$D$3599)</f>
        <v>0</v>
      </c>
      <c r="D266" s="486">
        <f>'Budget Detail - AAAAAA'!D286+'Budget Detail - AAAAAA'!E286+'Budget Detail - BBBBBB'!D286+'Budget Detail - BBBBBB'!E286+'Budget Detail - CCCCCC'!D286+'Budget Detail - CCCCCC'!E286+'Budget Detail - DDDDDD'!D286+'Budget Detail - DDDDDD'!E286+'Budget Detail - EEEEEE'!D286+'Budget Detail - EEEEEE'!E286+'Budget Detail - FFFFFF'!D286+'Budget Detail - FFFFFF'!E286</f>
        <v>0</v>
      </c>
      <c r="E266" s="191">
        <v>1</v>
      </c>
      <c r="F266" s="1206">
        <f t="shared" si="48"/>
        <v>0</v>
      </c>
      <c r="G266" s="1041">
        <v>1</v>
      </c>
      <c r="H266" s="1178">
        <f t="shared" si="49"/>
        <v>0</v>
      </c>
      <c r="J266" s="210">
        <v>1</v>
      </c>
      <c r="K266" s="1177">
        <f t="shared" si="45"/>
        <v>0</v>
      </c>
    </row>
    <row r="267" spans="1:11" ht="15" customHeight="1" x14ac:dyDescent="0.3">
      <c r="A267" s="218" t="s">
        <v>104</v>
      </c>
      <c r="B267" s="1306" t="s">
        <v>107</v>
      </c>
      <c r="C267" s="1022">
        <f>SUMIF('Expenditures - all orgs'!$C$14:$C$3599, B267,'Expenditures - all orgs'!$D$14:$D$3599)</f>
        <v>0</v>
      </c>
      <c r="D267" s="486">
        <f>'Budget Detail - AAAAAA'!D287+'Budget Detail - AAAAAA'!E287+'Budget Detail - BBBBBB'!D287+'Budget Detail - BBBBBB'!E287+'Budget Detail - CCCCCC'!D287+'Budget Detail - CCCCCC'!E287+'Budget Detail - DDDDDD'!D287+'Budget Detail - DDDDDD'!E287+'Budget Detail - EEEEEE'!D287+'Budget Detail - EEEEEE'!E287+'Budget Detail - FFFFFF'!D287+'Budget Detail - FFFFFF'!E287</f>
        <v>0</v>
      </c>
      <c r="E267" s="191">
        <v>1</v>
      </c>
      <c r="F267" s="1206">
        <f t="shared" si="48"/>
        <v>0</v>
      </c>
      <c r="G267" s="1041">
        <v>1</v>
      </c>
      <c r="H267" s="1178">
        <f t="shared" si="49"/>
        <v>0</v>
      </c>
      <c r="J267" s="210">
        <v>1</v>
      </c>
      <c r="K267" s="1177">
        <f t="shared" si="45"/>
        <v>0</v>
      </c>
    </row>
    <row r="268" spans="1:11" ht="15" customHeight="1" x14ac:dyDescent="0.3">
      <c r="A268" s="708"/>
      <c r="B268" s="708"/>
      <c r="C268" s="288"/>
      <c r="D268" s="966"/>
      <c r="E268" s="179"/>
      <c r="G268" s="175"/>
      <c r="J268" s="214"/>
      <c r="K268" s="1189"/>
    </row>
    <row r="269" spans="1:11" ht="15" customHeight="1" x14ac:dyDescent="0.3">
      <c r="A269" s="231" t="s">
        <v>237</v>
      </c>
      <c r="B269" s="708"/>
      <c r="C269" s="288"/>
      <c r="D269" s="966"/>
      <c r="E269" s="179"/>
      <c r="G269" s="175"/>
      <c r="J269" s="213"/>
      <c r="K269" s="1184"/>
    </row>
    <row r="270" spans="1:11" ht="15" customHeight="1" x14ac:dyDescent="0.3">
      <c r="A270" s="223" t="s">
        <v>238</v>
      </c>
      <c r="B270" s="1307">
        <v>153100</v>
      </c>
      <c r="C270" s="323">
        <f>SUMIF('Expenditures - all orgs'!$C$14:$C$3599, B270,'Expenditures - all orgs'!$D$14:$D$3599)</f>
        <v>0</v>
      </c>
      <c r="D270" s="493">
        <f>'Budget Detail - AAAAAA'!D291+'Budget Detail - AAAAAA'!E291+'Budget Detail - BBBBBB'!D291+'Budget Detail - BBBBBB'!E291+'Budget Detail - CCCCCC'!D291+'Budget Detail - CCCCCC'!E291+'Budget Detail - DDDDDD'!D291+'Budget Detail - DDDDDD'!E291+'Budget Detail - EEEEEE'!D291+'Budget Detail - EEEEEE'!E291+'Budget Detail - FFFFFF'!D291+'Budget Detail - FFFFFF'!E291</f>
        <v>0</v>
      </c>
      <c r="E270" s="192">
        <v>1</v>
      </c>
      <c r="F270" s="1207">
        <f t="shared" ref="F270:F281" si="50">D270/E270</f>
        <v>0</v>
      </c>
      <c r="G270" s="1041">
        <v>1</v>
      </c>
      <c r="H270" s="1178">
        <f t="shared" ref="H270:H281" si="51">F270*G270</f>
        <v>0</v>
      </c>
      <c r="J270" s="210">
        <v>1</v>
      </c>
      <c r="K270" s="1177">
        <f t="shared" si="45"/>
        <v>0</v>
      </c>
    </row>
    <row r="271" spans="1:11" ht="15" customHeight="1" x14ac:dyDescent="0.3">
      <c r="A271" s="223" t="s">
        <v>239</v>
      </c>
      <c r="B271" s="1308">
        <v>153200</v>
      </c>
      <c r="C271" s="323">
        <f>SUMIF('Expenditures - all orgs'!$C$14:$C$3599, B271,'Expenditures - all orgs'!$D$14:$D$3599)</f>
        <v>0</v>
      </c>
      <c r="D271" s="493">
        <f>'Budget Detail - AAAAAA'!D292+'Budget Detail - AAAAAA'!E292+'Budget Detail - BBBBBB'!D292+'Budget Detail - BBBBBB'!E292+'Budget Detail - CCCCCC'!D292+'Budget Detail - CCCCCC'!E292+'Budget Detail - DDDDDD'!D292+'Budget Detail - DDDDDD'!E292+'Budget Detail - EEEEEE'!D292+'Budget Detail - EEEEEE'!E292+'Budget Detail - FFFFFF'!D292+'Budget Detail - FFFFFF'!E292</f>
        <v>0</v>
      </c>
      <c r="E271" s="192">
        <v>1</v>
      </c>
      <c r="F271" s="1207">
        <f t="shared" si="50"/>
        <v>0</v>
      </c>
      <c r="G271" s="1041">
        <v>1</v>
      </c>
      <c r="H271" s="1178">
        <f t="shared" si="51"/>
        <v>0</v>
      </c>
      <c r="J271" s="210">
        <v>1</v>
      </c>
      <c r="K271" s="1177">
        <f t="shared" si="45"/>
        <v>0</v>
      </c>
    </row>
    <row r="272" spans="1:11" ht="15" customHeight="1" x14ac:dyDescent="0.3">
      <c r="A272" s="223" t="s">
        <v>240</v>
      </c>
      <c r="B272" s="1308">
        <v>153300</v>
      </c>
      <c r="C272" s="323">
        <f>SUMIF('Expenditures - all orgs'!$C$14:$C$3599, B272,'Expenditures - all orgs'!$D$14:$D$3599)</f>
        <v>0</v>
      </c>
      <c r="D272" s="493">
        <f>'Budget Detail - AAAAAA'!D293+'Budget Detail - AAAAAA'!E293+'Budget Detail - BBBBBB'!D293+'Budget Detail - BBBBBB'!E293+'Budget Detail - CCCCCC'!D293+'Budget Detail - CCCCCC'!E293+'Budget Detail - DDDDDD'!D293+'Budget Detail - DDDDDD'!E293+'Budget Detail - EEEEEE'!D293+'Budget Detail - EEEEEE'!E293+'Budget Detail - FFFFFF'!D293+'Budget Detail - FFFFFF'!E293</f>
        <v>0</v>
      </c>
      <c r="E272" s="192">
        <v>1</v>
      </c>
      <c r="F272" s="1207">
        <f t="shared" si="50"/>
        <v>0</v>
      </c>
      <c r="G272" s="1041">
        <v>1</v>
      </c>
      <c r="H272" s="1178">
        <f t="shared" si="51"/>
        <v>0</v>
      </c>
      <c r="J272" s="210">
        <v>1</v>
      </c>
      <c r="K272" s="1177">
        <f t="shared" si="45"/>
        <v>0</v>
      </c>
    </row>
    <row r="273" spans="1:11" ht="15" customHeight="1" x14ac:dyDescent="0.3">
      <c r="A273" s="222" t="s">
        <v>241</v>
      </c>
      <c r="B273" s="1309">
        <v>153400</v>
      </c>
      <c r="C273" s="323">
        <f>SUMIF('Expenditures - all orgs'!$C$14:$C$3599, B273,'Expenditures - all orgs'!$D$14:$D$3599)</f>
        <v>0</v>
      </c>
      <c r="D273" s="493">
        <f>'Budget Detail - AAAAAA'!D294+'Budget Detail - AAAAAA'!E294+'Budget Detail - BBBBBB'!D294+'Budget Detail - BBBBBB'!E294+'Budget Detail - CCCCCC'!D294+'Budget Detail - CCCCCC'!E294+'Budget Detail - DDDDDD'!D294+'Budget Detail - DDDDDD'!E294+'Budget Detail - EEEEEE'!D294+'Budget Detail - EEEEEE'!E294+'Budget Detail - FFFFFF'!D294+'Budget Detail - FFFFFF'!E294</f>
        <v>0</v>
      </c>
      <c r="E273" s="192">
        <v>1</v>
      </c>
      <c r="F273" s="1207">
        <f t="shared" si="50"/>
        <v>0</v>
      </c>
      <c r="G273" s="1041">
        <v>1</v>
      </c>
      <c r="H273" s="1178">
        <f t="shared" si="51"/>
        <v>0</v>
      </c>
      <c r="J273" s="210">
        <v>1</v>
      </c>
      <c r="K273" s="1177">
        <f t="shared" si="45"/>
        <v>0</v>
      </c>
    </row>
    <row r="274" spans="1:11" ht="15" customHeight="1" x14ac:dyDescent="0.3">
      <c r="A274" s="222" t="s">
        <v>39</v>
      </c>
      <c r="B274" s="1309">
        <v>153500</v>
      </c>
      <c r="C274" s="323">
        <f>SUMIF('Expenditures - all orgs'!$C$14:$C$3599, B274,'Expenditures - all orgs'!$D$14:$D$3599)</f>
        <v>0</v>
      </c>
      <c r="D274" s="493">
        <f>'Budget Detail - AAAAAA'!D295+'Budget Detail - AAAAAA'!E295+'Budget Detail - BBBBBB'!D295+'Budget Detail - BBBBBB'!E295+'Budget Detail - CCCCCC'!D295+'Budget Detail - CCCCCC'!E295+'Budget Detail - DDDDDD'!D295+'Budget Detail - DDDDDD'!E295+'Budget Detail - EEEEEE'!D295+'Budget Detail - EEEEEE'!E295+'Budget Detail - FFFFFF'!D295+'Budget Detail - FFFFFF'!E295</f>
        <v>0</v>
      </c>
      <c r="E274" s="192">
        <v>1</v>
      </c>
      <c r="F274" s="1207">
        <f t="shared" si="50"/>
        <v>0</v>
      </c>
      <c r="G274" s="1041">
        <v>1</v>
      </c>
      <c r="H274" s="1178">
        <f t="shared" si="51"/>
        <v>0</v>
      </c>
      <c r="J274" s="210">
        <v>1</v>
      </c>
      <c r="K274" s="1177">
        <f t="shared" si="45"/>
        <v>0</v>
      </c>
    </row>
    <row r="275" spans="1:11" ht="15" customHeight="1" x14ac:dyDescent="0.3">
      <c r="A275" s="222" t="s">
        <v>242</v>
      </c>
      <c r="B275" s="1309">
        <v>153510</v>
      </c>
      <c r="C275" s="323">
        <f>SUMIF('Expenditures - all orgs'!$C$14:$C$3599, B275,'Expenditures - all orgs'!$D$14:$D$3599)</f>
        <v>0</v>
      </c>
      <c r="D275" s="493">
        <f>'Budget Detail - AAAAAA'!D296+'Budget Detail - AAAAAA'!E296+'Budget Detail - BBBBBB'!D296+'Budget Detail - BBBBBB'!E296+'Budget Detail - CCCCCC'!D296+'Budget Detail - CCCCCC'!E296+'Budget Detail - DDDDDD'!D296+'Budget Detail - DDDDDD'!E296+'Budget Detail - EEEEEE'!D296+'Budget Detail - EEEEEE'!E296+'Budget Detail - FFFFFF'!D296+'Budget Detail - FFFFFF'!E296</f>
        <v>0</v>
      </c>
      <c r="E275" s="192">
        <v>1</v>
      </c>
      <c r="F275" s="1207">
        <f t="shared" si="50"/>
        <v>0</v>
      </c>
      <c r="G275" s="1041">
        <v>1</v>
      </c>
      <c r="H275" s="1178">
        <f t="shared" si="51"/>
        <v>0</v>
      </c>
      <c r="J275" s="210">
        <v>1</v>
      </c>
      <c r="K275" s="1177">
        <f t="shared" si="45"/>
        <v>0</v>
      </c>
    </row>
    <row r="276" spans="1:11" ht="15" customHeight="1" x14ac:dyDescent="0.3">
      <c r="A276" s="222" t="s">
        <v>243</v>
      </c>
      <c r="B276" s="1309">
        <v>153600</v>
      </c>
      <c r="C276" s="323">
        <f>SUMIF('Expenditures - all orgs'!$C$14:$C$3599, B276,'Expenditures - all orgs'!$D$14:$D$3599)</f>
        <v>0</v>
      </c>
      <c r="D276" s="493">
        <f>'Budget Detail - AAAAAA'!D297+'Budget Detail - AAAAAA'!E297+'Budget Detail - BBBBBB'!D297+'Budget Detail - BBBBBB'!E297+'Budget Detail - CCCCCC'!D297+'Budget Detail - CCCCCC'!E297+'Budget Detail - DDDDDD'!D297+'Budget Detail - DDDDDD'!E297+'Budget Detail - EEEEEE'!D297+'Budget Detail - EEEEEE'!E297+'Budget Detail - FFFFFF'!D297+'Budget Detail - FFFFFF'!E297</f>
        <v>0</v>
      </c>
      <c r="E276" s="192">
        <v>1</v>
      </c>
      <c r="F276" s="1207">
        <f t="shared" si="50"/>
        <v>0</v>
      </c>
      <c r="G276" s="1041">
        <v>1</v>
      </c>
      <c r="H276" s="1178">
        <f t="shared" si="51"/>
        <v>0</v>
      </c>
      <c r="J276" s="210">
        <v>1</v>
      </c>
      <c r="K276" s="1177">
        <f t="shared" si="45"/>
        <v>0</v>
      </c>
    </row>
    <row r="277" spans="1:11" ht="15" customHeight="1" x14ac:dyDescent="0.3">
      <c r="A277" s="222" t="s">
        <v>244</v>
      </c>
      <c r="B277" s="1309">
        <v>153700</v>
      </c>
      <c r="C277" s="323">
        <f>SUMIF('Expenditures - all orgs'!$C$14:$C$3599, B277,'Expenditures - all orgs'!$D$14:$D$3599)</f>
        <v>0</v>
      </c>
      <c r="D277" s="493">
        <f>'Budget Detail - AAAAAA'!D298+'Budget Detail - AAAAAA'!E298+'Budget Detail - BBBBBB'!D298+'Budget Detail - BBBBBB'!E298+'Budget Detail - CCCCCC'!D298+'Budget Detail - CCCCCC'!E298+'Budget Detail - DDDDDD'!D298+'Budget Detail - DDDDDD'!E298+'Budget Detail - EEEEEE'!D298+'Budget Detail - EEEEEE'!E298+'Budget Detail - FFFFFF'!D298+'Budget Detail - FFFFFF'!E298</f>
        <v>0</v>
      </c>
      <c r="E277" s="192">
        <v>1</v>
      </c>
      <c r="F277" s="1207">
        <f t="shared" si="50"/>
        <v>0</v>
      </c>
      <c r="G277" s="1041">
        <v>1</v>
      </c>
      <c r="H277" s="1178">
        <f t="shared" si="51"/>
        <v>0</v>
      </c>
      <c r="J277" s="210">
        <v>1</v>
      </c>
      <c r="K277" s="1177">
        <f t="shared" si="45"/>
        <v>0</v>
      </c>
    </row>
    <row r="278" spans="1:11" ht="15" customHeight="1" x14ac:dyDescent="0.3">
      <c r="A278" s="222" t="s">
        <v>245</v>
      </c>
      <c r="B278" s="1309">
        <v>153800</v>
      </c>
      <c r="C278" s="323">
        <f>SUMIF('Expenditures - all orgs'!$C$14:$C$3599, B278,'Expenditures - all orgs'!$D$14:$D$3599)</f>
        <v>0</v>
      </c>
      <c r="D278" s="493">
        <f>'Budget Detail - AAAAAA'!D299+'Budget Detail - AAAAAA'!E299+'Budget Detail - BBBBBB'!D299+'Budget Detail - BBBBBB'!E299+'Budget Detail - CCCCCC'!D299+'Budget Detail - CCCCCC'!E299+'Budget Detail - DDDDDD'!D299+'Budget Detail - DDDDDD'!E299+'Budget Detail - EEEEEE'!D299+'Budget Detail - EEEEEE'!E299+'Budget Detail - FFFFFF'!D299+'Budget Detail - FFFFFF'!E299</f>
        <v>0</v>
      </c>
      <c r="E278" s="192">
        <v>1</v>
      </c>
      <c r="F278" s="1207">
        <f t="shared" si="50"/>
        <v>0</v>
      </c>
      <c r="G278" s="1041">
        <v>1</v>
      </c>
      <c r="H278" s="1178">
        <f t="shared" si="51"/>
        <v>0</v>
      </c>
      <c r="J278" s="210">
        <v>1</v>
      </c>
      <c r="K278" s="1177">
        <f t="shared" si="45"/>
        <v>0</v>
      </c>
    </row>
    <row r="279" spans="1:11" ht="15" customHeight="1" x14ac:dyDescent="0.3">
      <c r="A279" s="222" t="s">
        <v>246</v>
      </c>
      <c r="B279" s="1309">
        <v>153900</v>
      </c>
      <c r="C279" s="323">
        <f>SUMIF('Expenditures - all orgs'!$C$14:$C$3599, B279,'Expenditures - all orgs'!$D$14:$D$3599)</f>
        <v>0</v>
      </c>
      <c r="D279" s="493">
        <f>'Budget Detail - AAAAAA'!D300+'Budget Detail - AAAAAA'!E300+'Budget Detail - BBBBBB'!D300+'Budget Detail - BBBBBB'!E300+'Budget Detail - CCCCCC'!D300+'Budget Detail - CCCCCC'!E300+'Budget Detail - DDDDDD'!D300+'Budget Detail - DDDDDD'!E300+'Budget Detail - EEEEEE'!D300+'Budget Detail - EEEEEE'!E300+'Budget Detail - FFFFFF'!D300+'Budget Detail - FFFFFF'!E300</f>
        <v>0</v>
      </c>
      <c r="E279" s="192">
        <v>1</v>
      </c>
      <c r="F279" s="1207">
        <f t="shared" si="50"/>
        <v>0</v>
      </c>
      <c r="G279" s="1041">
        <v>1</v>
      </c>
      <c r="H279" s="1178">
        <f t="shared" si="51"/>
        <v>0</v>
      </c>
      <c r="J279" s="210">
        <v>1</v>
      </c>
      <c r="K279" s="1177">
        <f t="shared" si="45"/>
        <v>0</v>
      </c>
    </row>
    <row r="280" spans="1:11" ht="15" customHeight="1" x14ac:dyDescent="0.3">
      <c r="A280" s="218" t="s">
        <v>298</v>
      </c>
      <c r="B280" s="1309" t="s">
        <v>107</v>
      </c>
      <c r="C280" s="323">
        <f>SUMIF('Expenditures - all orgs'!$C$14:$C$3599, B280,'Expenditures - all orgs'!$D$14:$D$3599)</f>
        <v>0</v>
      </c>
      <c r="D280" s="493">
        <f>'Budget Detail - AAAAAA'!D301+'Budget Detail - AAAAAA'!E301+'Budget Detail - BBBBBB'!D301+'Budget Detail - BBBBBB'!E301+'Budget Detail - CCCCCC'!D301+'Budget Detail - CCCCCC'!E301+'Budget Detail - DDDDDD'!D301+'Budget Detail - DDDDDD'!E301+'Budget Detail - EEEEEE'!D301+'Budget Detail - EEEEEE'!E301+'Budget Detail - FFFFFF'!D301+'Budget Detail - FFFFFF'!E301</f>
        <v>0</v>
      </c>
      <c r="E280" s="192">
        <v>1</v>
      </c>
      <c r="F280" s="1207">
        <f t="shared" si="50"/>
        <v>0</v>
      </c>
      <c r="G280" s="1041">
        <v>1</v>
      </c>
      <c r="H280" s="1178">
        <f t="shared" si="51"/>
        <v>0</v>
      </c>
      <c r="J280" s="210">
        <v>1</v>
      </c>
      <c r="K280" s="1177">
        <f t="shared" si="45"/>
        <v>0</v>
      </c>
    </row>
    <row r="281" spans="1:11" ht="15" customHeight="1" x14ac:dyDescent="0.3">
      <c r="A281" s="218" t="s">
        <v>298</v>
      </c>
      <c r="B281" s="1310" t="s">
        <v>107</v>
      </c>
      <c r="C281" s="1023">
        <f>SUMIF('Expenditures - all orgs'!$C$14:$C$3599, B281,'Expenditures - all orgs'!$D$14:$D$3599)</f>
        <v>0</v>
      </c>
      <c r="D281" s="493">
        <f>'Budget Detail - AAAAAA'!D302+'Budget Detail - AAAAAA'!E302+'Budget Detail - BBBBBB'!D302+'Budget Detail - BBBBBB'!E302+'Budget Detail - CCCCCC'!D302+'Budget Detail - CCCCCC'!E302+'Budget Detail - DDDDDD'!D302+'Budget Detail - DDDDDD'!E302+'Budget Detail - EEEEEE'!D302+'Budget Detail - EEEEEE'!E302+'Budget Detail - FFFFFF'!D302+'Budget Detail - FFFFFF'!E302</f>
        <v>0</v>
      </c>
      <c r="E281" s="192">
        <v>1</v>
      </c>
      <c r="F281" s="1207">
        <f t="shared" si="50"/>
        <v>0</v>
      </c>
      <c r="G281" s="1041">
        <v>1</v>
      </c>
      <c r="H281" s="1178">
        <f t="shared" si="51"/>
        <v>0</v>
      </c>
      <c r="J281" s="210">
        <v>1</v>
      </c>
      <c r="K281" s="1177">
        <f t="shared" si="45"/>
        <v>0</v>
      </c>
    </row>
    <row r="282" spans="1:11" ht="15" customHeight="1" x14ac:dyDescent="0.3">
      <c r="A282" s="708"/>
      <c r="B282" s="708"/>
      <c r="C282" s="288"/>
      <c r="D282" s="966"/>
      <c r="E282" s="179"/>
      <c r="G282" s="175"/>
      <c r="J282" s="214"/>
      <c r="K282" s="1189"/>
    </row>
    <row r="283" spans="1:11" ht="15" customHeight="1" x14ac:dyDescent="0.3">
      <c r="A283" s="231" t="s">
        <v>247</v>
      </c>
      <c r="B283" s="708"/>
      <c r="C283" s="288"/>
      <c r="D283" s="966"/>
      <c r="E283" s="179"/>
      <c r="G283" s="175"/>
      <c r="J283" s="213"/>
      <c r="K283" s="1184"/>
    </row>
    <row r="284" spans="1:11" ht="15" customHeight="1" x14ac:dyDescent="0.3">
      <c r="A284" s="222" t="s">
        <v>401</v>
      </c>
      <c r="B284" s="637">
        <v>154100</v>
      </c>
      <c r="C284" s="324">
        <f>SUMIF('Expenditures - all orgs'!$C$14:$C$3599, B284,'Expenditures - all orgs'!$D$14:$D$3599)</f>
        <v>0</v>
      </c>
      <c r="D284" s="499">
        <f>'Budget Detail - AAAAAA'!D306+'Budget Detail - AAAAAA'!E306+'Budget Detail - BBBBBB'!D306+'Budget Detail - BBBBBB'!E306+'Budget Detail - CCCCCC'!D306+'Budget Detail - CCCCCC'!E306+'Budget Detail - DDDDDD'!D306+'Budget Detail - DDDDDD'!E306+'Budget Detail - EEEEEE'!D306+'Budget Detail - EEEEEE'!E306+'Budget Detail - FFFFFF'!D306+'Budget Detail - FFFFFF'!E306</f>
        <v>0</v>
      </c>
      <c r="E284" s="193">
        <v>1</v>
      </c>
      <c r="F284" s="1208">
        <f t="shared" ref="F284:F293" si="52">D284/E284</f>
        <v>0</v>
      </c>
      <c r="G284" s="1041">
        <v>1</v>
      </c>
      <c r="H284" s="1178">
        <f t="shared" ref="H284:H293" si="53">F284*G284</f>
        <v>0</v>
      </c>
      <c r="J284" s="210">
        <v>1</v>
      </c>
      <c r="K284" s="1177">
        <f t="shared" si="45"/>
        <v>0</v>
      </c>
    </row>
    <row r="285" spans="1:11" ht="15" customHeight="1" x14ac:dyDescent="0.3">
      <c r="A285" s="222" t="s">
        <v>441</v>
      </c>
      <c r="B285" s="638">
        <v>154120</v>
      </c>
      <c r="C285" s="324">
        <f>SUMIF('Expenditures - all orgs'!$C$14:$C$3599, B285,'Expenditures - all orgs'!$D$14:$D$3599)</f>
        <v>0</v>
      </c>
      <c r="D285" s="499">
        <f>'Budget Detail - AAAAAA'!D307+'Budget Detail - AAAAAA'!E307+'Budget Detail - BBBBBB'!D307+'Budget Detail - BBBBBB'!E307+'Budget Detail - CCCCCC'!D307+'Budget Detail - CCCCCC'!E307+'Budget Detail - DDDDDD'!D307+'Budget Detail - DDDDDD'!E307+'Budget Detail - EEEEEE'!D307+'Budget Detail - EEEEEE'!E307+'Budget Detail - FFFFFF'!D307+'Budget Detail - FFFFFF'!E307</f>
        <v>0</v>
      </c>
      <c r="E285" s="193">
        <v>1</v>
      </c>
      <c r="F285" s="1208">
        <f t="shared" si="52"/>
        <v>0</v>
      </c>
      <c r="G285" s="1041">
        <v>1</v>
      </c>
      <c r="H285" s="1178">
        <f t="shared" si="53"/>
        <v>0</v>
      </c>
      <c r="J285" s="210">
        <v>1</v>
      </c>
      <c r="K285" s="1177">
        <f t="shared" si="45"/>
        <v>0</v>
      </c>
    </row>
    <row r="286" spans="1:11" ht="15" customHeight="1" x14ac:dyDescent="0.3">
      <c r="A286" s="218" t="s">
        <v>440</v>
      </c>
      <c r="B286" s="638">
        <v>154200</v>
      </c>
      <c r="C286" s="324">
        <f>SUMIF('Expenditures - all orgs'!$C$14:$C$3599, B286,'Expenditures - all orgs'!$D$14:$D$3599)</f>
        <v>0</v>
      </c>
      <c r="D286" s="499">
        <f>'Budget Detail - AAAAAA'!D308+'Budget Detail - AAAAAA'!E308+'Budget Detail - BBBBBB'!D308+'Budget Detail - BBBBBB'!E308+'Budget Detail - CCCCCC'!D308+'Budget Detail - CCCCCC'!E308+'Budget Detail - DDDDDD'!D308+'Budget Detail - DDDDDD'!E308+'Budget Detail - EEEEEE'!D308+'Budget Detail - EEEEEE'!E308+'Budget Detail - FFFFFF'!D308+'Budget Detail - FFFFFF'!E308</f>
        <v>0</v>
      </c>
      <c r="E286" s="193">
        <v>1</v>
      </c>
      <c r="F286" s="1208">
        <f t="shared" si="52"/>
        <v>0</v>
      </c>
      <c r="G286" s="1041">
        <v>1</v>
      </c>
      <c r="H286" s="1178">
        <f t="shared" si="53"/>
        <v>0</v>
      </c>
      <c r="J286" s="210">
        <v>1</v>
      </c>
      <c r="K286" s="1177">
        <f t="shared" si="45"/>
        <v>0</v>
      </c>
    </row>
    <row r="287" spans="1:11" ht="15" customHeight="1" x14ac:dyDescent="0.3">
      <c r="A287" s="218" t="s">
        <v>403</v>
      </c>
      <c r="B287" s="638">
        <v>154300</v>
      </c>
      <c r="C287" s="324">
        <f>SUMIF('Expenditures - all orgs'!$C$14:$C$3599, B287,'Expenditures - all orgs'!$D$14:$D$3599)</f>
        <v>0</v>
      </c>
      <c r="D287" s="499">
        <f>'Budget Detail - AAAAAA'!D309+'Budget Detail - AAAAAA'!E309+'Budget Detail - BBBBBB'!D309+'Budget Detail - BBBBBB'!E309+'Budget Detail - CCCCCC'!D309+'Budget Detail - CCCCCC'!E309+'Budget Detail - DDDDDD'!D309+'Budget Detail - DDDDDD'!E309+'Budget Detail - EEEEEE'!D309+'Budget Detail - EEEEEE'!E309+'Budget Detail - FFFFFF'!D309+'Budget Detail - FFFFFF'!E309</f>
        <v>0</v>
      </c>
      <c r="E287" s="193">
        <v>1</v>
      </c>
      <c r="F287" s="1208">
        <f t="shared" si="52"/>
        <v>0</v>
      </c>
      <c r="G287" s="1041">
        <v>1</v>
      </c>
      <c r="H287" s="1178">
        <f t="shared" si="53"/>
        <v>0</v>
      </c>
      <c r="J287" s="210">
        <v>1</v>
      </c>
      <c r="K287" s="1177">
        <f t="shared" si="45"/>
        <v>0</v>
      </c>
    </row>
    <row r="288" spans="1:11" ht="15" customHeight="1" x14ac:dyDescent="0.3">
      <c r="A288" s="218" t="s">
        <v>402</v>
      </c>
      <c r="B288" s="638">
        <v>154310</v>
      </c>
      <c r="C288" s="324">
        <f>SUMIF('Expenditures - all orgs'!$C$14:$C$3599, B288,'Expenditures - all orgs'!$D$14:$D$3599)</f>
        <v>0</v>
      </c>
      <c r="D288" s="499">
        <f>'Budget Detail - AAAAAA'!D310+'Budget Detail - AAAAAA'!E310+'Budget Detail - BBBBBB'!D310+'Budget Detail - BBBBBB'!E310+'Budget Detail - CCCCCC'!D310+'Budget Detail - CCCCCC'!E310+'Budget Detail - DDDDDD'!D310+'Budget Detail - DDDDDD'!E310+'Budget Detail - EEEEEE'!D310+'Budget Detail - EEEEEE'!E310+'Budget Detail - FFFFFF'!D310+'Budget Detail - FFFFFF'!E310</f>
        <v>0</v>
      </c>
      <c r="E288" s="193">
        <v>1</v>
      </c>
      <c r="F288" s="1208">
        <f t="shared" si="52"/>
        <v>0</v>
      </c>
      <c r="G288" s="1041">
        <v>1</v>
      </c>
      <c r="H288" s="1178">
        <f t="shared" si="53"/>
        <v>0</v>
      </c>
      <c r="J288" s="210">
        <v>1</v>
      </c>
      <c r="K288" s="1177">
        <f t="shared" si="45"/>
        <v>0</v>
      </c>
    </row>
    <row r="289" spans="1:11" ht="15" customHeight="1" x14ac:dyDescent="0.3">
      <c r="A289" s="218" t="s">
        <v>404</v>
      </c>
      <c r="B289" s="638">
        <v>154320</v>
      </c>
      <c r="C289" s="324">
        <f>SUMIF('Expenditures - all orgs'!$C$14:$C$3599, B289,'Expenditures - all orgs'!$D$14:$D$3599)</f>
        <v>0</v>
      </c>
      <c r="D289" s="499">
        <f>'Budget Detail - AAAAAA'!D311+'Budget Detail - AAAAAA'!E311+'Budget Detail - BBBBBB'!D311+'Budget Detail - BBBBBB'!E311+'Budget Detail - CCCCCC'!D311+'Budget Detail - CCCCCC'!E311+'Budget Detail - DDDDDD'!D311+'Budget Detail - DDDDDD'!E311+'Budget Detail - EEEEEE'!D311+'Budget Detail - EEEEEE'!E311+'Budget Detail - FFFFFF'!D311+'Budget Detail - FFFFFF'!E311</f>
        <v>0</v>
      </c>
      <c r="E289" s="193">
        <v>1</v>
      </c>
      <c r="F289" s="1208">
        <f t="shared" si="52"/>
        <v>0</v>
      </c>
      <c r="G289" s="1041">
        <v>1</v>
      </c>
      <c r="H289" s="1178">
        <f t="shared" si="53"/>
        <v>0</v>
      </c>
      <c r="J289" s="210">
        <v>1</v>
      </c>
      <c r="K289" s="1177">
        <f t="shared" si="45"/>
        <v>0</v>
      </c>
    </row>
    <row r="290" spans="1:11" ht="15" customHeight="1" x14ac:dyDescent="0.3">
      <c r="A290" s="218" t="s">
        <v>405</v>
      </c>
      <c r="B290" s="638">
        <v>154400</v>
      </c>
      <c r="C290" s="324">
        <f>SUMIF('Expenditures - all orgs'!$C$14:$C$3599, B290,'Expenditures - all orgs'!$D$14:$D$3599)</f>
        <v>0</v>
      </c>
      <c r="D290" s="499">
        <f>'Budget Detail - AAAAAA'!D312+'Budget Detail - AAAAAA'!E312+'Budget Detail - BBBBBB'!D312+'Budget Detail - BBBBBB'!E312+'Budget Detail - CCCCCC'!D312+'Budget Detail - CCCCCC'!E312+'Budget Detail - DDDDDD'!D312+'Budget Detail - DDDDDD'!E312+'Budget Detail - EEEEEE'!D312+'Budget Detail - EEEEEE'!E312+'Budget Detail - FFFFFF'!D312+'Budget Detail - FFFFFF'!E312</f>
        <v>0</v>
      </c>
      <c r="E290" s="193">
        <v>1</v>
      </c>
      <c r="F290" s="1208">
        <f t="shared" si="52"/>
        <v>0</v>
      </c>
      <c r="G290" s="1041">
        <v>1</v>
      </c>
      <c r="H290" s="1178">
        <f t="shared" si="53"/>
        <v>0</v>
      </c>
      <c r="J290" s="210">
        <v>1</v>
      </c>
      <c r="K290" s="1177">
        <f t="shared" si="45"/>
        <v>0</v>
      </c>
    </row>
    <row r="291" spans="1:11" ht="15" customHeight="1" x14ac:dyDescent="0.3">
      <c r="A291" s="222" t="s">
        <v>40</v>
      </c>
      <c r="B291" s="1311">
        <v>154600</v>
      </c>
      <c r="C291" s="324">
        <f>SUMIF('Expenditures - all orgs'!$C$14:$C$3599, B291,'Expenditures - all orgs'!$D$14:$D$3599)</f>
        <v>0</v>
      </c>
      <c r="D291" s="499">
        <f>'Budget Detail - AAAAAA'!D313+'Budget Detail - AAAAAA'!E313+'Budget Detail - BBBBBB'!D313+'Budget Detail - BBBBBB'!E313+'Budget Detail - CCCCCC'!D313+'Budget Detail - CCCCCC'!E313+'Budget Detail - DDDDDD'!D313+'Budget Detail - DDDDDD'!E313+'Budget Detail - EEEEEE'!D313+'Budget Detail - EEEEEE'!E313+'Budget Detail - FFFFFF'!D313+'Budget Detail - FFFFFF'!E313</f>
        <v>0</v>
      </c>
      <c r="E291" s="193">
        <v>1</v>
      </c>
      <c r="F291" s="1208">
        <f t="shared" si="52"/>
        <v>0</v>
      </c>
      <c r="G291" s="1041">
        <v>1</v>
      </c>
      <c r="H291" s="1178">
        <f t="shared" si="53"/>
        <v>0</v>
      </c>
      <c r="J291" s="210">
        <v>1</v>
      </c>
      <c r="K291" s="1177">
        <f t="shared" si="45"/>
        <v>0</v>
      </c>
    </row>
    <row r="292" spans="1:11" ht="15" customHeight="1" x14ac:dyDescent="0.3">
      <c r="A292" s="218" t="s">
        <v>406</v>
      </c>
      <c r="B292" s="638">
        <v>154700</v>
      </c>
      <c r="C292" s="324">
        <f>SUMIF('Expenditures - all orgs'!$C$14:$C$3599, B292,'Expenditures - all orgs'!$D$14:$D$3599)</f>
        <v>0</v>
      </c>
      <c r="D292" s="499">
        <f>'Budget Detail - AAAAAA'!D314+'Budget Detail - AAAAAA'!E314+'Budget Detail - BBBBBB'!D314+'Budget Detail - BBBBBB'!E314+'Budget Detail - CCCCCC'!D314+'Budget Detail - CCCCCC'!E314+'Budget Detail - DDDDDD'!D314+'Budget Detail - DDDDDD'!E314+'Budget Detail - EEEEEE'!D314+'Budget Detail - EEEEEE'!E314+'Budget Detail - FFFFFF'!D314+'Budget Detail - FFFFFF'!E314</f>
        <v>0</v>
      </c>
      <c r="E292" s="193">
        <v>1</v>
      </c>
      <c r="F292" s="1208">
        <f t="shared" si="52"/>
        <v>0</v>
      </c>
      <c r="G292" s="1041">
        <v>1</v>
      </c>
      <c r="H292" s="1178">
        <f t="shared" si="53"/>
        <v>0</v>
      </c>
      <c r="J292" s="210">
        <v>1</v>
      </c>
      <c r="K292" s="1177">
        <f t="shared" si="45"/>
        <v>0</v>
      </c>
    </row>
    <row r="293" spans="1:11" ht="15" customHeight="1" x14ac:dyDescent="0.3">
      <c r="A293" s="218" t="s">
        <v>104</v>
      </c>
      <c r="B293" s="1312" t="s">
        <v>107</v>
      </c>
      <c r="C293" s="1024">
        <f>SUMIF('Expenditures - all orgs'!$C$14:$C$3599, B293,'Expenditures - all orgs'!$D$14:$D$3599)</f>
        <v>0</v>
      </c>
      <c r="D293" s="499">
        <f>'Budget Detail - AAAAAA'!D315+'Budget Detail - AAAAAA'!E315+'Budget Detail - BBBBBB'!D315+'Budget Detail - BBBBBB'!E315+'Budget Detail - CCCCCC'!D315+'Budget Detail - CCCCCC'!E315+'Budget Detail - DDDDDD'!D315+'Budget Detail - DDDDDD'!E315+'Budget Detail - EEEEEE'!D315+'Budget Detail - EEEEEE'!E315+'Budget Detail - FFFFFF'!D315+'Budget Detail - FFFFFF'!E315</f>
        <v>0</v>
      </c>
      <c r="E293" s="193">
        <v>1</v>
      </c>
      <c r="F293" s="1208">
        <f t="shared" si="52"/>
        <v>0</v>
      </c>
      <c r="G293" s="1041">
        <v>1</v>
      </c>
      <c r="H293" s="1178">
        <f t="shared" si="53"/>
        <v>0</v>
      </c>
      <c r="J293" s="210">
        <v>1</v>
      </c>
      <c r="K293" s="1177">
        <f t="shared" si="45"/>
        <v>0</v>
      </c>
    </row>
    <row r="294" spans="1:11" ht="15" customHeight="1" x14ac:dyDescent="0.3">
      <c r="A294" s="708"/>
      <c r="B294" s="708"/>
      <c r="C294" s="288"/>
      <c r="D294" s="966"/>
      <c r="E294" s="179"/>
      <c r="G294" s="175"/>
      <c r="J294" s="214"/>
      <c r="K294" s="1189"/>
    </row>
    <row r="295" spans="1:11" ht="15" customHeight="1" x14ac:dyDescent="0.3">
      <c r="A295" s="231" t="s">
        <v>248</v>
      </c>
      <c r="B295" s="708"/>
      <c r="C295" s="288"/>
      <c r="D295" s="966"/>
      <c r="E295" s="179"/>
      <c r="G295" s="175"/>
      <c r="J295" s="213"/>
      <c r="K295" s="1184"/>
    </row>
    <row r="296" spans="1:11" ht="15" customHeight="1" x14ac:dyDescent="0.3">
      <c r="A296" s="223" t="s">
        <v>249</v>
      </c>
      <c r="B296" s="1313">
        <v>212100</v>
      </c>
      <c r="C296" s="325">
        <f>SUMIF('Expenditures - all orgs'!$C$14:$C$3599, B296,'Expenditures - all orgs'!$D$14:$D$3599)</f>
        <v>0</v>
      </c>
      <c r="D296" s="506">
        <f>'Budget Detail - AAAAAA'!D319+'Budget Detail - AAAAAA'!E319+'Budget Detail - BBBBBB'!D319+'Budget Detail - BBBBBB'!E319+'Budget Detail - CCCCCC'!D319+'Budget Detail - CCCCCC'!E319+'Budget Detail - DDDDDD'!D319+'Budget Detail - DDDDDD'!E319+'Budget Detail - EEEEEE'!D319+'Budget Detail - EEEEEE'!E319+'Budget Detail - FFFFFF'!D319+'Budget Detail - FFFFFF'!E319</f>
        <v>0</v>
      </c>
      <c r="E296" s="194">
        <v>1</v>
      </c>
      <c r="F296" s="1191">
        <f t="shared" ref="F296:F299" si="54">D296/E296</f>
        <v>0</v>
      </c>
      <c r="G296" s="1041">
        <v>1</v>
      </c>
      <c r="H296" s="1178">
        <f t="shared" ref="H296:H299" si="55">F296*G296</f>
        <v>0</v>
      </c>
      <c r="J296" s="210">
        <v>1</v>
      </c>
      <c r="K296" s="1177">
        <f t="shared" si="45"/>
        <v>0</v>
      </c>
    </row>
    <row r="297" spans="1:11" ht="15" customHeight="1" x14ac:dyDescent="0.3">
      <c r="A297" s="223" t="s">
        <v>250</v>
      </c>
      <c r="B297" s="1314">
        <v>212200</v>
      </c>
      <c r="C297" s="325">
        <f>SUMIF('Expenditures - all orgs'!$C$14:$C$3599, B297,'Expenditures - all orgs'!$D$14:$D$3599)</f>
        <v>0</v>
      </c>
      <c r="D297" s="506">
        <f>'Budget Detail - AAAAAA'!D320+'Budget Detail - AAAAAA'!E320+'Budget Detail - BBBBBB'!D320+'Budget Detail - BBBBBB'!E320+'Budget Detail - CCCCCC'!D320+'Budget Detail - CCCCCC'!E320+'Budget Detail - DDDDDD'!D320+'Budget Detail - DDDDDD'!E320+'Budget Detail - EEEEEE'!D320+'Budget Detail - EEEEEE'!E320+'Budget Detail - FFFFFF'!D320+'Budget Detail - FFFFFF'!E320</f>
        <v>0</v>
      </c>
      <c r="E297" s="194">
        <v>1</v>
      </c>
      <c r="F297" s="1191">
        <f t="shared" si="54"/>
        <v>0</v>
      </c>
      <c r="G297" s="1041">
        <v>1</v>
      </c>
      <c r="H297" s="1178">
        <f t="shared" si="55"/>
        <v>0</v>
      </c>
      <c r="J297" s="210">
        <v>1</v>
      </c>
      <c r="K297" s="1177">
        <f t="shared" si="45"/>
        <v>0</v>
      </c>
    </row>
    <row r="298" spans="1:11" ht="15" customHeight="1" x14ac:dyDescent="0.3">
      <c r="A298" s="223" t="s">
        <v>251</v>
      </c>
      <c r="B298" s="1314">
        <v>212300</v>
      </c>
      <c r="C298" s="325">
        <f>SUMIF('Expenditures - all orgs'!$C$14:$C$3599, B298,'Expenditures - all orgs'!$D$14:$D$3599)</f>
        <v>0</v>
      </c>
      <c r="D298" s="506">
        <f>'Budget Detail - AAAAAA'!D321+'Budget Detail - AAAAAA'!E321+'Budget Detail - BBBBBB'!D321+'Budget Detail - BBBBBB'!E321+'Budget Detail - CCCCCC'!D321+'Budget Detail - CCCCCC'!E321+'Budget Detail - DDDDDD'!D321+'Budget Detail - DDDDDD'!E321+'Budget Detail - EEEEEE'!D321+'Budget Detail - EEEEEE'!E321+'Budget Detail - FFFFFF'!D321+'Budget Detail - FFFFFF'!E321</f>
        <v>0</v>
      </c>
      <c r="E298" s="194">
        <v>1</v>
      </c>
      <c r="F298" s="1191">
        <f t="shared" si="54"/>
        <v>0</v>
      </c>
      <c r="G298" s="1041">
        <v>1</v>
      </c>
      <c r="H298" s="1178">
        <f t="shared" si="55"/>
        <v>0</v>
      </c>
      <c r="J298" s="210">
        <v>1</v>
      </c>
      <c r="K298" s="1177">
        <f t="shared" si="45"/>
        <v>0</v>
      </c>
    </row>
    <row r="299" spans="1:11" ht="15" customHeight="1" x14ac:dyDescent="0.3">
      <c r="A299" s="708" t="s">
        <v>104</v>
      </c>
      <c r="B299" s="1315" t="s">
        <v>107</v>
      </c>
      <c r="C299" s="1025">
        <f>SUMIF('Expenditures - all orgs'!$C$14:$C$3599, B299,'Expenditures - all orgs'!$D$14:$D$3599)</f>
        <v>0</v>
      </c>
      <c r="D299" s="506">
        <f>'Budget Detail - AAAAAA'!D322+'Budget Detail - AAAAAA'!E322+'Budget Detail - BBBBBB'!D322+'Budget Detail - BBBBBB'!E322+'Budget Detail - CCCCCC'!D322+'Budget Detail - CCCCCC'!E322+'Budget Detail - DDDDDD'!D322+'Budget Detail - DDDDDD'!E322+'Budget Detail - EEEEEE'!D322+'Budget Detail - EEEEEE'!E322+'Budget Detail - FFFFFF'!D322+'Budget Detail - FFFFFF'!E322</f>
        <v>0</v>
      </c>
      <c r="E299" s="194">
        <v>1</v>
      </c>
      <c r="F299" s="1191">
        <f t="shared" si="54"/>
        <v>0</v>
      </c>
      <c r="G299" s="1041">
        <v>1</v>
      </c>
      <c r="H299" s="1178">
        <f t="shared" si="55"/>
        <v>0</v>
      </c>
      <c r="J299" s="210">
        <v>1</v>
      </c>
      <c r="K299" s="1177">
        <f t="shared" si="45"/>
        <v>0</v>
      </c>
    </row>
    <row r="300" spans="1:11" ht="15" customHeight="1" x14ac:dyDescent="0.3">
      <c r="A300" s="708"/>
      <c r="B300" s="708"/>
      <c r="C300" s="288"/>
      <c r="D300" s="966"/>
      <c r="E300" s="179"/>
      <c r="G300" s="175"/>
      <c r="J300" s="214"/>
      <c r="K300" s="1189"/>
    </row>
    <row r="301" spans="1:11" ht="15" customHeight="1" x14ac:dyDescent="0.3">
      <c r="A301" s="231" t="s">
        <v>253</v>
      </c>
      <c r="B301" s="708"/>
      <c r="C301" s="288"/>
      <c r="D301" s="966"/>
      <c r="E301" s="179"/>
      <c r="G301" s="175"/>
      <c r="J301" s="213"/>
      <c r="K301" s="1184"/>
    </row>
    <row r="302" spans="1:11" ht="15" customHeight="1" x14ac:dyDescent="0.3">
      <c r="A302" s="708" t="s">
        <v>254</v>
      </c>
      <c r="B302" s="1316">
        <v>213100</v>
      </c>
      <c r="C302" s="326">
        <f>SUMIF('Expenditures - all orgs'!$C$14:$C$3599, B302,'Expenditures - all orgs'!$D$14:$D$3599)</f>
        <v>0</v>
      </c>
      <c r="D302" s="512">
        <f>'Budget Detail - AAAAAA'!D326+'Budget Detail - AAAAAA'!E326+'Budget Detail - BBBBBB'!D326+'Budget Detail - BBBBBB'!E326+'Budget Detail - CCCCCC'!D326+'Budget Detail - CCCCCC'!E326+'Budget Detail - DDDDDD'!D326+'Budget Detail - DDDDDD'!E326+'Budget Detail - EEEEEE'!D326+'Budget Detail - EEEEEE'!E326+'Budget Detail - FFFFFF'!D326+'Budget Detail - FFFFFF'!E326</f>
        <v>0</v>
      </c>
      <c r="E302" s="195">
        <v>1</v>
      </c>
      <c r="F302" s="1209">
        <f t="shared" ref="F302:F306" si="56">D302/E302</f>
        <v>0</v>
      </c>
      <c r="G302" s="1041">
        <v>1</v>
      </c>
      <c r="H302" s="1178">
        <f t="shared" ref="H302:H306" si="57">F302*G302</f>
        <v>0</v>
      </c>
      <c r="J302" s="210">
        <v>1</v>
      </c>
      <c r="K302" s="1177">
        <f t="shared" si="45"/>
        <v>0</v>
      </c>
    </row>
    <row r="303" spans="1:11" ht="15" customHeight="1" x14ac:dyDescent="0.3">
      <c r="A303" s="708" t="s">
        <v>255</v>
      </c>
      <c r="B303" s="1317">
        <v>213200</v>
      </c>
      <c r="C303" s="326">
        <f>SUMIF('Expenditures - all orgs'!$C$14:$C$3599, B303,'Expenditures - all orgs'!$D$14:$D$3599)</f>
        <v>0</v>
      </c>
      <c r="D303" s="512">
        <f>'Budget Detail - AAAAAA'!D327+'Budget Detail - AAAAAA'!E327+'Budget Detail - BBBBBB'!D327+'Budget Detail - BBBBBB'!E327+'Budget Detail - CCCCCC'!D327+'Budget Detail - CCCCCC'!E327+'Budget Detail - DDDDDD'!D327+'Budget Detail - DDDDDD'!E327+'Budget Detail - EEEEEE'!D327+'Budget Detail - EEEEEE'!E327+'Budget Detail - FFFFFF'!D327+'Budget Detail - FFFFFF'!E327</f>
        <v>0</v>
      </c>
      <c r="E303" s="195">
        <v>1</v>
      </c>
      <c r="F303" s="1209">
        <f t="shared" si="56"/>
        <v>0</v>
      </c>
      <c r="G303" s="1041">
        <v>1</v>
      </c>
      <c r="H303" s="1178">
        <f t="shared" si="57"/>
        <v>0</v>
      </c>
      <c r="J303" s="210">
        <v>1</v>
      </c>
      <c r="K303" s="1177">
        <f t="shared" si="45"/>
        <v>0</v>
      </c>
    </row>
    <row r="304" spans="1:11" ht="15" customHeight="1" x14ac:dyDescent="0.3">
      <c r="A304" s="708" t="s">
        <v>256</v>
      </c>
      <c r="B304" s="1317">
        <v>213300</v>
      </c>
      <c r="C304" s="326">
        <f>SUMIF('Expenditures - all orgs'!$C$14:$C$3599, B304,'Expenditures - all orgs'!$D$14:$D$3599)</f>
        <v>0</v>
      </c>
      <c r="D304" s="512">
        <f>'Budget Detail - AAAAAA'!D328+'Budget Detail - AAAAAA'!E328+'Budget Detail - BBBBBB'!D328+'Budget Detail - BBBBBB'!E328+'Budget Detail - CCCCCC'!D328+'Budget Detail - CCCCCC'!E328+'Budget Detail - DDDDDD'!D328+'Budget Detail - DDDDDD'!E328+'Budget Detail - EEEEEE'!D328+'Budget Detail - EEEEEE'!E328+'Budget Detail - FFFFFF'!D328+'Budget Detail - FFFFFF'!E328</f>
        <v>0</v>
      </c>
      <c r="E304" s="195">
        <v>1</v>
      </c>
      <c r="F304" s="1209">
        <f t="shared" si="56"/>
        <v>0</v>
      </c>
      <c r="G304" s="1041">
        <v>1</v>
      </c>
      <c r="H304" s="1178">
        <f t="shared" si="57"/>
        <v>0</v>
      </c>
      <c r="J304" s="210">
        <v>1</v>
      </c>
      <c r="K304" s="1177">
        <f t="shared" si="45"/>
        <v>0</v>
      </c>
    </row>
    <row r="305" spans="1:11" ht="15" customHeight="1" x14ac:dyDescent="0.3">
      <c r="A305" s="708" t="s">
        <v>104</v>
      </c>
      <c r="B305" s="1317" t="s">
        <v>107</v>
      </c>
      <c r="C305" s="326">
        <f>SUMIF('Expenditures - all orgs'!$C$14:$C$3599, B305,'Expenditures - all orgs'!$D$14:$D$3599)</f>
        <v>0</v>
      </c>
      <c r="D305" s="512">
        <f>'Budget Detail - AAAAAA'!D329+'Budget Detail - AAAAAA'!E329+'Budget Detail - BBBBBB'!D329+'Budget Detail - BBBBBB'!E329+'Budget Detail - CCCCCC'!D329+'Budget Detail - CCCCCC'!E329+'Budget Detail - DDDDDD'!D329+'Budget Detail - DDDDDD'!E329+'Budget Detail - EEEEEE'!D329+'Budget Detail - EEEEEE'!E329+'Budget Detail - FFFFFF'!D329+'Budget Detail - FFFFFF'!E329</f>
        <v>0</v>
      </c>
      <c r="E305" s="195">
        <v>1</v>
      </c>
      <c r="F305" s="1209">
        <f t="shared" si="56"/>
        <v>0</v>
      </c>
      <c r="G305" s="1041">
        <v>1</v>
      </c>
      <c r="H305" s="1178">
        <f t="shared" si="57"/>
        <v>0</v>
      </c>
      <c r="J305" s="210">
        <v>1</v>
      </c>
      <c r="K305" s="1177">
        <f t="shared" si="45"/>
        <v>0</v>
      </c>
    </row>
    <row r="306" spans="1:11" ht="15" customHeight="1" x14ac:dyDescent="0.3">
      <c r="A306" s="708" t="s">
        <v>104</v>
      </c>
      <c r="B306" s="1318" t="s">
        <v>107</v>
      </c>
      <c r="C306" s="1026">
        <f>SUMIF('Expenditures - all orgs'!$C$14:$C$3599, B306,'Expenditures - all orgs'!$D$14:$D$3599)</f>
        <v>0</v>
      </c>
      <c r="D306" s="512">
        <f>'Budget Detail - AAAAAA'!D330+'Budget Detail - AAAAAA'!E330+'Budget Detail - BBBBBB'!D330+'Budget Detail - BBBBBB'!E330+'Budget Detail - CCCCCC'!D330+'Budget Detail - CCCCCC'!E330+'Budget Detail - DDDDDD'!D330+'Budget Detail - DDDDDD'!E330+'Budget Detail - EEEEEE'!D330+'Budget Detail - EEEEEE'!E330+'Budget Detail - FFFFFF'!D330+'Budget Detail - FFFFFF'!E330</f>
        <v>0</v>
      </c>
      <c r="E306" s="195">
        <v>1</v>
      </c>
      <c r="F306" s="1209">
        <f t="shared" si="56"/>
        <v>0</v>
      </c>
      <c r="G306" s="1041">
        <v>1</v>
      </c>
      <c r="H306" s="1178">
        <f t="shared" si="57"/>
        <v>0</v>
      </c>
      <c r="J306" s="210">
        <v>1</v>
      </c>
      <c r="K306" s="1177">
        <f t="shared" si="45"/>
        <v>0</v>
      </c>
    </row>
    <row r="307" spans="1:11" ht="15" customHeight="1" x14ac:dyDescent="0.3">
      <c r="A307" s="708"/>
      <c r="B307" s="708"/>
      <c r="C307" s="288"/>
      <c r="D307" s="966"/>
      <c r="E307" s="179"/>
      <c r="G307" s="175"/>
      <c r="J307" s="214"/>
      <c r="K307" s="1189"/>
    </row>
    <row r="308" spans="1:11" ht="15" customHeight="1" x14ac:dyDescent="0.3">
      <c r="A308" s="231" t="s">
        <v>252</v>
      </c>
      <c r="B308" s="708"/>
      <c r="C308" s="288"/>
      <c r="D308" s="966"/>
      <c r="E308" s="179"/>
      <c r="G308" s="175"/>
      <c r="J308" s="213"/>
      <c r="K308" s="1184"/>
    </row>
    <row r="309" spans="1:11" ht="15" customHeight="1" x14ac:dyDescent="0.3">
      <c r="A309" s="223" t="s">
        <v>326</v>
      </c>
      <c r="B309" s="1319">
        <v>220010</v>
      </c>
      <c r="C309" s="327">
        <f>SUMIF('Expenditures - all orgs'!$C$14:$C$3599, B309,'Expenditures - all orgs'!$D$14:$D$3599)</f>
        <v>0</v>
      </c>
      <c r="D309" s="519">
        <f>'Budget Detail - AAAAAA'!D334+'Budget Detail - AAAAAA'!E334+'Budget Detail - BBBBBB'!D334+'Budget Detail - BBBBBB'!E334+'Budget Detail - CCCCCC'!D334+'Budget Detail - CCCCCC'!E334+'Budget Detail - DDDDDD'!D334+'Budget Detail - DDDDDD'!E334+'Budget Detail - EEEEEE'!D334+'Budget Detail - EEEEEE'!E334+'Budget Detail - FFFFFF'!D334+'Budget Detail - FFFFFF'!E334</f>
        <v>0</v>
      </c>
      <c r="E309" s="196">
        <v>1</v>
      </c>
      <c r="F309" s="1210">
        <f t="shared" ref="F309" si="58">D309/E309</f>
        <v>0</v>
      </c>
      <c r="G309" s="1041">
        <v>1</v>
      </c>
      <c r="H309" s="1178">
        <f t="shared" ref="H309" si="59">F309*G309</f>
        <v>0</v>
      </c>
      <c r="J309" s="210">
        <v>1</v>
      </c>
      <c r="K309" s="1177">
        <f t="shared" ref="K309" si="60">H309*J309</f>
        <v>0</v>
      </c>
    </row>
    <row r="310" spans="1:11" ht="15" customHeight="1" x14ac:dyDescent="0.3">
      <c r="A310" s="223" t="s">
        <v>257</v>
      </c>
      <c r="B310" s="1320">
        <v>221100</v>
      </c>
      <c r="C310" s="327">
        <f>SUMIF('Expenditures - all orgs'!$C$14:$C$3599, B310,'Expenditures - all orgs'!$D$14:$D$3599)</f>
        <v>0</v>
      </c>
      <c r="D310" s="519">
        <f>'Budget Detail - AAAAAA'!D335+'Budget Detail - AAAAAA'!E335+'Budget Detail - BBBBBB'!D335+'Budget Detail - BBBBBB'!E335+'Budget Detail - CCCCCC'!D335+'Budget Detail - CCCCCC'!E335+'Budget Detail - DDDDDD'!D335+'Budget Detail - DDDDDD'!E335+'Budget Detail - EEEEEE'!D335+'Budget Detail - EEEEEE'!E335+'Budget Detail - FFFFFF'!D335+'Budget Detail - FFFFFF'!E335</f>
        <v>0</v>
      </c>
      <c r="E310" s="196">
        <v>1</v>
      </c>
      <c r="F310" s="1210">
        <f t="shared" ref="F310:F319" si="61">D310/E310</f>
        <v>0</v>
      </c>
      <c r="G310" s="1041">
        <v>1</v>
      </c>
      <c r="H310" s="1178">
        <f t="shared" ref="H310:H319" si="62">F310*G310</f>
        <v>0</v>
      </c>
      <c r="J310" s="210">
        <v>1</v>
      </c>
      <c r="K310" s="1177">
        <f t="shared" si="45"/>
        <v>0</v>
      </c>
    </row>
    <row r="311" spans="1:11" ht="15" customHeight="1" x14ac:dyDescent="0.3">
      <c r="A311" s="222" t="s">
        <v>257</v>
      </c>
      <c r="B311" s="1321">
        <v>221200</v>
      </c>
      <c r="C311" s="327">
        <f>SUMIF('Expenditures - all orgs'!$C$14:$C$3599, B311,'Expenditures - all orgs'!$D$14:$D$3599)</f>
        <v>0</v>
      </c>
      <c r="D311" s="519">
        <f>'Budget Detail - AAAAAA'!D336+'Budget Detail - AAAAAA'!E336+'Budget Detail - BBBBBB'!D336+'Budget Detail - BBBBBB'!E336+'Budget Detail - CCCCCC'!D336+'Budget Detail - CCCCCC'!E336+'Budget Detail - DDDDDD'!D336+'Budget Detail - DDDDDD'!E336+'Budget Detail - EEEEEE'!D336+'Budget Detail - EEEEEE'!E336+'Budget Detail - FFFFFF'!D336+'Budget Detail - FFFFFF'!E336</f>
        <v>0</v>
      </c>
      <c r="E311" s="196">
        <v>1</v>
      </c>
      <c r="F311" s="1210">
        <f t="shared" si="61"/>
        <v>0</v>
      </c>
      <c r="G311" s="1041">
        <v>1</v>
      </c>
      <c r="H311" s="1178">
        <f t="shared" si="62"/>
        <v>0</v>
      </c>
      <c r="J311" s="210">
        <v>1</v>
      </c>
      <c r="K311" s="1177">
        <f t="shared" si="45"/>
        <v>0</v>
      </c>
    </row>
    <row r="312" spans="1:11" ht="15" customHeight="1" x14ac:dyDescent="0.3">
      <c r="A312" s="222" t="s">
        <v>258</v>
      </c>
      <c r="B312" s="1321">
        <v>221400</v>
      </c>
      <c r="C312" s="327">
        <f>SUMIF('Expenditures - all orgs'!$C$14:$C$3599, B312,'Expenditures - all orgs'!$D$14:$D$3599)</f>
        <v>0</v>
      </c>
      <c r="D312" s="519">
        <f>'Budget Detail - AAAAAA'!D337+'Budget Detail - AAAAAA'!E337+'Budget Detail - BBBBBB'!D337+'Budget Detail - BBBBBB'!E337+'Budget Detail - CCCCCC'!D337+'Budget Detail - CCCCCC'!E337+'Budget Detail - DDDDDD'!D337+'Budget Detail - DDDDDD'!E337+'Budget Detail - EEEEEE'!D337+'Budget Detail - EEEEEE'!E337+'Budget Detail - FFFFFF'!D337+'Budget Detail - FFFFFF'!E337</f>
        <v>0</v>
      </c>
      <c r="E312" s="196">
        <v>1</v>
      </c>
      <c r="F312" s="1210">
        <f t="shared" si="61"/>
        <v>0</v>
      </c>
      <c r="G312" s="1041">
        <v>1</v>
      </c>
      <c r="H312" s="1178">
        <f t="shared" si="62"/>
        <v>0</v>
      </c>
      <c r="J312" s="210">
        <v>1</v>
      </c>
      <c r="K312" s="1177">
        <f t="shared" si="45"/>
        <v>0</v>
      </c>
    </row>
    <row r="313" spans="1:11" ht="15" customHeight="1" x14ac:dyDescent="0.3">
      <c r="A313" s="222" t="s">
        <v>102</v>
      </c>
      <c r="B313" s="1321">
        <v>221500</v>
      </c>
      <c r="C313" s="327">
        <f>SUMIF('Expenditures - all orgs'!$C$14:$C$3599, B313,'Expenditures - all orgs'!$D$14:$D$3599)</f>
        <v>0</v>
      </c>
      <c r="D313" s="519">
        <f>'Budget Detail - AAAAAA'!D338+'Budget Detail - AAAAAA'!E338+'Budget Detail - BBBBBB'!D338+'Budget Detail - BBBBBB'!E338+'Budget Detail - CCCCCC'!D338+'Budget Detail - CCCCCC'!E338+'Budget Detail - DDDDDD'!D338+'Budget Detail - DDDDDD'!E338+'Budget Detail - EEEEEE'!D338+'Budget Detail - EEEEEE'!E338+'Budget Detail - FFFFFF'!D338+'Budget Detail - FFFFFF'!E338</f>
        <v>0</v>
      </c>
      <c r="E313" s="196">
        <v>1</v>
      </c>
      <c r="F313" s="1210">
        <f t="shared" si="61"/>
        <v>0</v>
      </c>
      <c r="G313" s="1041">
        <v>1</v>
      </c>
      <c r="H313" s="1178">
        <f t="shared" si="62"/>
        <v>0</v>
      </c>
      <c r="J313" s="210">
        <v>1</v>
      </c>
      <c r="K313" s="1177">
        <f t="shared" si="45"/>
        <v>0</v>
      </c>
    </row>
    <row r="314" spans="1:11" ht="15" customHeight="1" x14ac:dyDescent="0.3">
      <c r="A314" s="218" t="s">
        <v>259</v>
      </c>
      <c r="B314" s="1321">
        <v>221600</v>
      </c>
      <c r="C314" s="327">
        <f>SUMIF('Expenditures - all orgs'!$C$14:$C$3599, B314,'Expenditures - all orgs'!$D$14:$D$3599)</f>
        <v>0</v>
      </c>
      <c r="D314" s="519">
        <f>'Budget Detail - AAAAAA'!D339+'Budget Detail - AAAAAA'!E339+'Budget Detail - BBBBBB'!D339+'Budget Detail - BBBBBB'!E339+'Budget Detail - CCCCCC'!D339+'Budget Detail - CCCCCC'!E339+'Budget Detail - DDDDDD'!D339+'Budget Detail - DDDDDD'!E339+'Budget Detail - EEEEEE'!D339+'Budget Detail - EEEEEE'!E339+'Budget Detail - FFFFFF'!D339+'Budget Detail - FFFFFF'!E339</f>
        <v>0</v>
      </c>
      <c r="E314" s="196">
        <v>1</v>
      </c>
      <c r="F314" s="1210">
        <f t="shared" si="61"/>
        <v>0</v>
      </c>
      <c r="G314" s="1041">
        <v>1</v>
      </c>
      <c r="H314" s="1178">
        <f t="shared" si="62"/>
        <v>0</v>
      </c>
      <c r="J314" s="210">
        <v>1</v>
      </c>
      <c r="K314" s="1177">
        <f t="shared" si="45"/>
        <v>0</v>
      </c>
    </row>
    <row r="315" spans="1:11" ht="15" customHeight="1" x14ac:dyDescent="0.3">
      <c r="A315" s="708" t="s">
        <v>260</v>
      </c>
      <c r="B315" s="1320">
        <v>221700</v>
      </c>
      <c r="C315" s="327">
        <f>SUMIF('Expenditures - all orgs'!$C$14:$C$3599, B315,'Expenditures - all orgs'!$D$14:$D$3599)</f>
        <v>0</v>
      </c>
      <c r="D315" s="519">
        <f>'Budget Detail - AAAAAA'!D340+'Budget Detail - AAAAAA'!E340+'Budget Detail - BBBBBB'!D340+'Budget Detail - BBBBBB'!E340+'Budget Detail - CCCCCC'!D340+'Budget Detail - CCCCCC'!E340+'Budget Detail - DDDDDD'!D340+'Budget Detail - DDDDDD'!E340+'Budget Detail - EEEEEE'!D340+'Budget Detail - EEEEEE'!E340+'Budget Detail - FFFFFF'!D340+'Budget Detail - FFFFFF'!E340</f>
        <v>0</v>
      </c>
      <c r="E315" s="196">
        <v>1</v>
      </c>
      <c r="F315" s="1210">
        <f t="shared" si="61"/>
        <v>0</v>
      </c>
      <c r="G315" s="1041">
        <v>1</v>
      </c>
      <c r="H315" s="1178">
        <f t="shared" si="62"/>
        <v>0</v>
      </c>
      <c r="J315" s="210">
        <v>1</v>
      </c>
      <c r="K315" s="1177">
        <f t="shared" si="45"/>
        <v>0</v>
      </c>
    </row>
    <row r="316" spans="1:11" ht="15" customHeight="1" x14ac:dyDescent="0.3">
      <c r="A316" s="216" t="s">
        <v>28</v>
      </c>
      <c r="B316" s="1320">
        <v>221800</v>
      </c>
      <c r="C316" s="327">
        <f>SUMIF('Expenditures - all orgs'!$C$14:$C$3599, B316,'Expenditures - all orgs'!$D$14:$D$3599)</f>
        <v>0</v>
      </c>
      <c r="D316" s="519">
        <f>'Budget Detail - AAAAAA'!D341+'Budget Detail - AAAAAA'!E341+'Budget Detail - BBBBBB'!D341+'Budget Detail - BBBBBB'!E341+'Budget Detail - CCCCCC'!D341+'Budget Detail - CCCCCC'!E341+'Budget Detail - DDDDDD'!D341+'Budget Detail - DDDDDD'!E341+'Budget Detail - EEEEEE'!D341+'Budget Detail - EEEEEE'!E341+'Budget Detail - FFFFFF'!D341+'Budget Detail - FFFFFF'!E341</f>
        <v>0</v>
      </c>
      <c r="E316" s="196">
        <v>1</v>
      </c>
      <c r="F316" s="1210">
        <f t="shared" si="61"/>
        <v>0</v>
      </c>
      <c r="G316" s="1041">
        <v>1</v>
      </c>
      <c r="H316" s="1178">
        <f t="shared" si="62"/>
        <v>0</v>
      </c>
      <c r="J316" s="210">
        <v>1</v>
      </c>
      <c r="K316" s="1177">
        <f t="shared" si="45"/>
        <v>0</v>
      </c>
    </row>
    <row r="317" spans="1:11" ht="15" customHeight="1" x14ac:dyDescent="0.3">
      <c r="A317" s="216" t="s">
        <v>261</v>
      </c>
      <c r="B317" s="1320">
        <v>221900</v>
      </c>
      <c r="C317" s="327">
        <f>SUMIF('Expenditures - all orgs'!$C$14:$C$3599, B317,'Expenditures - all orgs'!$D$14:$D$3599)</f>
        <v>0</v>
      </c>
      <c r="D317" s="519">
        <f>'Budget Detail - AAAAAA'!D342+'Budget Detail - AAAAAA'!E342+'Budget Detail - BBBBBB'!D342+'Budget Detail - BBBBBB'!E342+'Budget Detail - CCCCCC'!D342+'Budget Detail - CCCCCC'!E342+'Budget Detail - DDDDDD'!D342+'Budget Detail - DDDDDD'!E342+'Budget Detail - EEEEEE'!D342+'Budget Detail - EEEEEE'!E342+'Budget Detail - FFFFFF'!D342+'Budget Detail - FFFFFF'!E342</f>
        <v>0</v>
      </c>
      <c r="E317" s="196">
        <v>1</v>
      </c>
      <c r="F317" s="1210">
        <f t="shared" si="61"/>
        <v>0</v>
      </c>
      <c r="G317" s="1041">
        <v>1</v>
      </c>
      <c r="H317" s="1178">
        <f t="shared" si="62"/>
        <v>0</v>
      </c>
      <c r="J317" s="210">
        <v>1</v>
      </c>
      <c r="K317" s="1177">
        <f t="shared" si="45"/>
        <v>0</v>
      </c>
    </row>
    <row r="318" spans="1:11" ht="15" customHeight="1" x14ac:dyDescent="0.3">
      <c r="A318" s="216" t="s">
        <v>104</v>
      </c>
      <c r="B318" s="1320" t="s">
        <v>107</v>
      </c>
      <c r="C318" s="327">
        <f>SUMIF('Expenditures - all orgs'!$C$14:$C$3599, B318,'Expenditures - all orgs'!$D$14:$D$3599)</f>
        <v>0</v>
      </c>
      <c r="D318" s="519">
        <f>'Budget Detail - AAAAAA'!D343+'Budget Detail - AAAAAA'!E343+'Budget Detail - BBBBBB'!D343+'Budget Detail - BBBBBB'!E343+'Budget Detail - CCCCCC'!D343+'Budget Detail - CCCCCC'!E343+'Budget Detail - DDDDDD'!D343+'Budget Detail - DDDDDD'!E343+'Budget Detail - EEEEEE'!D343+'Budget Detail - EEEEEE'!E343+'Budget Detail - FFFFFF'!D343+'Budget Detail - FFFFFF'!E343</f>
        <v>0</v>
      </c>
      <c r="E318" s="196">
        <v>1</v>
      </c>
      <c r="F318" s="1210">
        <f t="shared" si="61"/>
        <v>0</v>
      </c>
      <c r="G318" s="1041">
        <v>1</v>
      </c>
      <c r="H318" s="1178">
        <f t="shared" si="62"/>
        <v>0</v>
      </c>
      <c r="J318" s="210">
        <v>1</v>
      </c>
      <c r="K318" s="1177">
        <f t="shared" si="45"/>
        <v>0</v>
      </c>
    </row>
    <row r="319" spans="1:11" ht="15" customHeight="1" x14ac:dyDescent="0.3">
      <c r="A319" s="216" t="s">
        <v>104</v>
      </c>
      <c r="B319" s="1322" t="s">
        <v>107</v>
      </c>
      <c r="C319" s="1027">
        <f>SUMIF('Expenditures - all orgs'!$C$14:$C$3599, B319,'Expenditures - all orgs'!$D$14:$D$3599)</f>
        <v>0</v>
      </c>
      <c r="D319" s="519">
        <f>'Budget Detail - AAAAAA'!D344+'Budget Detail - AAAAAA'!E344+'Budget Detail - BBBBBB'!D344+'Budget Detail - BBBBBB'!E344+'Budget Detail - CCCCCC'!D344+'Budget Detail - CCCCCC'!E344+'Budget Detail - DDDDDD'!D344+'Budget Detail - DDDDDD'!E344+'Budget Detail - EEEEEE'!D344+'Budget Detail - EEEEEE'!E344+'Budget Detail - FFFFFF'!D344+'Budget Detail - FFFFFF'!E344</f>
        <v>0</v>
      </c>
      <c r="E319" s="196">
        <v>1</v>
      </c>
      <c r="F319" s="1210">
        <f t="shared" si="61"/>
        <v>0</v>
      </c>
      <c r="G319" s="1041">
        <v>1</v>
      </c>
      <c r="H319" s="1178">
        <f t="shared" si="62"/>
        <v>0</v>
      </c>
      <c r="J319" s="210">
        <v>1</v>
      </c>
      <c r="K319" s="1177">
        <f t="shared" si="45"/>
        <v>0</v>
      </c>
    </row>
    <row r="320" spans="1:11" ht="15" customHeight="1" x14ac:dyDescent="0.3">
      <c r="A320" s="708"/>
      <c r="B320" s="708"/>
      <c r="C320" s="288"/>
      <c r="D320" s="966"/>
      <c r="E320" s="179"/>
      <c r="G320" s="175"/>
      <c r="J320" s="214"/>
      <c r="K320" s="1189"/>
    </row>
    <row r="321" spans="1:11" ht="15" customHeight="1" x14ac:dyDescent="0.3">
      <c r="A321" s="231" t="s">
        <v>267</v>
      </c>
      <c r="B321" s="708"/>
      <c r="C321" s="288"/>
      <c r="D321" s="966"/>
      <c r="E321" s="179"/>
      <c r="G321" s="175"/>
      <c r="J321" s="213"/>
      <c r="K321" s="1184"/>
    </row>
    <row r="322" spans="1:11" ht="15" customHeight="1" x14ac:dyDescent="0.3">
      <c r="A322" s="216" t="s">
        <v>262</v>
      </c>
      <c r="B322" s="1323">
        <v>222100</v>
      </c>
      <c r="C322" s="328">
        <f>SUMIF('Expenditures - all orgs'!$C$14:$C$3599, B322,'Expenditures - all orgs'!$D$14:$D$3599)</f>
        <v>0</v>
      </c>
      <c r="D322" s="527">
        <f>'Budget Detail - AAAAAA'!D348+'Budget Detail - AAAAAA'!E348+'Budget Detail - BBBBBB'!D348+'Budget Detail - BBBBBB'!E348+'Budget Detail - CCCCCC'!D348+'Budget Detail - CCCCCC'!E348+'Budget Detail - DDDDDD'!D348+'Budget Detail - DDDDDD'!E348+'Budget Detail - EEEEEE'!D348+'Budget Detail - EEEEEE'!E348+'Budget Detail - FFFFFF'!D348+'Budget Detail - FFFFFF'!E348</f>
        <v>0</v>
      </c>
      <c r="E322" s="197">
        <v>1</v>
      </c>
      <c r="F322" s="1211">
        <f t="shared" ref="F322:F327" si="63">D322/E322</f>
        <v>0</v>
      </c>
      <c r="G322" s="1041">
        <v>1</v>
      </c>
      <c r="H322" s="1178">
        <f t="shared" ref="H322:H327" si="64">F322*G322</f>
        <v>0</v>
      </c>
      <c r="J322" s="210">
        <v>1</v>
      </c>
      <c r="K322" s="1177">
        <f t="shared" si="45"/>
        <v>0</v>
      </c>
    </row>
    <row r="323" spans="1:11" ht="15" customHeight="1" x14ac:dyDescent="0.3">
      <c r="A323" s="216" t="s">
        <v>263</v>
      </c>
      <c r="B323" s="1324">
        <v>222200</v>
      </c>
      <c r="C323" s="328">
        <f>SUMIF('Expenditures - all orgs'!$C$14:$C$3599, B323,'Expenditures - all orgs'!$D$14:$D$3599)</f>
        <v>0</v>
      </c>
      <c r="D323" s="527">
        <f>'Budget Detail - AAAAAA'!D349+'Budget Detail - AAAAAA'!E349+'Budget Detail - BBBBBB'!D349+'Budget Detail - BBBBBB'!E349+'Budget Detail - CCCCCC'!D349+'Budget Detail - CCCCCC'!E349+'Budget Detail - DDDDDD'!D349+'Budget Detail - DDDDDD'!E349+'Budget Detail - EEEEEE'!D349+'Budget Detail - EEEEEE'!E349+'Budget Detail - FFFFFF'!D349+'Budget Detail - FFFFFF'!E349</f>
        <v>0</v>
      </c>
      <c r="E323" s="197">
        <v>1</v>
      </c>
      <c r="F323" s="1211">
        <f t="shared" si="63"/>
        <v>0</v>
      </c>
      <c r="G323" s="1041">
        <v>1</v>
      </c>
      <c r="H323" s="1178">
        <f t="shared" si="64"/>
        <v>0</v>
      </c>
      <c r="J323" s="210">
        <v>1</v>
      </c>
      <c r="K323" s="1177">
        <f t="shared" si="45"/>
        <v>0</v>
      </c>
    </row>
    <row r="324" spans="1:11" ht="15" customHeight="1" x14ac:dyDescent="0.3">
      <c r="A324" s="216" t="s">
        <v>264</v>
      </c>
      <c r="B324" s="1324">
        <v>222300</v>
      </c>
      <c r="C324" s="328">
        <f>SUMIF('Expenditures - all orgs'!$C$14:$C$3599, B324,'Expenditures - all orgs'!$D$14:$D$3599)</f>
        <v>0</v>
      </c>
      <c r="D324" s="527">
        <f>'Budget Detail - AAAAAA'!D350+'Budget Detail - AAAAAA'!E350+'Budget Detail - BBBBBB'!D350+'Budget Detail - BBBBBB'!E350+'Budget Detail - CCCCCC'!D350+'Budget Detail - CCCCCC'!E350+'Budget Detail - DDDDDD'!D350+'Budget Detail - DDDDDD'!E350+'Budget Detail - EEEEEE'!D350+'Budget Detail - EEEEEE'!E350+'Budget Detail - FFFFFF'!D350+'Budget Detail - FFFFFF'!E350</f>
        <v>0</v>
      </c>
      <c r="E324" s="197">
        <v>1</v>
      </c>
      <c r="F324" s="1211">
        <f t="shared" si="63"/>
        <v>0</v>
      </c>
      <c r="G324" s="1041">
        <v>1</v>
      </c>
      <c r="H324" s="1178">
        <f t="shared" si="64"/>
        <v>0</v>
      </c>
      <c r="J324" s="210">
        <v>1</v>
      </c>
      <c r="K324" s="1177">
        <f t="shared" ref="K324:K406" si="65">H324*J324</f>
        <v>0</v>
      </c>
    </row>
    <row r="325" spans="1:11" ht="15" customHeight="1" x14ac:dyDescent="0.3">
      <c r="A325" s="216" t="s">
        <v>265</v>
      </c>
      <c r="B325" s="1324">
        <v>222400</v>
      </c>
      <c r="C325" s="328">
        <f>SUMIF('Expenditures - all orgs'!$C$14:$C$3599, B325,'Expenditures - all orgs'!$D$14:$D$3599)</f>
        <v>0</v>
      </c>
      <c r="D325" s="527">
        <f>'Budget Detail - AAAAAA'!D351+'Budget Detail - AAAAAA'!E351+'Budget Detail - BBBBBB'!D351+'Budget Detail - BBBBBB'!E351+'Budget Detail - CCCCCC'!D351+'Budget Detail - CCCCCC'!E351+'Budget Detail - DDDDDD'!D351+'Budget Detail - DDDDDD'!E351+'Budget Detail - EEEEEE'!D351+'Budget Detail - EEEEEE'!E351+'Budget Detail - FFFFFF'!D351+'Budget Detail - FFFFFF'!E351</f>
        <v>0</v>
      </c>
      <c r="E325" s="197">
        <v>1</v>
      </c>
      <c r="F325" s="1211">
        <f t="shared" si="63"/>
        <v>0</v>
      </c>
      <c r="G325" s="1041">
        <v>1</v>
      </c>
      <c r="H325" s="1178">
        <f t="shared" si="64"/>
        <v>0</v>
      </c>
      <c r="J325" s="210">
        <v>1</v>
      </c>
      <c r="K325" s="1177">
        <f t="shared" si="65"/>
        <v>0</v>
      </c>
    </row>
    <row r="326" spans="1:11" ht="15" customHeight="1" x14ac:dyDescent="0.3">
      <c r="A326" s="216" t="s">
        <v>266</v>
      </c>
      <c r="B326" s="1324">
        <v>222800</v>
      </c>
      <c r="C326" s="328">
        <f>SUMIF('Expenditures - all orgs'!$C$14:$C$3599, B326,'Expenditures - all orgs'!$D$14:$D$3599)</f>
        <v>0</v>
      </c>
      <c r="D326" s="527">
        <f>'Budget Detail - AAAAAA'!D352+'Budget Detail - AAAAAA'!E352+'Budget Detail - BBBBBB'!D352+'Budget Detail - BBBBBB'!E352+'Budget Detail - CCCCCC'!D352+'Budget Detail - CCCCCC'!E352+'Budget Detail - DDDDDD'!D352+'Budget Detail - DDDDDD'!E352+'Budget Detail - EEEEEE'!D352+'Budget Detail - EEEEEE'!E352+'Budget Detail - FFFFFF'!D352+'Budget Detail - FFFFFF'!E352</f>
        <v>0</v>
      </c>
      <c r="E326" s="197">
        <v>1</v>
      </c>
      <c r="F326" s="1211">
        <f t="shared" si="63"/>
        <v>0</v>
      </c>
      <c r="G326" s="1041">
        <v>1</v>
      </c>
      <c r="H326" s="1178">
        <f t="shared" si="64"/>
        <v>0</v>
      </c>
      <c r="J326" s="210">
        <v>1</v>
      </c>
      <c r="K326" s="1177">
        <f t="shared" si="65"/>
        <v>0</v>
      </c>
    </row>
    <row r="327" spans="1:11" ht="15" customHeight="1" x14ac:dyDescent="0.3">
      <c r="A327" s="216" t="s">
        <v>104</v>
      </c>
      <c r="B327" s="1325" t="s">
        <v>107</v>
      </c>
      <c r="C327" s="1028">
        <f>SUMIF('Expenditures - all orgs'!$C$14:$C$3599, B327,'Expenditures - all orgs'!$D$14:$D$3599)</f>
        <v>0</v>
      </c>
      <c r="D327" s="527">
        <f>'Budget Detail - AAAAAA'!D353+'Budget Detail - AAAAAA'!E353+'Budget Detail - BBBBBB'!D353+'Budget Detail - BBBBBB'!E353+'Budget Detail - CCCCCC'!D353+'Budget Detail - CCCCCC'!E353+'Budget Detail - DDDDDD'!D353+'Budget Detail - DDDDDD'!E353+'Budget Detail - EEEEEE'!D353+'Budget Detail - EEEEEE'!E353+'Budget Detail - FFFFFF'!D353+'Budget Detail - FFFFFF'!E353</f>
        <v>0</v>
      </c>
      <c r="E327" s="197">
        <v>1</v>
      </c>
      <c r="F327" s="1211">
        <f t="shared" si="63"/>
        <v>0</v>
      </c>
      <c r="G327" s="1041">
        <v>1</v>
      </c>
      <c r="H327" s="1178">
        <f t="shared" si="64"/>
        <v>0</v>
      </c>
      <c r="J327" s="210">
        <v>1</v>
      </c>
      <c r="K327" s="1177">
        <f t="shared" si="65"/>
        <v>0</v>
      </c>
    </row>
    <row r="328" spans="1:11" ht="15" customHeight="1" x14ac:dyDescent="0.3">
      <c r="A328" s="708"/>
      <c r="B328" s="708"/>
      <c r="C328" s="288"/>
      <c r="D328" s="966"/>
      <c r="E328" s="179"/>
      <c r="G328" s="175"/>
      <c r="J328" s="214"/>
      <c r="K328" s="1189"/>
    </row>
    <row r="329" spans="1:11" ht="15" customHeight="1" x14ac:dyDescent="0.3">
      <c r="A329" s="231" t="s">
        <v>267</v>
      </c>
      <c r="B329" s="708"/>
      <c r="C329" s="288"/>
      <c r="D329" s="966"/>
      <c r="E329" s="179"/>
      <c r="G329" s="175"/>
      <c r="J329" s="213"/>
      <c r="K329" s="1184"/>
    </row>
    <row r="330" spans="1:11" ht="15" customHeight="1" x14ac:dyDescent="0.3">
      <c r="A330" s="708" t="s">
        <v>268</v>
      </c>
      <c r="B330" s="1326">
        <v>223100</v>
      </c>
      <c r="C330" s="329">
        <f>SUMIF('Expenditures - all orgs'!$C$14:$C$3599, B330,'Expenditures - all orgs'!$D$14:$D$3599)</f>
        <v>0</v>
      </c>
      <c r="D330" s="534">
        <f>'Budget Detail - AAAAAA'!D357+'Budget Detail - AAAAAA'!E357+'Budget Detail - BBBBBB'!D357+'Budget Detail - BBBBBB'!E357+'Budget Detail - CCCCCC'!D357+'Budget Detail - CCCCCC'!E357+'Budget Detail - DDDDDD'!D357+'Budget Detail - DDDDDD'!E357+'Budget Detail - EEEEEE'!D357+'Budget Detail - EEEEEE'!E357+'Budget Detail - FFFFFF'!D357+'Budget Detail - FFFFFF'!E357</f>
        <v>0</v>
      </c>
      <c r="E330" s="198">
        <v>1</v>
      </c>
      <c r="F330" s="1212">
        <f t="shared" ref="F330:F334" si="66">D330/E330</f>
        <v>0</v>
      </c>
      <c r="G330" s="1041">
        <v>1</v>
      </c>
      <c r="H330" s="1178">
        <f t="shared" ref="H330:H334" si="67">F330*G330</f>
        <v>0</v>
      </c>
      <c r="J330" s="210">
        <v>1</v>
      </c>
      <c r="K330" s="1177">
        <f t="shared" si="65"/>
        <v>0</v>
      </c>
    </row>
    <row r="331" spans="1:11" ht="15" customHeight="1" x14ac:dyDescent="0.3">
      <c r="A331" s="216" t="s">
        <v>29</v>
      </c>
      <c r="B331" s="1327">
        <v>223200</v>
      </c>
      <c r="C331" s="329">
        <f>SUMIF('Expenditures - all orgs'!$C$14:$C$3599, B331,'Expenditures - all orgs'!$D$14:$D$3599)</f>
        <v>0</v>
      </c>
      <c r="D331" s="534">
        <f>'Budget Detail - AAAAAA'!D358+'Budget Detail - AAAAAA'!E358+'Budget Detail - BBBBBB'!D358+'Budget Detail - BBBBBB'!E358+'Budget Detail - CCCCCC'!D358+'Budget Detail - CCCCCC'!E358+'Budget Detail - DDDDDD'!D358+'Budget Detail - DDDDDD'!E358+'Budget Detail - EEEEEE'!D358+'Budget Detail - EEEEEE'!E358+'Budget Detail - FFFFFF'!D358+'Budget Detail - FFFFFF'!E358</f>
        <v>0</v>
      </c>
      <c r="E331" s="198">
        <v>1</v>
      </c>
      <c r="F331" s="1212">
        <f t="shared" si="66"/>
        <v>0</v>
      </c>
      <c r="G331" s="1041">
        <v>1</v>
      </c>
      <c r="H331" s="1178">
        <f t="shared" si="67"/>
        <v>0</v>
      </c>
      <c r="J331" s="210">
        <v>1</v>
      </c>
      <c r="K331" s="1177">
        <f t="shared" si="65"/>
        <v>0</v>
      </c>
    </row>
    <row r="332" spans="1:11" ht="15" customHeight="1" x14ac:dyDescent="0.3">
      <c r="A332" s="216" t="s">
        <v>269</v>
      </c>
      <c r="B332" s="1327">
        <v>223300</v>
      </c>
      <c r="C332" s="329">
        <f>SUMIF('Expenditures - all orgs'!$C$14:$C$3599, B332,'Expenditures - all orgs'!$D$14:$D$3599)</f>
        <v>0</v>
      </c>
      <c r="D332" s="534">
        <f>'Budget Detail - AAAAAA'!D359+'Budget Detail - AAAAAA'!E359+'Budget Detail - BBBBBB'!D359+'Budget Detail - BBBBBB'!E359+'Budget Detail - CCCCCC'!D359+'Budget Detail - CCCCCC'!E359+'Budget Detail - DDDDDD'!D359+'Budget Detail - DDDDDD'!E359+'Budget Detail - EEEEEE'!D359+'Budget Detail - EEEEEE'!E359+'Budget Detail - FFFFFF'!D359+'Budget Detail - FFFFFF'!E359</f>
        <v>0</v>
      </c>
      <c r="E332" s="198">
        <v>1</v>
      </c>
      <c r="F332" s="1212">
        <f t="shared" si="66"/>
        <v>0</v>
      </c>
      <c r="G332" s="1041">
        <v>1</v>
      </c>
      <c r="H332" s="1178">
        <f t="shared" si="67"/>
        <v>0</v>
      </c>
      <c r="J332" s="210">
        <v>1</v>
      </c>
      <c r="K332" s="1177">
        <f t="shared" si="65"/>
        <v>0</v>
      </c>
    </row>
    <row r="333" spans="1:11" ht="15" customHeight="1" x14ac:dyDescent="0.3">
      <c r="A333" s="216" t="s">
        <v>308</v>
      </c>
      <c r="B333" s="1327">
        <v>223800</v>
      </c>
      <c r="C333" s="329">
        <f>SUMIF('Expenditures - all orgs'!$C$14:$C$3599, B333,'Expenditures - all orgs'!$D$14:$D$3599)</f>
        <v>0</v>
      </c>
      <c r="D333" s="534">
        <f>'Budget Detail - AAAAAA'!D360+'Budget Detail - AAAAAA'!E360+'Budget Detail - BBBBBB'!D360+'Budget Detail - BBBBBB'!E360+'Budget Detail - CCCCCC'!D360+'Budget Detail - CCCCCC'!E360+'Budget Detail - DDDDDD'!D360+'Budget Detail - DDDDDD'!E360+'Budget Detail - EEEEEE'!D360+'Budget Detail - EEEEEE'!E360+'Budget Detail - FFFFFF'!D360+'Budget Detail - FFFFFF'!E360</f>
        <v>0</v>
      </c>
      <c r="E333" s="198">
        <v>1</v>
      </c>
      <c r="F333" s="1212">
        <f t="shared" si="66"/>
        <v>0</v>
      </c>
      <c r="G333" s="1041">
        <v>1</v>
      </c>
      <c r="H333" s="1178">
        <f t="shared" si="67"/>
        <v>0</v>
      </c>
      <c r="J333" s="210">
        <v>1</v>
      </c>
      <c r="K333" s="1177">
        <f t="shared" si="65"/>
        <v>0</v>
      </c>
    </row>
    <row r="334" spans="1:11" ht="15" customHeight="1" x14ac:dyDescent="0.3">
      <c r="A334" s="216" t="s">
        <v>104</v>
      </c>
      <c r="B334" s="1328" t="s">
        <v>107</v>
      </c>
      <c r="C334" s="1029">
        <f>SUMIF('Expenditures - all orgs'!$C$14:$C$3599, B334,'Expenditures - all orgs'!$D$14:$D$3599)</f>
        <v>0</v>
      </c>
      <c r="D334" s="534">
        <f>'Budget Detail - AAAAAA'!D361+'Budget Detail - AAAAAA'!E361+'Budget Detail - BBBBBB'!D361+'Budget Detail - BBBBBB'!E361+'Budget Detail - CCCCCC'!D361+'Budget Detail - CCCCCC'!E361+'Budget Detail - DDDDDD'!D361+'Budget Detail - DDDDDD'!E361+'Budget Detail - EEEEEE'!D361+'Budget Detail - EEEEEE'!E361+'Budget Detail - FFFFFF'!D361+'Budget Detail - FFFFFF'!E361</f>
        <v>0</v>
      </c>
      <c r="E334" s="198">
        <v>1</v>
      </c>
      <c r="F334" s="1212">
        <f t="shared" si="66"/>
        <v>0</v>
      </c>
      <c r="G334" s="1041">
        <v>1</v>
      </c>
      <c r="H334" s="1178">
        <f t="shared" si="67"/>
        <v>0</v>
      </c>
      <c r="J334" s="210">
        <v>1</v>
      </c>
      <c r="K334" s="1177">
        <f t="shared" si="65"/>
        <v>0</v>
      </c>
    </row>
    <row r="335" spans="1:11" ht="15" customHeight="1" x14ac:dyDescent="0.3">
      <c r="A335" s="708"/>
      <c r="B335" s="708"/>
      <c r="C335" s="288"/>
      <c r="D335" s="966"/>
      <c r="E335" s="179"/>
      <c r="G335" s="175"/>
      <c r="J335" s="214"/>
      <c r="K335" s="1189"/>
    </row>
    <row r="336" spans="1:11" ht="15" customHeight="1" x14ac:dyDescent="0.3">
      <c r="A336" s="231" t="s">
        <v>270</v>
      </c>
      <c r="B336" s="708"/>
      <c r="C336" s="288"/>
      <c r="D336" s="966"/>
      <c r="E336" s="179"/>
      <c r="G336" s="175"/>
      <c r="J336" s="213"/>
      <c r="K336" s="1184"/>
    </row>
    <row r="337" spans="1:11" ht="15" customHeight="1" x14ac:dyDescent="0.3">
      <c r="A337" s="216" t="s">
        <v>95</v>
      </c>
      <c r="B337" s="1329">
        <v>224100</v>
      </c>
      <c r="C337" s="330">
        <f>SUMIF('Expenditures - all orgs'!$C$14:$C$3599, B337,'Expenditures - all orgs'!$D$14:$D$3599)</f>
        <v>0</v>
      </c>
      <c r="D337" s="542">
        <f>'Budget Detail - AAAAAA'!D365+'Budget Detail - AAAAAA'!E365+'Budget Detail - BBBBBB'!D365+'Budget Detail - BBBBBB'!E365+'Budget Detail - CCCCCC'!D365+'Budget Detail - CCCCCC'!E365+'Budget Detail - DDDDDD'!D365+'Budget Detail - DDDDDD'!E365+'Budget Detail - EEEEEE'!D365+'Budget Detail - EEEEEE'!E365+'Budget Detail - FFFFFF'!D365+'Budget Detail - FFFFFF'!E365</f>
        <v>0</v>
      </c>
      <c r="E337" s="199">
        <v>1</v>
      </c>
      <c r="F337" s="1213">
        <f t="shared" ref="F337:F341" si="68">D337/E337</f>
        <v>0</v>
      </c>
      <c r="G337" s="1041">
        <v>1</v>
      </c>
      <c r="H337" s="1178">
        <f t="shared" ref="H337:H341" si="69">F337*G337</f>
        <v>0</v>
      </c>
      <c r="J337" s="210">
        <v>1</v>
      </c>
      <c r="K337" s="1177">
        <f t="shared" si="65"/>
        <v>0</v>
      </c>
    </row>
    <row r="338" spans="1:11" ht="15" customHeight="1" x14ac:dyDescent="0.3">
      <c r="A338" s="216" t="s">
        <v>271</v>
      </c>
      <c r="B338" s="1330">
        <v>224200</v>
      </c>
      <c r="C338" s="330">
        <f>SUMIF('Expenditures - all orgs'!$C$14:$C$3599, B338,'Expenditures - all orgs'!$D$14:$D$3599)</f>
        <v>0</v>
      </c>
      <c r="D338" s="542">
        <f>'Budget Detail - AAAAAA'!D366+'Budget Detail - AAAAAA'!E366+'Budget Detail - BBBBBB'!D366+'Budget Detail - BBBBBB'!E366+'Budget Detail - CCCCCC'!D366+'Budget Detail - CCCCCC'!E366+'Budget Detail - DDDDDD'!D366+'Budget Detail - DDDDDD'!E366+'Budget Detail - EEEEEE'!D366+'Budget Detail - EEEEEE'!E366+'Budget Detail - FFFFFF'!D366+'Budget Detail - FFFFFF'!E366</f>
        <v>0</v>
      </c>
      <c r="E338" s="199">
        <v>1</v>
      </c>
      <c r="F338" s="1213">
        <f t="shared" si="68"/>
        <v>0</v>
      </c>
      <c r="G338" s="1041">
        <v>1</v>
      </c>
      <c r="H338" s="1178">
        <f t="shared" si="69"/>
        <v>0</v>
      </c>
      <c r="J338" s="210">
        <v>1</v>
      </c>
      <c r="K338" s="1177">
        <f t="shared" si="65"/>
        <v>0</v>
      </c>
    </row>
    <row r="339" spans="1:11" ht="15" customHeight="1" x14ac:dyDescent="0.3">
      <c r="A339" s="216" t="s">
        <v>30</v>
      </c>
      <c r="B339" s="1330">
        <v>224300</v>
      </c>
      <c r="C339" s="330">
        <f>SUMIF('Expenditures - all orgs'!$C$14:$C$3599, B339,'Expenditures - all orgs'!$D$14:$D$3599)</f>
        <v>0</v>
      </c>
      <c r="D339" s="542">
        <f>'Budget Detail - AAAAAA'!D367+'Budget Detail - AAAAAA'!E367+'Budget Detail - BBBBBB'!D367+'Budget Detail - BBBBBB'!E367+'Budget Detail - CCCCCC'!D367+'Budget Detail - CCCCCC'!E367+'Budget Detail - DDDDDD'!D367+'Budget Detail - DDDDDD'!E367+'Budget Detail - EEEEEE'!D367+'Budget Detail - EEEEEE'!E367+'Budget Detail - FFFFFF'!D367+'Budget Detail - FFFFFF'!E367</f>
        <v>0</v>
      </c>
      <c r="E339" s="199">
        <v>1</v>
      </c>
      <c r="F339" s="1213">
        <f t="shared" si="68"/>
        <v>0</v>
      </c>
      <c r="G339" s="1041">
        <v>1</v>
      </c>
      <c r="H339" s="1178">
        <f t="shared" si="69"/>
        <v>0</v>
      </c>
      <c r="J339" s="210">
        <v>1</v>
      </c>
      <c r="K339" s="1177">
        <f t="shared" si="65"/>
        <v>0</v>
      </c>
    </row>
    <row r="340" spans="1:11" ht="15" customHeight="1" x14ac:dyDescent="0.3">
      <c r="A340" s="216" t="s">
        <v>272</v>
      </c>
      <c r="B340" s="1330">
        <v>224800</v>
      </c>
      <c r="C340" s="330">
        <f>SUMIF('Expenditures - all orgs'!$C$14:$C$3599, B340,'Expenditures - all orgs'!$D$14:$D$3599)</f>
        <v>0</v>
      </c>
      <c r="D340" s="542">
        <f>'Budget Detail - AAAAAA'!D368+'Budget Detail - AAAAAA'!E368+'Budget Detail - BBBBBB'!D368+'Budget Detail - BBBBBB'!E368+'Budget Detail - CCCCCC'!D368+'Budget Detail - CCCCCC'!E368+'Budget Detail - DDDDDD'!D368+'Budget Detail - DDDDDD'!E368+'Budget Detail - EEEEEE'!D368+'Budget Detail - EEEEEE'!E368+'Budget Detail - FFFFFF'!D368+'Budget Detail - FFFFFF'!E368</f>
        <v>0</v>
      </c>
      <c r="E340" s="199">
        <v>1</v>
      </c>
      <c r="F340" s="1213">
        <f t="shared" si="68"/>
        <v>0</v>
      </c>
      <c r="G340" s="1041">
        <v>1</v>
      </c>
      <c r="H340" s="1178">
        <f t="shared" si="69"/>
        <v>0</v>
      </c>
      <c r="J340" s="210">
        <v>1</v>
      </c>
      <c r="K340" s="1177">
        <f t="shared" si="65"/>
        <v>0</v>
      </c>
    </row>
    <row r="341" spans="1:11" ht="15" customHeight="1" x14ac:dyDescent="0.3">
      <c r="A341" s="216" t="s">
        <v>104</v>
      </c>
      <c r="B341" s="1331" t="s">
        <v>107</v>
      </c>
      <c r="C341" s="1030">
        <f>SUMIF('Expenditures - all orgs'!$C$14:$C$3599, B341,'Expenditures - all orgs'!$D$14:$D$3599)</f>
        <v>0</v>
      </c>
      <c r="D341" s="542">
        <f>'Budget Detail - AAAAAA'!D369+'Budget Detail - AAAAAA'!E369+'Budget Detail - BBBBBB'!D369+'Budget Detail - BBBBBB'!E369+'Budget Detail - CCCCCC'!D369+'Budget Detail - CCCCCC'!E369+'Budget Detail - DDDDDD'!D369+'Budget Detail - DDDDDD'!E369+'Budget Detail - EEEEEE'!D369+'Budget Detail - EEEEEE'!E369+'Budget Detail - FFFFFF'!D369+'Budget Detail - FFFFFF'!E369</f>
        <v>0</v>
      </c>
      <c r="E341" s="199">
        <v>1</v>
      </c>
      <c r="F341" s="1213">
        <f t="shared" si="68"/>
        <v>0</v>
      </c>
      <c r="G341" s="1041">
        <v>1</v>
      </c>
      <c r="H341" s="1178">
        <f t="shared" si="69"/>
        <v>0</v>
      </c>
      <c r="J341" s="210">
        <v>1</v>
      </c>
      <c r="K341" s="1177">
        <f t="shared" si="65"/>
        <v>0</v>
      </c>
    </row>
    <row r="342" spans="1:11" ht="15" customHeight="1" x14ac:dyDescent="0.3">
      <c r="A342" s="708"/>
      <c r="B342" s="708"/>
      <c r="C342" s="288"/>
      <c r="D342" s="966"/>
      <c r="E342" s="179"/>
      <c r="G342" s="1043"/>
      <c r="H342" s="1189"/>
      <c r="J342" s="214"/>
      <c r="K342" s="1189"/>
    </row>
    <row r="343" spans="1:11" ht="15" customHeight="1" x14ac:dyDescent="0.3">
      <c r="A343" s="231" t="s">
        <v>273</v>
      </c>
      <c r="B343" s="708"/>
      <c r="C343" s="288"/>
      <c r="D343" s="966"/>
      <c r="E343" s="179"/>
      <c r="G343" s="175"/>
      <c r="J343" s="213"/>
      <c r="K343" s="1184"/>
    </row>
    <row r="344" spans="1:11" ht="15" customHeight="1" x14ac:dyDescent="0.3">
      <c r="A344" s="1255" t="s">
        <v>448</v>
      </c>
      <c r="B344" s="659">
        <v>225100</v>
      </c>
      <c r="C344" s="331">
        <f>SUMIF('Expenditures - all orgs'!$C$14:$C$3599, B344,'Expenditures - all orgs'!$D$14:$D$3599)</f>
        <v>0</v>
      </c>
      <c r="D344" s="549">
        <f>'Budget Detail - AAAAAA'!D373+'Budget Detail - AAAAAA'!E373+'Budget Detail - BBBBBB'!D373+'Budget Detail - BBBBBB'!E373+'Budget Detail - CCCCCC'!D373+'Budget Detail - CCCCCC'!E373+'Budget Detail - DDDDDD'!D373+'Budget Detail - DDDDDD'!E373+'Budget Detail - EEEEEE'!D373+'Budget Detail - EEEEEE'!E373+'Budget Detail - FFFFFF'!D373+'Budget Detail - FFFFFF'!E373</f>
        <v>0</v>
      </c>
      <c r="E344" s="200">
        <v>1</v>
      </c>
      <c r="F344" s="1214">
        <f t="shared" ref="F344:F350" si="70">D344/E344</f>
        <v>0</v>
      </c>
      <c r="G344" s="1041">
        <v>1</v>
      </c>
      <c r="H344" s="1178">
        <f t="shared" ref="H344:H350" si="71">F344*G344</f>
        <v>0</v>
      </c>
      <c r="J344" s="210">
        <v>1</v>
      </c>
      <c r="K344" s="1177">
        <f t="shared" si="65"/>
        <v>0</v>
      </c>
    </row>
    <row r="345" spans="1:11" ht="15" customHeight="1" x14ac:dyDescent="0.3">
      <c r="A345" s="225" t="s">
        <v>31</v>
      </c>
      <c r="B345" s="1332">
        <v>225300</v>
      </c>
      <c r="C345" s="331">
        <f>SUMIF('Expenditures - all orgs'!$C$14:$C$3599, B345,'Expenditures - all orgs'!$D$14:$D$3599)</f>
        <v>0</v>
      </c>
      <c r="D345" s="549">
        <f>'Budget Detail - AAAAAA'!D374+'Budget Detail - AAAAAA'!E374+'Budget Detail - BBBBBB'!D374+'Budget Detail - BBBBBB'!E374+'Budget Detail - CCCCCC'!D374+'Budget Detail - CCCCCC'!E374+'Budget Detail - DDDDDD'!D374+'Budget Detail - DDDDDD'!E374+'Budget Detail - EEEEEE'!D374+'Budget Detail - EEEEEE'!E374+'Budget Detail - FFFFFF'!D374+'Budget Detail - FFFFFF'!E374</f>
        <v>0</v>
      </c>
      <c r="E345" s="200">
        <v>1</v>
      </c>
      <c r="F345" s="1214">
        <f t="shared" si="70"/>
        <v>0</v>
      </c>
      <c r="G345" s="1041">
        <v>1</v>
      </c>
      <c r="H345" s="1178">
        <f t="shared" si="71"/>
        <v>0</v>
      </c>
      <c r="J345" s="210">
        <v>1</v>
      </c>
      <c r="K345" s="1177">
        <f t="shared" si="65"/>
        <v>0</v>
      </c>
    </row>
    <row r="346" spans="1:11" ht="15" customHeight="1" x14ac:dyDescent="0.3">
      <c r="A346" s="225" t="s">
        <v>274</v>
      </c>
      <c r="B346" s="1332">
        <v>225400</v>
      </c>
      <c r="C346" s="331">
        <f>SUMIF('Expenditures - all orgs'!$C$14:$C$3599, B346,'Expenditures - all orgs'!$D$14:$D$3599)</f>
        <v>0</v>
      </c>
      <c r="D346" s="549">
        <f>'Budget Detail - AAAAAA'!D375+'Budget Detail - AAAAAA'!E375+'Budget Detail - BBBBBB'!D375+'Budget Detail - BBBBBB'!E375+'Budget Detail - CCCCCC'!D375+'Budget Detail - CCCCCC'!E375+'Budget Detail - DDDDDD'!D375+'Budget Detail - DDDDDD'!E375+'Budget Detail - EEEEEE'!D375+'Budget Detail - EEEEEE'!E375+'Budget Detail - FFFFFF'!D375+'Budget Detail - FFFFFF'!E375</f>
        <v>0</v>
      </c>
      <c r="E346" s="200">
        <v>1</v>
      </c>
      <c r="F346" s="1214">
        <f t="shared" si="70"/>
        <v>0</v>
      </c>
      <c r="G346" s="1041">
        <v>1</v>
      </c>
      <c r="H346" s="1178">
        <f t="shared" si="71"/>
        <v>0</v>
      </c>
      <c r="J346" s="210">
        <v>1</v>
      </c>
      <c r="K346" s="1177">
        <f t="shared" si="65"/>
        <v>0</v>
      </c>
    </row>
    <row r="347" spans="1:11" ht="15" customHeight="1" x14ac:dyDescent="0.3">
      <c r="A347" s="225" t="s">
        <v>275</v>
      </c>
      <c r="B347" s="1332">
        <v>225500</v>
      </c>
      <c r="C347" s="331">
        <f>SUMIF('Expenditures - all orgs'!$C$14:$C$3599, B347,'Expenditures - all orgs'!$D$14:$D$3599)</f>
        <v>0</v>
      </c>
      <c r="D347" s="549">
        <f>'Budget Detail - AAAAAA'!D376+'Budget Detail - AAAAAA'!E376+'Budget Detail - BBBBBB'!D376+'Budget Detail - BBBBBB'!E376+'Budget Detail - CCCCCC'!D376+'Budget Detail - CCCCCC'!E376+'Budget Detail - DDDDDD'!D376+'Budget Detail - DDDDDD'!E376+'Budget Detail - EEEEEE'!D376+'Budget Detail - EEEEEE'!E376+'Budget Detail - FFFFFF'!D376+'Budget Detail - FFFFFF'!E376</f>
        <v>0</v>
      </c>
      <c r="E347" s="200">
        <v>1</v>
      </c>
      <c r="F347" s="1214">
        <f t="shared" si="70"/>
        <v>0</v>
      </c>
      <c r="G347" s="1041">
        <v>1</v>
      </c>
      <c r="H347" s="1178">
        <f t="shared" si="71"/>
        <v>0</v>
      </c>
      <c r="J347" s="210">
        <v>1</v>
      </c>
      <c r="K347" s="1177">
        <f t="shared" si="65"/>
        <v>0</v>
      </c>
    </row>
    <row r="348" spans="1:11" ht="15" customHeight="1" x14ac:dyDescent="0.3">
      <c r="A348" s="225" t="s">
        <v>436</v>
      </c>
      <c r="B348" s="660">
        <v>225600</v>
      </c>
      <c r="C348" s="331">
        <f>SUMIF('Expenditures - all orgs'!$C$14:$C$3599, B348,'Expenditures - all orgs'!$D$14:$D$3599)</f>
        <v>0</v>
      </c>
      <c r="D348" s="549">
        <f>'Budget Detail - AAAAAA'!D377+'Budget Detail - AAAAAA'!E377+'Budget Detail - BBBBBB'!D377+'Budget Detail - BBBBBB'!E377+'Budget Detail - CCCCCC'!D377+'Budget Detail - CCCCCC'!E377+'Budget Detail - DDDDDD'!D377+'Budget Detail - DDDDDD'!E377+'Budget Detail - EEEEEE'!D377+'Budget Detail - EEEEEE'!E377+'Budget Detail - FFFFFF'!D377+'Budget Detail - FFFFFF'!E377</f>
        <v>0</v>
      </c>
      <c r="E348" s="200">
        <v>1</v>
      </c>
      <c r="F348" s="1214">
        <f t="shared" si="70"/>
        <v>0</v>
      </c>
      <c r="G348" s="1041">
        <v>1</v>
      </c>
      <c r="H348" s="1178">
        <f t="shared" si="71"/>
        <v>0</v>
      </c>
      <c r="J348" s="210">
        <v>1</v>
      </c>
      <c r="K348" s="1177">
        <f t="shared" si="65"/>
        <v>0</v>
      </c>
    </row>
    <row r="349" spans="1:11" ht="15" customHeight="1" x14ac:dyDescent="0.3">
      <c r="A349" s="216" t="s">
        <v>276</v>
      </c>
      <c r="B349" s="1332">
        <v>225800</v>
      </c>
      <c r="C349" s="331">
        <f>SUMIF('Expenditures - all orgs'!$C$14:$C$3599, B349,'Expenditures - all orgs'!$D$14:$D$3599)</f>
        <v>0</v>
      </c>
      <c r="D349" s="549">
        <f>'Budget Detail - AAAAAA'!D378+'Budget Detail - AAAAAA'!E378+'Budget Detail - BBBBBB'!D378+'Budget Detail - BBBBBB'!E378+'Budget Detail - CCCCCC'!D378+'Budget Detail - CCCCCC'!E378+'Budget Detail - DDDDDD'!D378+'Budget Detail - DDDDDD'!E378+'Budget Detail - EEEEEE'!D378+'Budget Detail - EEEEEE'!E378+'Budget Detail - FFFFFF'!D378+'Budget Detail - FFFFFF'!E378</f>
        <v>0</v>
      </c>
      <c r="E349" s="200">
        <v>1</v>
      </c>
      <c r="F349" s="1214">
        <f t="shared" si="70"/>
        <v>0</v>
      </c>
      <c r="G349" s="1041">
        <v>1</v>
      </c>
      <c r="H349" s="1178">
        <f t="shared" si="71"/>
        <v>0</v>
      </c>
      <c r="J349" s="210">
        <v>1</v>
      </c>
      <c r="K349" s="1177">
        <f t="shared" si="65"/>
        <v>0</v>
      </c>
    </row>
    <row r="350" spans="1:11" ht="15" customHeight="1" x14ac:dyDescent="0.3">
      <c r="A350" s="216" t="s">
        <v>104</v>
      </c>
      <c r="B350" s="1333" t="s">
        <v>107</v>
      </c>
      <c r="C350" s="1031">
        <f>SUMIF('Expenditures - all orgs'!$C$14:$C$3599, B350,'Expenditures - all orgs'!$D$14:$D$3599)</f>
        <v>0</v>
      </c>
      <c r="D350" s="549">
        <f>'Budget Detail - AAAAAA'!D379+'Budget Detail - AAAAAA'!E379+'Budget Detail - BBBBBB'!D379+'Budget Detail - BBBBBB'!E379+'Budget Detail - CCCCCC'!D379+'Budget Detail - CCCCCC'!E379+'Budget Detail - DDDDDD'!D379+'Budget Detail - DDDDDD'!E379+'Budget Detail - EEEEEE'!D379+'Budget Detail - EEEEEE'!E379+'Budget Detail - FFFFFF'!D379+'Budget Detail - FFFFFF'!E379</f>
        <v>0</v>
      </c>
      <c r="E350" s="200">
        <v>1</v>
      </c>
      <c r="F350" s="1214">
        <f t="shared" si="70"/>
        <v>0</v>
      </c>
      <c r="G350" s="1041">
        <v>1</v>
      </c>
      <c r="H350" s="1178">
        <f t="shared" si="71"/>
        <v>0</v>
      </c>
      <c r="J350" s="210">
        <v>1</v>
      </c>
      <c r="K350" s="1177">
        <f t="shared" si="65"/>
        <v>0</v>
      </c>
    </row>
    <row r="351" spans="1:11" ht="15" customHeight="1" x14ac:dyDescent="0.3">
      <c r="A351" s="708"/>
      <c r="B351" s="708"/>
      <c r="C351" s="288"/>
      <c r="D351" s="966"/>
      <c r="E351" s="179"/>
      <c r="G351" s="175"/>
      <c r="J351" s="214"/>
      <c r="K351" s="1189"/>
    </row>
    <row r="352" spans="1:11" ht="15" customHeight="1" x14ac:dyDescent="0.3">
      <c r="A352" s="231" t="s">
        <v>277</v>
      </c>
      <c r="B352" s="708"/>
      <c r="C352" s="288"/>
      <c r="D352" s="966"/>
      <c r="E352" s="179"/>
      <c r="G352" s="175"/>
      <c r="J352" s="213"/>
      <c r="K352" s="1184"/>
    </row>
    <row r="353" spans="1:11" ht="15" customHeight="1" x14ac:dyDescent="0.3">
      <c r="A353" s="216" t="s">
        <v>115</v>
      </c>
      <c r="B353" s="1334">
        <v>226100</v>
      </c>
      <c r="C353" s="332">
        <f>SUMIF('Expenditures - all orgs'!$C$14:$C$3599, B353,'Expenditures - all orgs'!$D$14:$D$3599)</f>
        <v>0</v>
      </c>
      <c r="D353" s="556">
        <f>'Budget Detail - AAAAAA'!D383+'Budget Detail - AAAAAA'!E383+'Budget Detail - BBBBBB'!D383+'Budget Detail - BBBBBB'!E383+'Budget Detail - CCCCCC'!D383+'Budget Detail - CCCCCC'!E383+'Budget Detail - DDDDDD'!D383+'Budget Detail - DDDDDD'!E383+'Budget Detail - EEEEEE'!D383+'Budget Detail - EEEEEE'!E383+'Budget Detail - FFFFFF'!D383+'Budget Detail - FFFFFF'!E383</f>
        <v>0</v>
      </c>
      <c r="E353" s="201">
        <v>1</v>
      </c>
      <c r="F353" s="1215">
        <f t="shared" ref="F353:F358" si="72">D353/E353</f>
        <v>0</v>
      </c>
      <c r="G353" s="1041">
        <v>1</v>
      </c>
      <c r="H353" s="1178">
        <f t="shared" ref="H353:H358" si="73">F353*G353</f>
        <v>0</v>
      </c>
      <c r="J353" s="210">
        <v>1</v>
      </c>
      <c r="K353" s="1177">
        <f t="shared" si="65"/>
        <v>0</v>
      </c>
    </row>
    <row r="354" spans="1:11" ht="15" customHeight="1" x14ac:dyDescent="0.3">
      <c r="A354" s="216" t="s">
        <v>279</v>
      </c>
      <c r="B354" s="1335">
        <v>226200</v>
      </c>
      <c r="C354" s="332">
        <f>SUMIF('Expenditures - all orgs'!$C$14:$C$3599, B354,'Expenditures - all orgs'!$D$14:$D$3599)</f>
        <v>0</v>
      </c>
      <c r="D354" s="556">
        <f>'Budget Detail - AAAAAA'!D384+'Budget Detail - AAAAAA'!E384+'Budget Detail - BBBBBB'!D384+'Budget Detail - BBBBBB'!E384+'Budget Detail - CCCCCC'!D384+'Budget Detail - CCCCCC'!E384+'Budget Detail - DDDDDD'!D384+'Budget Detail - DDDDDD'!E384+'Budget Detail - EEEEEE'!D384+'Budget Detail - EEEEEE'!E384+'Budget Detail - FFFFFF'!D384+'Budget Detail - FFFFFF'!E384</f>
        <v>0</v>
      </c>
      <c r="E354" s="201">
        <v>1</v>
      </c>
      <c r="F354" s="1215">
        <f t="shared" si="72"/>
        <v>0</v>
      </c>
      <c r="G354" s="1041">
        <v>1</v>
      </c>
      <c r="H354" s="1178">
        <f t="shared" si="73"/>
        <v>0</v>
      </c>
      <c r="J354" s="210">
        <v>1</v>
      </c>
      <c r="K354" s="1177">
        <f t="shared" si="65"/>
        <v>0</v>
      </c>
    </row>
    <row r="355" spans="1:11" ht="15" customHeight="1" x14ac:dyDescent="0.3">
      <c r="A355" s="216" t="s">
        <v>278</v>
      </c>
      <c r="B355" s="1335">
        <v>226300</v>
      </c>
      <c r="C355" s="332">
        <f>SUMIF('Expenditures - all orgs'!$C$14:$C$3599, B355,'Expenditures - all orgs'!$D$14:$D$3599)</f>
        <v>0</v>
      </c>
      <c r="D355" s="556">
        <f>'Budget Detail - AAAAAA'!D385+'Budget Detail - AAAAAA'!E385+'Budget Detail - BBBBBB'!D385+'Budget Detail - BBBBBB'!E385+'Budget Detail - CCCCCC'!D385+'Budget Detail - CCCCCC'!E385+'Budget Detail - DDDDDD'!D385+'Budget Detail - DDDDDD'!E385+'Budget Detail - EEEEEE'!D385+'Budget Detail - EEEEEE'!E385+'Budget Detail - FFFFFF'!D385+'Budget Detail - FFFFFF'!E385</f>
        <v>0</v>
      </c>
      <c r="E355" s="201">
        <v>1</v>
      </c>
      <c r="F355" s="1215">
        <f t="shared" si="72"/>
        <v>0</v>
      </c>
      <c r="G355" s="1041">
        <v>1</v>
      </c>
      <c r="H355" s="1178">
        <f t="shared" si="73"/>
        <v>0</v>
      </c>
      <c r="J355" s="210">
        <v>1</v>
      </c>
      <c r="K355" s="1177">
        <f t="shared" si="65"/>
        <v>0</v>
      </c>
    </row>
    <row r="356" spans="1:11" ht="15" customHeight="1" x14ac:dyDescent="0.3">
      <c r="A356" s="222" t="s">
        <v>103</v>
      </c>
      <c r="B356" s="1336">
        <v>226400</v>
      </c>
      <c r="C356" s="332">
        <f>SUMIF('Expenditures - all orgs'!$C$14:$C$3599, B356,'Expenditures - all orgs'!$D$14:$D$3599)</f>
        <v>0</v>
      </c>
      <c r="D356" s="556">
        <f>'Budget Detail - AAAAAA'!D386+'Budget Detail - AAAAAA'!E386+'Budget Detail - BBBBBB'!D386+'Budget Detail - BBBBBB'!E386+'Budget Detail - CCCCCC'!D386+'Budget Detail - CCCCCC'!E386+'Budget Detail - DDDDDD'!D386+'Budget Detail - DDDDDD'!E386+'Budget Detail - EEEEEE'!D386+'Budget Detail - EEEEEE'!E386+'Budget Detail - FFFFFF'!D386+'Budget Detail - FFFFFF'!E386</f>
        <v>0</v>
      </c>
      <c r="E356" s="201">
        <v>1</v>
      </c>
      <c r="F356" s="1215">
        <f t="shared" si="72"/>
        <v>0</v>
      </c>
      <c r="G356" s="1041">
        <v>1</v>
      </c>
      <c r="H356" s="1178">
        <f t="shared" si="73"/>
        <v>0</v>
      </c>
      <c r="J356" s="210">
        <v>1</v>
      </c>
      <c r="K356" s="1177">
        <f t="shared" si="65"/>
        <v>0</v>
      </c>
    </row>
    <row r="357" spans="1:11" ht="15" customHeight="1" x14ac:dyDescent="0.3">
      <c r="A357" s="222" t="s">
        <v>280</v>
      </c>
      <c r="B357" s="1336">
        <v>226800</v>
      </c>
      <c r="C357" s="332">
        <f>SUMIF('Expenditures - all orgs'!$C$14:$C$3599, B357,'Expenditures - all orgs'!$D$14:$D$3599)</f>
        <v>0</v>
      </c>
      <c r="D357" s="556">
        <f>'Budget Detail - AAAAAA'!D387+'Budget Detail - AAAAAA'!E387+'Budget Detail - BBBBBB'!D387+'Budget Detail - BBBBBB'!E387+'Budget Detail - CCCCCC'!D387+'Budget Detail - CCCCCC'!E387+'Budget Detail - DDDDDD'!D387+'Budget Detail - DDDDDD'!E387+'Budget Detail - EEEEEE'!D387+'Budget Detail - EEEEEE'!E387+'Budget Detail - FFFFFF'!D387+'Budget Detail - FFFFFF'!E387</f>
        <v>0</v>
      </c>
      <c r="E357" s="201">
        <v>1</v>
      </c>
      <c r="F357" s="1215">
        <f t="shared" si="72"/>
        <v>0</v>
      </c>
      <c r="G357" s="1041">
        <v>1</v>
      </c>
      <c r="H357" s="1178">
        <f t="shared" si="73"/>
        <v>0</v>
      </c>
      <c r="J357" s="210">
        <v>1</v>
      </c>
      <c r="K357" s="1177">
        <f t="shared" si="65"/>
        <v>0</v>
      </c>
    </row>
    <row r="358" spans="1:11" ht="15" customHeight="1" x14ac:dyDescent="0.3">
      <c r="A358" s="218" t="s">
        <v>104</v>
      </c>
      <c r="B358" s="1337" t="s">
        <v>107</v>
      </c>
      <c r="C358" s="1032">
        <f>SUMIF('Expenditures - all orgs'!$C$14:$C$3599, B358,'Expenditures - all orgs'!$D$14:$D$3599)</f>
        <v>0</v>
      </c>
      <c r="D358" s="556">
        <f>'Budget Detail - AAAAAA'!D388+'Budget Detail - AAAAAA'!E388+'Budget Detail - BBBBBB'!D388+'Budget Detail - BBBBBB'!E388+'Budget Detail - CCCCCC'!D388+'Budget Detail - CCCCCC'!E388+'Budget Detail - DDDDDD'!D388+'Budget Detail - DDDDDD'!E388+'Budget Detail - EEEEEE'!D388+'Budget Detail - EEEEEE'!E388+'Budget Detail - FFFFFF'!D388+'Budget Detail - FFFFFF'!E388</f>
        <v>0</v>
      </c>
      <c r="E358" s="201">
        <v>1</v>
      </c>
      <c r="F358" s="1215">
        <f t="shared" si="72"/>
        <v>0</v>
      </c>
      <c r="G358" s="1041">
        <v>1</v>
      </c>
      <c r="H358" s="1178">
        <f t="shared" si="73"/>
        <v>0</v>
      </c>
      <c r="J358" s="210">
        <v>1</v>
      </c>
      <c r="K358" s="1177">
        <f t="shared" si="65"/>
        <v>0</v>
      </c>
    </row>
    <row r="359" spans="1:11" ht="15" customHeight="1" x14ac:dyDescent="0.3">
      <c r="A359" s="708"/>
      <c r="B359" s="708"/>
      <c r="C359" s="288"/>
      <c r="D359" s="966"/>
      <c r="E359" s="179"/>
      <c r="G359" s="175"/>
      <c r="J359" s="214"/>
      <c r="K359" s="1189"/>
    </row>
    <row r="360" spans="1:11" ht="15" customHeight="1" x14ac:dyDescent="0.3">
      <c r="A360" s="231" t="s">
        <v>281</v>
      </c>
      <c r="B360" s="708"/>
      <c r="C360" s="288"/>
      <c r="D360" s="966"/>
      <c r="E360" s="179"/>
      <c r="G360" s="175"/>
      <c r="J360" s="213"/>
      <c r="K360" s="1184"/>
    </row>
    <row r="361" spans="1:11" ht="15" customHeight="1" x14ac:dyDescent="0.3">
      <c r="A361" s="222" t="s">
        <v>282</v>
      </c>
      <c r="B361" s="1338">
        <v>227100</v>
      </c>
      <c r="C361" s="333">
        <f>SUMIF('Expenditures - all orgs'!$C$14:$C$3599, B361,'Expenditures - all orgs'!$D$14:$D$3599)</f>
        <v>0</v>
      </c>
      <c r="D361" s="564">
        <f>'Budget Detail - AAAAAA'!D392+'Budget Detail - AAAAAA'!E392+'Budget Detail - BBBBBB'!D392+'Budget Detail - BBBBBB'!E392+'Budget Detail - CCCCCC'!D392+'Budget Detail - CCCCCC'!E392+'Budget Detail - DDDDDD'!D392+'Budget Detail - DDDDDD'!E392+'Budget Detail - EEEEEE'!D392+'Budget Detail - EEEEEE'!E392+'Budget Detail - FFFFFF'!D392+'Budget Detail - FFFFFF'!E392</f>
        <v>0</v>
      </c>
      <c r="E361" s="202">
        <v>1</v>
      </c>
      <c r="F361" s="1216">
        <f t="shared" ref="F361:F370" si="74">D361/E361</f>
        <v>0</v>
      </c>
      <c r="G361" s="1041">
        <v>1</v>
      </c>
      <c r="H361" s="1178">
        <f t="shared" ref="H361:H370" si="75">F361*G361</f>
        <v>0</v>
      </c>
      <c r="J361" s="210">
        <v>1</v>
      </c>
      <c r="K361" s="1177">
        <f t="shared" si="65"/>
        <v>0</v>
      </c>
    </row>
    <row r="362" spans="1:11" ht="15" customHeight="1" x14ac:dyDescent="0.3">
      <c r="A362" s="222" t="s">
        <v>283</v>
      </c>
      <c r="B362" s="1339">
        <v>227200</v>
      </c>
      <c r="C362" s="333">
        <f>SUMIF('Expenditures - all orgs'!$C$14:$C$3599, B362,'Expenditures - all orgs'!$D$14:$D$3599)</f>
        <v>0</v>
      </c>
      <c r="D362" s="564">
        <f>'Budget Detail - AAAAAA'!D393+'Budget Detail - AAAAAA'!E393+'Budget Detail - BBBBBB'!D393+'Budget Detail - BBBBBB'!E393+'Budget Detail - CCCCCC'!D393+'Budget Detail - CCCCCC'!E393+'Budget Detail - DDDDDD'!D393+'Budget Detail - DDDDDD'!E393+'Budget Detail - EEEEEE'!D393+'Budget Detail - EEEEEE'!E393+'Budget Detail - FFFFFF'!D393+'Budget Detail - FFFFFF'!E393</f>
        <v>0</v>
      </c>
      <c r="E362" s="202">
        <v>1</v>
      </c>
      <c r="F362" s="1216">
        <f t="shared" si="74"/>
        <v>0</v>
      </c>
      <c r="G362" s="1041">
        <v>1</v>
      </c>
      <c r="H362" s="1178">
        <f t="shared" si="75"/>
        <v>0</v>
      </c>
      <c r="J362" s="210">
        <v>1</v>
      </c>
      <c r="K362" s="1177">
        <f t="shared" si="65"/>
        <v>0</v>
      </c>
    </row>
    <row r="363" spans="1:11" ht="15" customHeight="1" x14ac:dyDescent="0.3">
      <c r="A363" s="222" t="s">
        <v>284</v>
      </c>
      <c r="B363" s="1339">
        <v>227300</v>
      </c>
      <c r="C363" s="333">
        <f>SUMIF('Expenditures - all orgs'!$C$14:$C$3599, B363,'Expenditures - all orgs'!$D$14:$D$3599)</f>
        <v>0</v>
      </c>
      <c r="D363" s="564">
        <f>'Budget Detail - AAAAAA'!D394+'Budget Detail - AAAAAA'!E394+'Budget Detail - BBBBBB'!D394+'Budget Detail - BBBBBB'!E394+'Budget Detail - CCCCCC'!D394+'Budget Detail - CCCCCC'!E394+'Budget Detail - DDDDDD'!D394+'Budget Detail - DDDDDD'!E394+'Budget Detail - EEEEEE'!D394+'Budget Detail - EEEEEE'!E394+'Budget Detail - FFFFFF'!D394+'Budget Detail - FFFFFF'!E394</f>
        <v>0</v>
      </c>
      <c r="E363" s="202">
        <v>1</v>
      </c>
      <c r="F363" s="1216">
        <f t="shared" si="74"/>
        <v>0</v>
      </c>
      <c r="G363" s="1041">
        <v>1</v>
      </c>
      <c r="H363" s="1178">
        <f t="shared" si="75"/>
        <v>0</v>
      </c>
      <c r="J363" s="210">
        <v>1</v>
      </c>
      <c r="K363" s="1177">
        <f t="shared" si="65"/>
        <v>0</v>
      </c>
    </row>
    <row r="364" spans="1:11" ht="15" customHeight="1" x14ac:dyDescent="0.3">
      <c r="A364" s="222" t="s">
        <v>285</v>
      </c>
      <c r="B364" s="1339">
        <v>227400</v>
      </c>
      <c r="C364" s="333">
        <f>SUMIF('Expenditures - all orgs'!$C$14:$C$3599, B364,'Expenditures - all orgs'!$D$14:$D$3599)</f>
        <v>0</v>
      </c>
      <c r="D364" s="564">
        <f>'Budget Detail - AAAAAA'!D395+'Budget Detail - AAAAAA'!E395+'Budget Detail - BBBBBB'!D395+'Budget Detail - BBBBBB'!E395+'Budget Detail - CCCCCC'!D395+'Budget Detail - CCCCCC'!E395+'Budget Detail - DDDDDD'!D395+'Budget Detail - DDDDDD'!E395+'Budget Detail - EEEEEE'!D395+'Budget Detail - EEEEEE'!E395+'Budget Detail - FFFFFF'!D395+'Budget Detail - FFFFFF'!E395</f>
        <v>0</v>
      </c>
      <c r="E364" s="202">
        <v>1</v>
      </c>
      <c r="F364" s="1216">
        <f t="shared" si="74"/>
        <v>0</v>
      </c>
      <c r="G364" s="1041">
        <v>1</v>
      </c>
      <c r="H364" s="1178">
        <f t="shared" si="75"/>
        <v>0</v>
      </c>
      <c r="J364" s="210">
        <v>1</v>
      </c>
      <c r="K364" s="1177">
        <f t="shared" si="65"/>
        <v>0</v>
      </c>
    </row>
    <row r="365" spans="1:11" ht="15" customHeight="1" x14ac:dyDescent="0.3">
      <c r="A365" s="222" t="s">
        <v>286</v>
      </c>
      <c r="B365" s="1339">
        <v>227500</v>
      </c>
      <c r="C365" s="333">
        <f>SUMIF('Expenditures - all orgs'!$C$14:$C$3599, B365,'Expenditures - all orgs'!$D$14:$D$3599)</f>
        <v>0</v>
      </c>
      <c r="D365" s="564">
        <f>'Budget Detail - AAAAAA'!D396+'Budget Detail - AAAAAA'!E396+'Budget Detail - BBBBBB'!D396+'Budget Detail - BBBBBB'!E396+'Budget Detail - CCCCCC'!D396+'Budget Detail - CCCCCC'!E396+'Budget Detail - DDDDDD'!D396+'Budget Detail - DDDDDD'!E396+'Budget Detail - EEEEEE'!D396+'Budget Detail - EEEEEE'!E396+'Budget Detail - FFFFFF'!D396+'Budget Detail - FFFFFF'!E396</f>
        <v>0</v>
      </c>
      <c r="E365" s="202">
        <v>1</v>
      </c>
      <c r="F365" s="1216">
        <f t="shared" si="74"/>
        <v>0</v>
      </c>
      <c r="G365" s="1041">
        <v>1</v>
      </c>
      <c r="H365" s="1178">
        <f t="shared" si="75"/>
        <v>0</v>
      </c>
      <c r="J365" s="210">
        <v>1</v>
      </c>
      <c r="K365" s="1177">
        <f t="shared" si="65"/>
        <v>0</v>
      </c>
    </row>
    <row r="366" spans="1:11" ht="15" customHeight="1" x14ac:dyDescent="0.3">
      <c r="A366" s="222" t="s">
        <v>287</v>
      </c>
      <c r="B366" s="1339">
        <v>227600</v>
      </c>
      <c r="C366" s="333">
        <f>SUMIF('Expenditures - all orgs'!$C$14:$C$3599, B366,'Expenditures - all orgs'!$D$14:$D$3599)</f>
        <v>0</v>
      </c>
      <c r="D366" s="564">
        <f>'Budget Detail - AAAAAA'!D397+'Budget Detail - AAAAAA'!E397+'Budget Detail - BBBBBB'!D397+'Budget Detail - BBBBBB'!E397+'Budget Detail - CCCCCC'!D397+'Budget Detail - CCCCCC'!E397+'Budget Detail - DDDDDD'!D397+'Budget Detail - DDDDDD'!E397+'Budget Detail - EEEEEE'!D397+'Budget Detail - EEEEEE'!E397+'Budget Detail - FFFFFF'!D397+'Budget Detail - FFFFFF'!E397</f>
        <v>0</v>
      </c>
      <c r="E366" s="202">
        <v>1</v>
      </c>
      <c r="F366" s="1216">
        <f t="shared" si="74"/>
        <v>0</v>
      </c>
      <c r="G366" s="1041">
        <v>1</v>
      </c>
      <c r="H366" s="1178">
        <f t="shared" si="75"/>
        <v>0</v>
      </c>
      <c r="J366" s="210">
        <v>1</v>
      </c>
      <c r="K366" s="1177">
        <f t="shared" si="65"/>
        <v>0</v>
      </c>
    </row>
    <row r="367" spans="1:11" ht="15" customHeight="1" x14ac:dyDescent="0.3">
      <c r="A367" s="222" t="s">
        <v>288</v>
      </c>
      <c r="B367" s="1339">
        <v>227700</v>
      </c>
      <c r="C367" s="333">
        <f>SUMIF('Expenditures - all orgs'!$C$14:$C$3599, B367,'Expenditures - all orgs'!$D$14:$D$3599)</f>
        <v>0</v>
      </c>
      <c r="D367" s="564">
        <f>'Budget Detail - AAAAAA'!D398+'Budget Detail - AAAAAA'!E398+'Budget Detail - BBBBBB'!D398+'Budget Detail - BBBBBB'!E398+'Budget Detail - CCCCCC'!D398+'Budget Detail - CCCCCC'!E398+'Budget Detail - DDDDDD'!D398+'Budget Detail - DDDDDD'!E398+'Budget Detail - EEEEEE'!D398+'Budget Detail - EEEEEE'!E398+'Budget Detail - FFFFFF'!D398+'Budget Detail - FFFFFF'!E398</f>
        <v>0</v>
      </c>
      <c r="E367" s="202">
        <v>1</v>
      </c>
      <c r="F367" s="1216">
        <f t="shared" si="74"/>
        <v>0</v>
      </c>
      <c r="G367" s="1041">
        <v>1</v>
      </c>
      <c r="H367" s="1178">
        <f t="shared" si="75"/>
        <v>0</v>
      </c>
      <c r="J367" s="210">
        <v>1</v>
      </c>
      <c r="K367" s="1177">
        <f t="shared" si="65"/>
        <v>0</v>
      </c>
    </row>
    <row r="368" spans="1:11" ht="15" customHeight="1" x14ac:dyDescent="0.3">
      <c r="A368" s="222" t="s">
        <v>289</v>
      </c>
      <c r="B368" s="1339">
        <v>227800</v>
      </c>
      <c r="C368" s="333">
        <f>SUMIF('Expenditures - all orgs'!$C$14:$C$3599, B368,'Expenditures - all orgs'!$D$14:$D$3599)</f>
        <v>0</v>
      </c>
      <c r="D368" s="564">
        <f>'Budget Detail - AAAAAA'!D399+'Budget Detail - AAAAAA'!E399+'Budget Detail - BBBBBB'!D399+'Budget Detail - BBBBBB'!E399+'Budget Detail - CCCCCC'!D399+'Budget Detail - CCCCCC'!E399+'Budget Detail - DDDDDD'!D399+'Budget Detail - DDDDDD'!E399+'Budget Detail - EEEEEE'!D399+'Budget Detail - EEEEEE'!E399+'Budget Detail - FFFFFF'!D399+'Budget Detail - FFFFFF'!E399</f>
        <v>0</v>
      </c>
      <c r="E368" s="202">
        <v>1</v>
      </c>
      <c r="F368" s="1216">
        <f t="shared" si="74"/>
        <v>0</v>
      </c>
      <c r="G368" s="1041">
        <v>1</v>
      </c>
      <c r="H368" s="1178">
        <f t="shared" si="75"/>
        <v>0</v>
      </c>
      <c r="J368" s="210">
        <v>1</v>
      </c>
      <c r="K368" s="1177">
        <f t="shared" si="65"/>
        <v>0</v>
      </c>
    </row>
    <row r="369" spans="1:37" ht="15" customHeight="1" x14ac:dyDescent="0.3">
      <c r="A369" s="218" t="s">
        <v>104</v>
      </c>
      <c r="B369" s="1339" t="s">
        <v>107</v>
      </c>
      <c r="C369" s="333">
        <f>SUMIF('Expenditures - all orgs'!$C$14:$C$3599, B369,'Expenditures - all orgs'!$D$14:$D$3599)</f>
        <v>0</v>
      </c>
      <c r="D369" s="564">
        <f>'Budget Detail - AAAAAA'!D400+'Budget Detail - AAAAAA'!E400+'Budget Detail - BBBBBB'!D400+'Budget Detail - BBBBBB'!E400+'Budget Detail - CCCCCC'!D400+'Budget Detail - CCCCCC'!E400+'Budget Detail - DDDDDD'!D400+'Budget Detail - DDDDDD'!E400+'Budget Detail - EEEEEE'!D400+'Budget Detail - EEEEEE'!E400+'Budget Detail - FFFFFF'!D400+'Budget Detail - FFFFFF'!E400</f>
        <v>0</v>
      </c>
      <c r="E369" s="202">
        <v>1</v>
      </c>
      <c r="F369" s="1216">
        <f t="shared" si="74"/>
        <v>0</v>
      </c>
      <c r="G369" s="1041">
        <v>1</v>
      </c>
      <c r="H369" s="1178">
        <f t="shared" si="75"/>
        <v>0</v>
      </c>
      <c r="J369" s="210">
        <v>1</v>
      </c>
      <c r="K369" s="1177">
        <f t="shared" si="65"/>
        <v>0</v>
      </c>
    </row>
    <row r="370" spans="1:37" ht="15" customHeight="1" x14ac:dyDescent="0.3">
      <c r="A370" s="218" t="s">
        <v>104</v>
      </c>
      <c r="B370" s="1340" t="s">
        <v>107</v>
      </c>
      <c r="C370" s="1033">
        <f>SUMIF('Expenditures - all orgs'!$C$14:$C$3599, B370,'Expenditures - all orgs'!$D$14:$D$3599)</f>
        <v>0</v>
      </c>
      <c r="D370" s="564">
        <f>'Budget Detail - AAAAAA'!D401+'Budget Detail - AAAAAA'!E401+'Budget Detail - BBBBBB'!D401+'Budget Detail - BBBBBB'!E401+'Budget Detail - CCCCCC'!D401+'Budget Detail - CCCCCC'!E401+'Budget Detail - DDDDDD'!D401+'Budget Detail - DDDDDD'!E401+'Budget Detail - EEEEEE'!D401+'Budget Detail - EEEEEE'!E401+'Budget Detail - FFFFFF'!D401+'Budget Detail - FFFFFF'!E401</f>
        <v>0</v>
      </c>
      <c r="E370" s="202">
        <v>1</v>
      </c>
      <c r="F370" s="1216">
        <f t="shared" si="74"/>
        <v>0</v>
      </c>
      <c r="G370" s="1041">
        <v>1</v>
      </c>
      <c r="H370" s="1178">
        <f t="shared" si="75"/>
        <v>0</v>
      </c>
      <c r="J370" s="210">
        <v>1</v>
      </c>
      <c r="K370" s="1177">
        <f t="shared" si="65"/>
        <v>0</v>
      </c>
    </row>
    <row r="371" spans="1:37" ht="15" customHeight="1" x14ac:dyDescent="0.3">
      <c r="A371" s="708"/>
      <c r="B371" s="708"/>
      <c r="C371" s="288"/>
      <c r="D371" s="966"/>
      <c r="E371" s="179"/>
      <c r="G371" s="175"/>
      <c r="J371" s="214"/>
      <c r="K371" s="1189"/>
    </row>
    <row r="372" spans="1:37" ht="15" customHeight="1" x14ac:dyDescent="0.3">
      <c r="A372" s="231" t="s">
        <v>290</v>
      </c>
      <c r="B372" s="708"/>
      <c r="C372" s="288"/>
      <c r="D372" s="966"/>
      <c r="E372" s="179"/>
      <c r="G372" s="175"/>
      <c r="J372" s="213"/>
      <c r="K372" s="1184"/>
    </row>
    <row r="373" spans="1:37" ht="15" customHeight="1" x14ac:dyDescent="0.3">
      <c r="A373" s="708" t="s">
        <v>292</v>
      </c>
      <c r="B373" s="1341">
        <v>228100</v>
      </c>
      <c r="C373" s="334">
        <f>SUMIF('Expenditures - all orgs'!$C$14:$C$3599, B373,'Expenditures - all orgs'!$D$14:$D$3599)</f>
        <v>0</v>
      </c>
      <c r="D373" s="571">
        <f>'Budget Detail - AAAAAA'!D405+'Budget Detail - AAAAAA'!E405+'Budget Detail - BBBBBB'!D405+'Budget Detail - BBBBBB'!E405+'Budget Detail - CCCCCC'!D405+'Budget Detail - CCCCCC'!E405+'Budget Detail - DDDDDD'!D405+'Budget Detail - DDDDDD'!E405+'Budget Detail - EEEEEE'!D405+'Budget Detail - EEEEEE'!E405+'Budget Detail - FFFFFF'!D405+'Budget Detail - FFFFFF'!E405</f>
        <v>0</v>
      </c>
      <c r="E373" s="203">
        <v>1</v>
      </c>
      <c r="F373" s="1217">
        <f t="shared" ref="F373:F377" si="76">D373/E373</f>
        <v>0</v>
      </c>
      <c r="G373" s="1041">
        <v>1</v>
      </c>
      <c r="H373" s="1178">
        <f t="shared" ref="H373:H377" si="77">F373*G373</f>
        <v>0</v>
      </c>
      <c r="J373" s="210">
        <v>1</v>
      </c>
      <c r="K373" s="1177">
        <f t="shared" si="65"/>
        <v>0</v>
      </c>
    </row>
    <row r="374" spans="1:37" ht="15" customHeight="1" x14ac:dyDescent="0.3">
      <c r="A374" s="708" t="s">
        <v>291</v>
      </c>
      <c r="B374" s="1342">
        <v>228200</v>
      </c>
      <c r="C374" s="334">
        <f>SUMIF('Expenditures - all orgs'!$C$14:$C$3599, B374,'Expenditures - all orgs'!$D$14:$D$3599)</f>
        <v>0</v>
      </c>
      <c r="D374" s="571">
        <f>'Budget Detail - AAAAAA'!D406+'Budget Detail - AAAAAA'!E406+'Budget Detail - BBBBBB'!D406+'Budget Detail - BBBBBB'!E406+'Budget Detail - CCCCCC'!D406+'Budget Detail - CCCCCC'!E406+'Budget Detail - DDDDDD'!D406+'Budget Detail - DDDDDD'!E406+'Budget Detail - EEEEEE'!D406+'Budget Detail - EEEEEE'!E406+'Budget Detail - FFFFFF'!D406+'Budget Detail - FFFFFF'!E406</f>
        <v>0</v>
      </c>
      <c r="E374" s="203">
        <v>1</v>
      </c>
      <c r="F374" s="1217">
        <f t="shared" si="76"/>
        <v>0</v>
      </c>
      <c r="G374" s="1041">
        <v>1</v>
      </c>
      <c r="H374" s="1178">
        <f t="shared" si="77"/>
        <v>0</v>
      </c>
      <c r="J374" s="210">
        <v>1</v>
      </c>
      <c r="K374" s="1177">
        <f t="shared" si="65"/>
        <v>0</v>
      </c>
    </row>
    <row r="375" spans="1:37" ht="15" customHeight="1" x14ac:dyDescent="0.3">
      <c r="A375" s="708" t="s">
        <v>293</v>
      </c>
      <c r="B375" s="1342">
        <v>228300</v>
      </c>
      <c r="C375" s="334">
        <f>SUMIF('Expenditures - all orgs'!$C$14:$C$3599, B375,'Expenditures - all orgs'!$D$14:$D$3599)</f>
        <v>0</v>
      </c>
      <c r="D375" s="571">
        <f>'Budget Detail - AAAAAA'!D407+'Budget Detail - AAAAAA'!E407+'Budget Detail - BBBBBB'!D407+'Budget Detail - BBBBBB'!E407+'Budget Detail - CCCCCC'!D407+'Budget Detail - CCCCCC'!E407+'Budget Detail - DDDDDD'!D407+'Budget Detail - DDDDDD'!E407+'Budget Detail - EEEEEE'!D407+'Budget Detail - EEEEEE'!E407+'Budget Detail - FFFFFF'!D407+'Budget Detail - FFFFFF'!E407</f>
        <v>0</v>
      </c>
      <c r="E375" s="203">
        <v>1</v>
      </c>
      <c r="F375" s="1217">
        <f t="shared" si="76"/>
        <v>0</v>
      </c>
      <c r="G375" s="1041">
        <v>1</v>
      </c>
      <c r="H375" s="1178">
        <f t="shared" si="77"/>
        <v>0</v>
      </c>
      <c r="J375" s="210">
        <v>1</v>
      </c>
      <c r="K375" s="1177">
        <f t="shared" si="65"/>
        <v>0</v>
      </c>
    </row>
    <row r="376" spans="1:37" ht="15" customHeight="1" x14ac:dyDescent="0.3">
      <c r="A376" s="708" t="s">
        <v>443</v>
      </c>
      <c r="B376" s="1342">
        <v>228800</v>
      </c>
      <c r="C376" s="334">
        <f>SUMIF('Expenditures - all orgs'!$C$14:$C$3599, B376,'Expenditures - all orgs'!$D$14:$D$3599)</f>
        <v>0</v>
      </c>
      <c r="D376" s="571">
        <f>'Budget Detail - AAAAAA'!D408+'Budget Detail - AAAAAA'!E408+'Budget Detail - BBBBBB'!D408+'Budget Detail - BBBBBB'!E408+'Budget Detail - CCCCCC'!D408+'Budget Detail - CCCCCC'!E408+'Budget Detail - DDDDDD'!D408+'Budget Detail - DDDDDD'!E408+'Budget Detail - EEEEEE'!D408+'Budget Detail - EEEEEE'!E408+'Budget Detail - FFFFFF'!D408+'Budget Detail - FFFFFF'!E408</f>
        <v>0</v>
      </c>
      <c r="E376" s="203">
        <v>1</v>
      </c>
      <c r="F376" s="1217">
        <f t="shared" si="76"/>
        <v>0</v>
      </c>
      <c r="G376" s="1041">
        <v>1</v>
      </c>
      <c r="H376" s="1178">
        <f t="shared" si="77"/>
        <v>0</v>
      </c>
      <c r="J376" s="210">
        <v>1</v>
      </c>
      <c r="K376" s="1177">
        <f t="shared" si="65"/>
        <v>0</v>
      </c>
    </row>
    <row r="377" spans="1:37" ht="15" customHeight="1" x14ac:dyDescent="0.3">
      <c r="A377" s="708" t="s">
        <v>104</v>
      </c>
      <c r="B377" s="1343" t="s">
        <v>107</v>
      </c>
      <c r="C377" s="1034">
        <f>SUMIF('Expenditures - all orgs'!$C$14:$C$3599, B377,'Expenditures - all orgs'!$D$14:$D$3599)</f>
        <v>0</v>
      </c>
      <c r="D377" s="571">
        <f>'Budget Detail - AAAAAA'!D409+'Budget Detail - AAAAAA'!E409+'Budget Detail - BBBBBB'!D409+'Budget Detail - BBBBBB'!E409+'Budget Detail - CCCCCC'!D409+'Budget Detail - CCCCCC'!E409+'Budget Detail - DDDDDD'!D409+'Budget Detail - DDDDDD'!E409+'Budget Detail - EEEEEE'!D409+'Budget Detail - EEEEEE'!E409+'Budget Detail - FFFFFF'!D409+'Budget Detail - FFFFFF'!E409</f>
        <v>0</v>
      </c>
      <c r="E377" s="203">
        <v>1</v>
      </c>
      <c r="F377" s="1217">
        <f t="shared" si="76"/>
        <v>0</v>
      </c>
      <c r="G377" s="1041">
        <v>1</v>
      </c>
      <c r="H377" s="1178">
        <f t="shared" si="77"/>
        <v>0</v>
      </c>
      <c r="J377" s="210">
        <v>1</v>
      </c>
      <c r="K377" s="1177">
        <f t="shared" si="65"/>
        <v>0</v>
      </c>
    </row>
    <row r="378" spans="1:37" ht="15" customHeight="1" x14ac:dyDescent="0.3">
      <c r="A378" s="708"/>
      <c r="B378" s="708"/>
      <c r="C378" s="288"/>
      <c r="D378" s="966"/>
      <c r="E378" s="179"/>
      <c r="G378" s="175"/>
      <c r="J378" s="214"/>
      <c r="K378" s="1189"/>
    </row>
    <row r="379" spans="1:37" ht="15" customHeight="1" x14ac:dyDescent="0.3">
      <c r="A379" s="231" t="s">
        <v>437</v>
      </c>
      <c r="B379" s="588"/>
      <c r="C379" s="288"/>
      <c r="D379" s="966"/>
      <c r="E379" s="179"/>
      <c r="G379" s="175"/>
      <c r="J379" s="212"/>
      <c r="K379" s="1183"/>
    </row>
    <row r="380" spans="1:37" ht="15" customHeight="1" x14ac:dyDescent="0.3">
      <c r="A380" s="222" t="s">
        <v>438</v>
      </c>
      <c r="B380" s="1152">
        <v>232000</v>
      </c>
      <c r="C380" s="1123">
        <f>SUMIF('Expenditures - all orgs'!$C$14:$C$3599, B380,'Expenditures - all orgs'!$D$14:$D$3599)</f>
        <v>0</v>
      </c>
      <c r="D380" s="1117">
        <f>'Budget Detail - AAAAAA'!D413+'Budget Detail - AAAAAA'!E413+'Budget Detail - BBBBBB'!D413+'Budget Detail - BBBBBB'!E413+'Budget Detail - CCCCCC'!D413+'Budget Detail - CCCCCC'!E413+'Budget Detail - DDDDDD'!D413+'Budget Detail - DDDDDD'!E413+'Budget Detail - EEEEEE'!D413+'Budget Detail - EEEEEE'!E413+'Budget Detail - FFFFFF'!D413+'Budget Detail - FFFFFF'!E413</f>
        <v>0</v>
      </c>
      <c r="E380" s="1153">
        <v>1</v>
      </c>
      <c r="F380" s="1218">
        <f t="shared" ref="F380" si="78">D380/E380</f>
        <v>0</v>
      </c>
      <c r="G380" s="1041">
        <v>1</v>
      </c>
      <c r="H380" s="1178">
        <f t="shared" ref="H380" si="79">F380*G380</f>
        <v>0</v>
      </c>
      <c r="J380" s="210">
        <v>1</v>
      </c>
      <c r="K380" s="1178">
        <f t="shared" si="65"/>
        <v>0</v>
      </c>
    </row>
    <row r="381" spans="1:37" ht="15" customHeight="1" x14ac:dyDescent="0.3">
      <c r="A381" s="708"/>
      <c r="B381" s="708"/>
      <c r="C381" s="288"/>
      <c r="D381" s="966"/>
      <c r="E381" s="179"/>
      <c r="G381" s="175"/>
      <c r="J381" s="212"/>
      <c r="K381" s="1183"/>
    </row>
    <row r="382" spans="1:37" s="307" customFormat="1" ht="15" customHeight="1" x14ac:dyDescent="0.3">
      <c r="A382" s="231" t="s">
        <v>364</v>
      </c>
      <c r="B382" s="588"/>
      <c r="C382" s="288"/>
      <c r="D382" s="288"/>
      <c r="E382" s="1038"/>
      <c r="F382" s="290"/>
      <c r="G382" s="707"/>
      <c r="H382" s="306"/>
      <c r="I382" s="306"/>
      <c r="J382" s="104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row>
    <row r="383" spans="1:37" s="307" customFormat="1" ht="15" customHeight="1" x14ac:dyDescent="0.3">
      <c r="A383" s="222" t="s">
        <v>105</v>
      </c>
      <c r="B383" s="698" t="s">
        <v>365</v>
      </c>
      <c r="C383" s="694">
        <f>SUMIF('Expenditures - all orgs'!$C$14:$C$3599, B383,'Expenditures - all orgs'!$D$14:$D$3599)</f>
        <v>0</v>
      </c>
      <c r="D383" s="695">
        <f>'Budget Detail - AAAAAA'!D417+'Budget Detail - AAAAAA'!E417+'Budget Detail - BBBBBB'!D417+'Budget Detail - BBBBBB'!E417+'Budget Detail - CCCCCC'!D417+'Budget Detail - CCCCCC'!E417+'Budget Detail - DDDDDD'!D417+'Budget Detail - DDDDDD'!E417+'Budget Detail - EEEEEE'!D417+'Budget Detail - EEEEEE'!E417+'Budget Detail - FFFFFF'!D417+'Budget Detail - FFFFFF'!E417</f>
        <v>0</v>
      </c>
      <c r="E383" s="1039">
        <v>1</v>
      </c>
      <c r="F383" s="719">
        <f t="shared" ref="F383:F394" si="80">D383/E383</f>
        <v>0</v>
      </c>
      <c r="G383" s="1044">
        <v>1</v>
      </c>
      <c r="H383" s="720">
        <f t="shared" ref="H383:H394" si="81">F383*G383</f>
        <v>0</v>
      </c>
      <c r="I383" s="306"/>
      <c r="J383" s="1046">
        <v>1</v>
      </c>
      <c r="K383" s="720">
        <f t="shared" si="65"/>
        <v>0</v>
      </c>
      <c r="L383" s="305"/>
      <c r="M383" s="305"/>
      <c r="N383" s="305"/>
      <c r="O383" s="305"/>
      <c r="P383" s="305"/>
      <c r="Q383" s="305"/>
      <c r="R383" s="305"/>
      <c r="S383" s="305"/>
      <c r="T383" s="305"/>
      <c r="U383" s="305"/>
      <c r="V383" s="305"/>
      <c r="W383" s="305"/>
      <c r="X383" s="305"/>
      <c r="Y383" s="305"/>
      <c r="Z383" s="305"/>
      <c r="AA383" s="305"/>
      <c r="AB383" s="305"/>
      <c r="AC383" s="305"/>
      <c r="AD383" s="305"/>
      <c r="AE383" s="305"/>
      <c r="AF383" s="305"/>
      <c r="AG383" s="305"/>
      <c r="AH383" s="305"/>
      <c r="AI383" s="305"/>
      <c r="AJ383" s="305"/>
      <c r="AK383" s="305"/>
    </row>
    <row r="384" spans="1:37" s="307" customFormat="1" ht="15" customHeight="1" x14ac:dyDescent="0.3">
      <c r="A384" s="222" t="s">
        <v>105</v>
      </c>
      <c r="B384" s="699" t="s">
        <v>365</v>
      </c>
      <c r="C384" s="694">
        <f>SUMIF('Expenditures - all orgs'!$C$14:$C$3599, B384,'Expenditures - all orgs'!$D$14:$D$3599)</f>
        <v>0</v>
      </c>
      <c r="D384" s="695">
        <f>'Budget Detail - AAAAAA'!D418+'Budget Detail - AAAAAA'!E418+'Budget Detail - BBBBBB'!D418+'Budget Detail - BBBBBB'!E418+'Budget Detail - CCCCCC'!D418+'Budget Detail - CCCCCC'!E418+'Budget Detail - DDDDDD'!D418+'Budget Detail - DDDDDD'!E418+'Budget Detail - EEEEEE'!D418+'Budget Detail - EEEEEE'!E418+'Budget Detail - FFFFFF'!D418+'Budget Detail - FFFFFF'!E418</f>
        <v>0</v>
      </c>
      <c r="E384" s="1039">
        <v>1</v>
      </c>
      <c r="F384" s="719">
        <f t="shared" si="80"/>
        <v>0</v>
      </c>
      <c r="G384" s="1044">
        <v>1</v>
      </c>
      <c r="H384" s="720">
        <f t="shared" si="81"/>
        <v>0</v>
      </c>
      <c r="I384" s="306"/>
      <c r="J384" s="1046">
        <v>1</v>
      </c>
      <c r="K384" s="720">
        <f t="shared" si="65"/>
        <v>0</v>
      </c>
      <c r="L384" s="305"/>
      <c r="M384" s="305"/>
      <c r="N384" s="305"/>
      <c r="O384" s="305"/>
      <c r="P384" s="305"/>
      <c r="Q384" s="305"/>
      <c r="R384" s="305"/>
      <c r="S384" s="305"/>
      <c r="T384" s="305"/>
      <c r="U384" s="305"/>
      <c r="V384" s="305"/>
      <c r="W384" s="305"/>
      <c r="X384" s="305"/>
      <c r="Y384" s="305"/>
      <c r="Z384" s="305"/>
      <c r="AA384" s="305"/>
      <c r="AB384" s="305"/>
      <c r="AC384" s="305"/>
      <c r="AD384" s="305"/>
      <c r="AE384" s="305"/>
      <c r="AF384" s="305"/>
      <c r="AG384" s="305"/>
      <c r="AH384" s="305"/>
      <c r="AI384" s="305"/>
      <c r="AJ384" s="305"/>
      <c r="AK384" s="305"/>
    </row>
    <row r="385" spans="1:37" s="307" customFormat="1" ht="15" customHeight="1" x14ac:dyDescent="0.3">
      <c r="A385" s="222" t="s">
        <v>105</v>
      </c>
      <c r="B385" s="699" t="s">
        <v>365</v>
      </c>
      <c r="C385" s="694">
        <f>SUMIF('Expenditures - all orgs'!$C$14:$C$3599, B385,'Expenditures - all orgs'!$D$14:$D$3599)</f>
        <v>0</v>
      </c>
      <c r="D385" s="695">
        <f>'Budget Detail - AAAAAA'!D419+'Budget Detail - AAAAAA'!E419+'Budget Detail - BBBBBB'!D419+'Budget Detail - BBBBBB'!E419+'Budget Detail - CCCCCC'!D419+'Budget Detail - CCCCCC'!E419+'Budget Detail - DDDDDD'!D419+'Budget Detail - DDDDDD'!E419+'Budget Detail - EEEEEE'!D419+'Budget Detail - EEEEEE'!E419+'Budget Detail - FFFFFF'!D419+'Budget Detail - FFFFFF'!E419</f>
        <v>0</v>
      </c>
      <c r="E385" s="1039">
        <v>1</v>
      </c>
      <c r="F385" s="719">
        <f t="shared" si="80"/>
        <v>0</v>
      </c>
      <c r="G385" s="1044">
        <v>1</v>
      </c>
      <c r="H385" s="720">
        <f t="shared" si="81"/>
        <v>0</v>
      </c>
      <c r="I385" s="306"/>
      <c r="J385" s="1046">
        <v>1</v>
      </c>
      <c r="K385" s="720">
        <f t="shared" si="65"/>
        <v>0</v>
      </c>
      <c r="L385" s="305"/>
      <c r="M385" s="305"/>
      <c r="N385" s="305"/>
      <c r="O385" s="305"/>
      <c r="P385" s="305"/>
      <c r="Q385" s="305"/>
      <c r="R385" s="305"/>
      <c r="S385" s="305"/>
      <c r="T385" s="305"/>
      <c r="U385" s="305"/>
      <c r="V385" s="305"/>
      <c r="W385" s="305"/>
      <c r="X385" s="305"/>
      <c r="Y385" s="305"/>
      <c r="Z385" s="305"/>
      <c r="AA385" s="305"/>
      <c r="AB385" s="305"/>
      <c r="AC385" s="305"/>
      <c r="AD385" s="305"/>
      <c r="AE385" s="305"/>
      <c r="AF385" s="305"/>
      <c r="AG385" s="305"/>
      <c r="AH385" s="305"/>
      <c r="AI385" s="305"/>
      <c r="AJ385" s="305"/>
      <c r="AK385" s="305"/>
    </row>
    <row r="386" spans="1:37" s="307" customFormat="1" ht="15" customHeight="1" x14ac:dyDescent="0.3">
      <c r="A386" s="222" t="s">
        <v>105</v>
      </c>
      <c r="B386" s="699" t="s">
        <v>365</v>
      </c>
      <c r="C386" s="694">
        <f>SUMIF('Expenditures - all orgs'!$C$14:$C$3599, B386,'Expenditures - all orgs'!$D$14:$D$3599)</f>
        <v>0</v>
      </c>
      <c r="D386" s="695">
        <f>'Budget Detail - AAAAAA'!D420+'Budget Detail - AAAAAA'!E420+'Budget Detail - BBBBBB'!D420+'Budget Detail - BBBBBB'!E420+'Budget Detail - CCCCCC'!D420+'Budget Detail - CCCCCC'!E420+'Budget Detail - DDDDDD'!D420+'Budget Detail - DDDDDD'!E420+'Budget Detail - EEEEEE'!D420+'Budget Detail - EEEEEE'!E420+'Budget Detail - FFFFFF'!D420+'Budget Detail - FFFFFF'!E420</f>
        <v>0</v>
      </c>
      <c r="E386" s="1039">
        <v>1</v>
      </c>
      <c r="F386" s="719">
        <f t="shared" si="80"/>
        <v>0</v>
      </c>
      <c r="G386" s="1044">
        <v>1</v>
      </c>
      <c r="H386" s="720">
        <f t="shared" si="81"/>
        <v>0</v>
      </c>
      <c r="I386" s="306"/>
      <c r="J386" s="1046">
        <v>1</v>
      </c>
      <c r="K386" s="720">
        <f t="shared" si="65"/>
        <v>0</v>
      </c>
      <c r="L386" s="305"/>
      <c r="M386" s="305"/>
      <c r="N386" s="305"/>
      <c r="O386" s="305"/>
      <c r="P386" s="305"/>
      <c r="Q386" s="305"/>
      <c r="R386" s="305"/>
      <c r="S386" s="305"/>
      <c r="T386" s="305"/>
      <c r="U386" s="305"/>
      <c r="V386" s="305"/>
      <c r="W386" s="305"/>
      <c r="X386" s="305"/>
      <c r="Y386" s="305"/>
      <c r="Z386" s="305"/>
      <c r="AA386" s="305"/>
      <c r="AB386" s="305"/>
      <c r="AC386" s="305"/>
      <c r="AD386" s="305"/>
      <c r="AE386" s="305"/>
      <c r="AF386" s="305"/>
      <c r="AG386" s="305"/>
      <c r="AH386" s="305"/>
      <c r="AI386" s="305"/>
      <c r="AJ386" s="305"/>
      <c r="AK386" s="305"/>
    </row>
    <row r="387" spans="1:37" s="307" customFormat="1" ht="15" customHeight="1" x14ac:dyDescent="0.3">
      <c r="A387" s="222" t="s">
        <v>105</v>
      </c>
      <c r="B387" s="699" t="s">
        <v>365</v>
      </c>
      <c r="C387" s="694">
        <f>SUMIF('Expenditures - all orgs'!$C$14:$C$3599, B387,'Expenditures - all orgs'!$D$14:$D$3599)</f>
        <v>0</v>
      </c>
      <c r="D387" s="695">
        <f>'Budget Detail - AAAAAA'!D421+'Budget Detail - AAAAAA'!E421+'Budget Detail - BBBBBB'!D421+'Budget Detail - BBBBBB'!E421+'Budget Detail - CCCCCC'!D421+'Budget Detail - CCCCCC'!E421+'Budget Detail - DDDDDD'!D421+'Budget Detail - DDDDDD'!E421+'Budget Detail - EEEEEE'!D421+'Budget Detail - EEEEEE'!E421+'Budget Detail - FFFFFF'!D421+'Budget Detail - FFFFFF'!E421</f>
        <v>0</v>
      </c>
      <c r="E387" s="1039">
        <v>1</v>
      </c>
      <c r="F387" s="719">
        <f t="shared" si="80"/>
        <v>0</v>
      </c>
      <c r="G387" s="1044">
        <v>1</v>
      </c>
      <c r="H387" s="720">
        <f t="shared" si="81"/>
        <v>0</v>
      </c>
      <c r="I387" s="306"/>
      <c r="J387" s="1046">
        <v>1</v>
      </c>
      <c r="K387" s="720">
        <f t="shared" si="65"/>
        <v>0</v>
      </c>
      <c r="L387" s="305"/>
      <c r="M387" s="305"/>
      <c r="N387" s="305"/>
      <c r="O387" s="305"/>
      <c r="P387" s="305"/>
      <c r="Q387" s="305"/>
      <c r="R387" s="305"/>
      <c r="S387" s="305"/>
      <c r="T387" s="305"/>
      <c r="U387" s="305"/>
      <c r="V387" s="305"/>
      <c r="W387" s="305"/>
      <c r="X387" s="305"/>
      <c r="Y387" s="305"/>
      <c r="Z387" s="305"/>
      <c r="AA387" s="305"/>
      <c r="AB387" s="305"/>
      <c r="AC387" s="305"/>
      <c r="AD387" s="305"/>
      <c r="AE387" s="305"/>
      <c r="AF387" s="305"/>
      <c r="AG387" s="305"/>
      <c r="AH387" s="305"/>
      <c r="AI387" s="305"/>
      <c r="AJ387" s="305"/>
      <c r="AK387" s="305"/>
    </row>
    <row r="388" spans="1:37" s="307" customFormat="1" ht="15" customHeight="1" x14ac:dyDescent="0.3">
      <c r="A388" s="222" t="s">
        <v>105</v>
      </c>
      <c r="B388" s="699" t="s">
        <v>365</v>
      </c>
      <c r="C388" s="694">
        <f>SUMIF('Expenditures - all orgs'!$C$14:$C$3599, B388,'Expenditures - all orgs'!$D$14:$D$3599)</f>
        <v>0</v>
      </c>
      <c r="D388" s="695">
        <f>'Budget Detail - AAAAAA'!D422+'Budget Detail - AAAAAA'!E422+'Budget Detail - BBBBBB'!D422+'Budget Detail - BBBBBB'!E422+'Budget Detail - CCCCCC'!D422+'Budget Detail - CCCCCC'!E422+'Budget Detail - DDDDDD'!D422+'Budget Detail - DDDDDD'!E422+'Budget Detail - EEEEEE'!D422+'Budget Detail - EEEEEE'!E422+'Budget Detail - FFFFFF'!D422+'Budget Detail - FFFFFF'!E422</f>
        <v>0</v>
      </c>
      <c r="E388" s="1039">
        <v>1</v>
      </c>
      <c r="F388" s="719">
        <f t="shared" si="80"/>
        <v>0</v>
      </c>
      <c r="G388" s="1044">
        <v>1</v>
      </c>
      <c r="H388" s="720">
        <f t="shared" si="81"/>
        <v>0</v>
      </c>
      <c r="I388" s="306"/>
      <c r="J388" s="1046">
        <v>1</v>
      </c>
      <c r="K388" s="720">
        <f t="shared" si="65"/>
        <v>0</v>
      </c>
      <c r="L388" s="305"/>
      <c r="M388" s="305"/>
      <c r="N388" s="305"/>
      <c r="O388" s="305"/>
      <c r="P388" s="305"/>
      <c r="Q388" s="305"/>
      <c r="R388" s="305"/>
      <c r="S388" s="305"/>
      <c r="T388" s="305"/>
      <c r="U388" s="305"/>
      <c r="V388" s="305"/>
      <c r="W388" s="305"/>
      <c r="X388" s="305"/>
      <c r="Y388" s="305"/>
      <c r="Z388" s="305"/>
      <c r="AA388" s="305"/>
      <c r="AB388" s="305"/>
      <c r="AC388" s="305"/>
      <c r="AD388" s="305"/>
      <c r="AE388" s="305"/>
      <c r="AF388" s="305"/>
      <c r="AG388" s="305"/>
      <c r="AH388" s="305"/>
      <c r="AI388" s="305"/>
      <c r="AJ388" s="305"/>
      <c r="AK388" s="305"/>
    </row>
    <row r="389" spans="1:37" s="307" customFormat="1" ht="15" customHeight="1" x14ac:dyDescent="0.3">
      <c r="A389" s="222" t="s">
        <v>105</v>
      </c>
      <c r="B389" s="699" t="s">
        <v>365</v>
      </c>
      <c r="C389" s="694">
        <f>SUMIF('Expenditures - all orgs'!$C$14:$C$3599, B389,'Expenditures - all orgs'!$D$14:$D$3599)</f>
        <v>0</v>
      </c>
      <c r="D389" s="695">
        <f>'Budget Detail - AAAAAA'!D423+'Budget Detail - AAAAAA'!E423+'Budget Detail - BBBBBB'!D423+'Budget Detail - BBBBBB'!E423+'Budget Detail - CCCCCC'!D423+'Budget Detail - CCCCCC'!E423+'Budget Detail - DDDDDD'!D423+'Budget Detail - DDDDDD'!E423+'Budget Detail - EEEEEE'!D423+'Budget Detail - EEEEEE'!E423+'Budget Detail - FFFFFF'!D423+'Budget Detail - FFFFFF'!E423</f>
        <v>0</v>
      </c>
      <c r="E389" s="1039">
        <v>1</v>
      </c>
      <c r="F389" s="719">
        <f t="shared" si="80"/>
        <v>0</v>
      </c>
      <c r="G389" s="1044">
        <v>1</v>
      </c>
      <c r="H389" s="720">
        <f t="shared" si="81"/>
        <v>0</v>
      </c>
      <c r="I389" s="306"/>
      <c r="J389" s="1046">
        <v>1</v>
      </c>
      <c r="K389" s="720">
        <f t="shared" si="65"/>
        <v>0</v>
      </c>
      <c r="L389" s="305"/>
      <c r="M389" s="305"/>
      <c r="N389" s="305"/>
      <c r="O389" s="305"/>
      <c r="P389" s="305"/>
      <c r="Q389" s="305"/>
      <c r="R389" s="305"/>
      <c r="S389" s="305"/>
      <c r="T389" s="305"/>
      <c r="U389" s="305"/>
      <c r="V389" s="305"/>
      <c r="W389" s="305"/>
      <c r="X389" s="305"/>
      <c r="Y389" s="305"/>
      <c r="Z389" s="305"/>
      <c r="AA389" s="305"/>
      <c r="AB389" s="305"/>
      <c r="AC389" s="305"/>
      <c r="AD389" s="305"/>
      <c r="AE389" s="305"/>
      <c r="AF389" s="305"/>
      <c r="AG389" s="305"/>
      <c r="AH389" s="305"/>
      <c r="AI389" s="305"/>
      <c r="AJ389" s="305"/>
      <c r="AK389" s="305"/>
    </row>
    <row r="390" spans="1:37" s="307" customFormat="1" ht="15" customHeight="1" x14ac:dyDescent="0.3">
      <c r="A390" s="222" t="s">
        <v>105</v>
      </c>
      <c r="B390" s="699" t="s">
        <v>365</v>
      </c>
      <c r="C390" s="694">
        <f>SUMIF('Expenditures - all orgs'!$C$14:$C$3599, B390,'Expenditures - all orgs'!$D$14:$D$3599)</f>
        <v>0</v>
      </c>
      <c r="D390" s="695">
        <f>'Budget Detail - AAAAAA'!D424+'Budget Detail - AAAAAA'!E424+'Budget Detail - BBBBBB'!D424+'Budget Detail - BBBBBB'!E424+'Budget Detail - CCCCCC'!D424+'Budget Detail - CCCCCC'!E424+'Budget Detail - DDDDDD'!D424+'Budget Detail - DDDDDD'!E424+'Budget Detail - EEEEEE'!D424+'Budget Detail - EEEEEE'!E424+'Budget Detail - FFFFFF'!D424+'Budget Detail - FFFFFF'!E424</f>
        <v>0</v>
      </c>
      <c r="E390" s="1039">
        <v>1</v>
      </c>
      <c r="F390" s="719">
        <f t="shared" si="80"/>
        <v>0</v>
      </c>
      <c r="G390" s="1044">
        <v>1</v>
      </c>
      <c r="H390" s="720">
        <f t="shared" si="81"/>
        <v>0</v>
      </c>
      <c r="I390" s="306"/>
      <c r="J390" s="1046">
        <v>1</v>
      </c>
      <c r="K390" s="720">
        <f t="shared" si="65"/>
        <v>0</v>
      </c>
      <c r="L390" s="305"/>
      <c r="M390" s="305"/>
      <c r="N390" s="305"/>
      <c r="O390" s="305"/>
      <c r="P390" s="305"/>
      <c r="Q390" s="305"/>
      <c r="R390" s="305"/>
      <c r="S390" s="305"/>
      <c r="T390" s="305"/>
      <c r="U390" s="305"/>
      <c r="V390" s="305"/>
      <c r="W390" s="305"/>
      <c r="X390" s="305"/>
      <c r="Y390" s="305"/>
      <c r="Z390" s="305"/>
      <c r="AA390" s="305"/>
      <c r="AB390" s="305"/>
      <c r="AC390" s="305"/>
      <c r="AD390" s="305"/>
      <c r="AE390" s="305"/>
      <c r="AF390" s="305"/>
      <c r="AG390" s="305"/>
      <c r="AH390" s="305"/>
      <c r="AI390" s="305"/>
      <c r="AJ390" s="305"/>
      <c r="AK390" s="305"/>
    </row>
    <row r="391" spans="1:37" s="307" customFormat="1" ht="15" customHeight="1" x14ac:dyDescent="0.3">
      <c r="A391" s="222" t="s">
        <v>105</v>
      </c>
      <c r="B391" s="699" t="s">
        <v>365</v>
      </c>
      <c r="C391" s="694">
        <f>SUMIF('Expenditures - all orgs'!$C$14:$C$3599, B391,'Expenditures - all orgs'!$D$14:$D$3599)</f>
        <v>0</v>
      </c>
      <c r="D391" s="695">
        <f>'Budget Detail - AAAAAA'!D425+'Budget Detail - AAAAAA'!E425+'Budget Detail - BBBBBB'!D425+'Budget Detail - BBBBBB'!E425+'Budget Detail - CCCCCC'!D425+'Budget Detail - CCCCCC'!E425+'Budget Detail - DDDDDD'!D425+'Budget Detail - DDDDDD'!E425+'Budget Detail - EEEEEE'!D425+'Budget Detail - EEEEEE'!E425+'Budget Detail - FFFFFF'!D425+'Budget Detail - FFFFFF'!E425</f>
        <v>0</v>
      </c>
      <c r="E391" s="1039">
        <v>1</v>
      </c>
      <c r="F391" s="719">
        <f t="shared" si="80"/>
        <v>0</v>
      </c>
      <c r="G391" s="1044">
        <v>1</v>
      </c>
      <c r="H391" s="720">
        <f t="shared" si="81"/>
        <v>0</v>
      </c>
      <c r="I391" s="306"/>
      <c r="J391" s="1046">
        <v>1</v>
      </c>
      <c r="K391" s="720">
        <f t="shared" si="65"/>
        <v>0</v>
      </c>
      <c r="L391" s="305"/>
      <c r="M391" s="305"/>
      <c r="N391" s="305"/>
      <c r="O391" s="305"/>
      <c r="P391" s="305"/>
      <c r="Q391" s="305"/>
      <c r="R391" s="305"/>
      <c r="S391" s="305"/>
      <c r="T391" s="305"/>
      <c r="U391" s="305"/>
      <c r="V391" s="305"/>
      <c r="W391" s="305"/>
      <c r="X391" s="305"/>
      <c r="Y391" s="305"/>
      <c r="Z391" s="305"/>
      <c r="AA391" s="305"/>
      <c r="AB391" s="305"/>
      <c r="AC391" s="305"/>
      <c r="AD391" s="305"/>
      <c r="AE391" s="305"/>
      <c r="AF391" s="305"/>
      <c r="AG391" s="305"/>
      <c r="AH391" s="305"/>
      <c r="AI391" s="305"/>
      <c r="AJ391" s="305"/>
      <c r="AK391" s="305"/>
    </row>
    <row r="392" spans="1:37" s="307" customFormat="1" ht="15" customHeight="1" x14ac:dyDescent="0.3">
      <c r="A392" s="222" t="s">
        <v>105</v>
      </c>
      <c r="B392" s="699" t="s">
        <v>365</v>
      </c>
      <c r="C392" s="694">
        <f>SUMIF('Expenditures - all orgs'!$C$14:$C$3599, B392,'Expenditures - all orgs'!$D$14:$D$3599)</f>
        <v>0</v>
      </c>
      <c r="D392" s="695">
        <f>'Budget Detail - AAAAAA'!D426+'Budget Detail - AAAAAA'!E426+'Budget Detail - BBBBBB'!D426+'Budget Detail - BBBBBB'!E426+'Budget Detail - CCCCCC'!D426+'Budget Detail - CCCCCC'!E426+'Budget Detail - DDDDDD'!D426+'Budget Detail - DDDDDD'!E426+'Budget Detail - EEEEEE'!D426+'Budget Detail - EEEEEE'!E426+'Budget Detail - FFFFFF'!D426+'Budget Detail - FFFFFF'!E426</f>
        <v>0</v>
      </c>
      <c r="E392" s="1039">
        <v>1</v>
      </c>
      <c r="F392" s="719">
        <f t="shared" si="80"/>
        <v>0</v>
      </c>
      <c r="G392" s="1044">
        <v>1</v>
      </c>
      <c r="H392" s="720">
        <f t="shared" si="81"/>
        <v>0</v>
      </c>
      <c r="I392" s="306"/>
      <c r="J392" s="1046">
        <v>1</v>
      </c>
      <c r="K392" s="720">
        <f t="shared" si="65"/>
        <v>0</v>
      </c>
      <c r="L392" s="305"/>
      <c r="M392" s="305"/>
      <c r="N392" s="305"/>
      <c r="O392" s="305"/>
      <c r="P392" s="305"/>
      <c r="Q392" s="305"/>
      <c r="R392" s="305"/>
      <c r="S392" s="305"/>
      <c r="T392" s="305"/>
      <c r="U392" s="305"/>
      <c r="V392" s="305"/>
      <c r="W392" s="305"/>
      <c r="X392" s="305"/>
      <c r="Y392" s="305"/>
      <c r="Z392" s="305"/>
      <c r="AA392" s="305"/>
      <c r="AB392" s="305"/>
      <c r="AC392" s="305"/>
      <c r="AD392" s="305"/>
      <c r="AE392" s="305"/>
      <c r="AF392" s="305"/>
      <c r="AG392" s="305"/>
      <c r="AH392" s="305"/>
      <c r="AI392" s="305"/>
      <c r="AJ392" s="305"/>
      <c r="AK392" s="305"/>
    </row>
    <row r="393" spans="1:37" s="307" customFormat="1" ht="15" customHeight="1" x14ac:dyDescent="0.3">
      <c r="A393" s="222" t="s">
        <v>105</v>
      </c>
      <c r="B393" s="699" t="s">
        <v>365</v>
      </c>
      <c r="C393" s="694">
        <f>SUMIF('Expenditures - all orgs'!$C$14:$C$3599, B393,'Expenditures - all orgs'!$D$14:$D$3599)</f>
        <v>0</v>
      </c>
      <c r="D393" s="695">
        <f>'Budget Detail - AAAAAA'!D427+'Budget Detail - AAAAAA'!E427+'Budget Detail - BBBBBB'!D427+'Budget Detail - BBBBBB'!E427+'Budget Detail - CCCCCC'!D427+'Budget Detail - CCCCCC'!E427+'Budget Detail - DDDDDD'!D427+'Budget Detail - DDDDDD'!E427+'Budget Detail - EEEEEE'!D427+'Budget Detail - EEEEEE'!E427+'Budget Detail - FFFFFF'!D427+'Budget Detail - FFFFFF'!E427</f>
        <v>0</v>
      </c>
      <c r="E393" s="1039">
        <v>1</v>
      </c>
      <c r="F393" s="719">
        <f t="shared" si="80"/>
        <v>0</v>
      </c>
      <c r="G393" s="1044">
        <v>1</v>
      </c>
      <c r="H393" s="720">
        <f t="shared" si="81"/>
        <v>0</v>
      </c>
      <c r="I393" s="306"/>
      <c r="J393" s="1046">
        <v>1</v>
      </c>
      <c r="K393" s="720">
        <f t="shared" si="65"/>
        <v>0</v>
      </c>
      <c r="L393" s="305"/>
      <c r="M393" s="305"/>
      <c r="N393" s="305"/>
      <c r="O393" s="305"/>
      <c r="P393" s="305"/>
      <c r="Q393" s="305"/>
      <c r="R393" s="305"/>
      <c r="S393" s="305"/>
      <c r="T393" s="305"/>
      <c r="U393" s="305"/>
      <c r="V393" s="305"/>
      <c r="W393" s="305"/>
      <c r="X393" s="305"/>
      <c r="Y393" s="305"/>
      <c r="Z393" s="305"/>
      <c r="AA393" s="305"/>
      <c r="AB393" s="305"/>
      <c r="AC393" s="305"/>
      <c r="AD393" s="305"/>
      <c r="AE393" s="305"/>
      <c r="AF393" s="305"/>
      <c r="AG393" s="305"/>
      <c r="AH393" s="305"/>
      <c r="AI393" s="305"/>
      <c r="AJ393" s="305"/>
      <c r="AK393" s="305"/>
    </row>
    <row r="394" spans="1:37" s="307" customFormat="1" ht="15" customHeight="1" x14ac:dyDescent="0.3">
      <c r="A394" s="222" t="s">
        <v>105</v>
      </c>
      <c r="B394" s="699" t="s">
        <v>365</v>
      </c>
      <c r="C394" s="694">
        <f>SUMIF('Expenditures - all orgs'!$C$14:$C$3599, B394,'Expenditures - all orgs'!$D$14:$D$3599)</f>
        <v>0</v>
      </c>
      <c r="D394" s="695">
        <f>'Budget Detail - AAAAAA'!D428+'Budget Detail - AAAAAA'!E428+'Budget Detail - BBBBBB'!D428+'Budget Detail - BBBBBB'!E428+'Budget Detail - CCCCCC'!D428+'Budget Detail - CCCCCC'!E428+'Budget Detail - DDDDDD'!D428+'Budget Detail - DDDDDD'!E428+'Budget Detail - EEEEEE'!D428+'Budget Detail - EEEEEE'!E428+'Budget Detail - FFFFFF'!D428+'Budget Detail - FFFFFF'!E428</f>
        <v>0</v>
      </c>
      <c r="E394" s="1039">
        <v>1</v>
      </c>
      <c r="F394" s="719">
        <f t="shared" si="80"/>
        <v>0</v>
      </c>
      <c r="G394" s="1044">
        <v>1</v>
      </c>
      <c r="H394" s="720">
        <f t="shared" si="81"/>
        <v>0</v>
      </c>
      <c r="I394" s="306"/>
      <c r="J394" s="1046">
        <v>1</v>
      </c>
      <c r="K394" s="720">
        <f t="shared" si="65"/>
        <v>0</v>
      </c>
      <c r="L394" s="305"/>
      <c r="M394" s="305"/>
      <c r="N394" s="305"/>
      <c r="O394" s="305"/>
      <c r="P394" s="305"/>
      <c r="Q394" s="305"/>
      <c r="R394" s="305"/>
      <c r="S394" s="305"/>
      <c r="T394" s="305"/>
      <c r="U394" s="305"/>
      <c r="V394" s="305"/>
      <c r="W394" s="305"/>
      <c r="X394" s="305"/>
      <c r="Y394" s="305"/>
      <c r="Z394" s="305"/>
      <c r="AA394" s="305"/>
      <c r="AB394" s="305"/>
      <c r="AC394" s="305"/>
      <c r="AD394" s="305"/>
      <c r="AE394" s="305"/>
      <c r="AF394" s="305"/>
      <c r="AG394" s="305"/>
      <c r="AH394" s="305"/>
      <c r="AI394" s="305"/>
      <c r="AJ394" s="305"/>
      <c r="AK394" s="305"/>
    </row>
    <row r="395" spans="1:37" s="307" customFormat="1" ht="15" customHeight="1" x14ac:dyDescent="0.3">
      <c r="A395" s="708"/>
      <c r="B395" s="588"/>
      <c r="C395" s="288"/>
      <c r="D395" s="288"/>
      <c r="E395" s="1038"/>
      <c r="F395" s="290"/>
      <c r="G395" s="707"/>
      <c r="H395" s="306"/>
      <c r="I395" s="306"/>
      <c r="J395" s="1045"/>
      <c r="K395" s="305"/>
      <c r="L395" s="305"/>
      <c r="M395" s="305"/>
      <c r="N395" s="305"/>
      <c r="O395" s="305"/>
      <c r="P395" s="305"/>
      <c r="Q395" s="305"/>
      <c r="R395" s="305"/>
      <c r="S395" s="305"/>
      <c r="T395" s="305"/>
      <c r="U395" s="305"/>
      <c r="V395" s="305"/>
      <c r="W395" s="305"/>
      <c r="X395" s="305"/>
      <c r="Y395" s="305"/>
      <c r="Z395" s="305"/>
      <c r="AA395" s="305"/>
      <c r="AB395" s="305"/>
      <c r="AC395" s="305"/>
      <c r="AD395" s="305"/>
      <c r="AE395" s="305"/>
      <c r="AF395" s="305"/>
      <c r="AG395" s="305"/>
      <c r="AH395" s="305"/>
      <c r="AI395" s="305"/>
      <c r="AJ395" s="305"/>
      <c r="AK395" s="305"/>
    </row>
    <row r="396" spans="1:37" ht="15" customHeight="1" x14ac:dyDescent="0.3">
      <c r="A396" s="226" t="s">
        <v>106</v>
      </c>
      <c r="B396" s="1344"/>
      <c r="C396" s="335"/>
      <c r="D396" s="975"/>
      <c r="E396" s="204"/>
      <c r="G396" s="175"/>
      <c r="J396" s="213"/>
      <c r="K396" s="1184"/>
    </row>
    <row r="397" spans="1:37" ht="15" customHeight="1" x14ac:dyDescent="0.3">
      <c r="A397" s="222" t="s">
        <v>105</v>
      </c>
      <c r="B397" s="1345" t="s">
        <v>107</v>
      </c>
      <c r="C397" s="336">
        <f>SUMIF('Expenditures - all orgs'!$C$14:$C$3599, B397,'Expenditures - all orgs'!$D$14:$D$3599)</f>
        <v>0</v>
      </c>
      <c r="D397" s="577">
        <f>'Budget Detail - AAAAAA'!D432+'Budget Detail - AAAAAA'!E432+'Budget Detail - BBBBBB'!D432+'Budget Detail - BBBBBB'!E432+'Budget Detail - CCCCCC'!D432+'Budget Detail - CCCCCC'!E432+'Budget Detail - DDDDDD'!D432+'Budget Detail - DDDDDD'!E432+'Budget Detail - EEEEEE'!D432+'Budget Detail - EEEEEE'!E432+'Budget Detail - FFFFFF'!D432+'Budget Detail - FFFFFF'!E432</f>
        <v>0</v>
      </c>
      <c r="E397" s="205">
        <v>1</v>
      </c>
      <c r="F397" s="1219">
        <f t="shared" ref="F397:F416" si="82">D397/E397</f>
        <v>0</v>
      </c>
      <c r="G397" s="1041">
        <v>1</v>
      </c>
      <c r="H397" s="1178">
        <f t="shared" ref="H397:H416" si="83">F397*G397</f>
        <v>0</v>
      </c>
      <c r="J397" s="210">
        <v>1</v>
      </c>
      <c r="K397" s="1177">
        <f t="shared" si="65"/>
        <v>0</v>
      </c>
    </row>
    <row r="398" spans="1:37" ht="15" customHeight="1" x14ac:dyDescent="0.3">
      <c r="A398" s="222" t="s">
        <v>105</v>
      </c>
      <c r="B398" s="1346" t="s">
        <v>107</v>
      </c>
      <c r="C398" s="336">
        <f>SUMIF('Expenditures - all orgs'!$C$14:$C$3599, B398,'Expenditures - all orgs'!$D$14:$D$3599)</f>
        <v>0</v>
      </c>
      <c r="D398" s="577">
        <f>'Budget Detail - AAAAAA'!D433+'Budget Detail - AAAAAA'!E433+'Budget Detail - BBBBBB'!D433+'Budget Detail - BBBBBB'!E433+'Budget Detail - CCCCCC'!D433+'Budget Detail - CCCCCC'!E433+'Budget Detail - DDDDDD'!D433+'Budget Detail - DDDDDD'!E433+'Budget Detail - EEEEEE'!D433+'Budget Detail - EEEEEE'!E433+'Budget Detail - FFFFFF'!D433+'Budget Detail - FFFFFF'!E433</f>
        <v>0</v>
      </c>
      <c r="E398" s="205">
        <v>1</v>
      </c>
      <c r="F398" s="1219">
        <f t="shared" si="82"/>
        <v>0</v>
      </c>
      <c r="G398" s="1041">
        <v>1</v>
      </c>
      <c r="H398" s="1178">
        <f t="shared" si="83"/>
        <v>0</v>
      </c>
      <c r="J398" s="210">
        <v>1</v>
      </c>
      <c r="K398" s="1177">
        <f t="shared" si="65"/>
        <v>0</v>
      </c>
    </row>
    <row r="399" spans="1:37" ht="15" customHeight="1" x14ac:dyDescent="0.3">
      <c r="A399" s="222" t="s">
        <v>105</v>
      </c>
      <c r="B399" s="1346" t="s">
        <v>107</v>
      </c>
      <c r="C399" s="336">
        <f>SUMIF('Expenditures - all orgs'!$C$14:$C$3599, B399,'Expenditures - all orgs'!$D$14:$D$3599)</f>
        <v>0</v>
      </c>
      <c r="D399" s="577">
        <f>'Budget Detail - AAAAAA'!D434+'Budget Detail - AAAAAA'!E434+'Budget Detail - BBBBBB'!D434+'Budget Detail - BBBBBB'!E434+'Budget Detail - CCCCCC'!D434+'Budget Detail - CCCCCC'!E434+'Budget Detail - DDDDDD'!D434+'Budget Detail - DDDDDD'!E434+'Budget Detail - EEEEEE'!D434+'Budget Detail - EEEEEE'!E434+'Budget Detail - FFFFFF'!D434+'Budget Detail - FFFFFF'!E434</f>
        <v>0</v>
      </c>
      <c r="E399" s="205">
        <v>1</v>
      </c>
      <c r="F399" s="1219">
        <f t="shared" si="82"/>
        <v>0</v>
      </c>
      <c r="G399" s="1041">
        <v>1</v>
      </c>
      <c r="H399" s="1178">
        <f t="shared" si="83"/>
        <v>0</v>
      </c>
      <c r="J399" s="210">
        <v>1</v>
      </c>
      <c r="K399" s="1177">
        <f t="shared" si="65"/>
        <v>0</v>
      </c>
    </row>
    <row r="400" spans="1:37" ht="15" customHeight="1" x14ac:dyDescent="0.3">
      <c r="A400" s="222" t="s">
        <v>105</v>
      </c>
      <c r="B400" s="1346" t="s">
        <v>107</v>
      </c>
      <c r="C400" s="336">
        <f>SUMIF('Expenditures - all orgs'!$C$14:$C$3599, B400,'Expenditures - all orgs'!$D$14:$D$3599)</f>
        <v>0</v>
      </c>
      <c r="D400" s="577">
        <f>'Budget Detail - AAAAAA'!D435+'Budget Detail - AAAAAA'!E435+'Budget Detail - BBBBBB'!D435+'Budget Detail - BBBBBB'!E435+'Budget Detail - CCCCCC'!D435+'Budget Detail - CCCCCC'!E435+'Budget Detail - DDDDDD'!D435+'Budget Detail - DDDDDD'!E435+'Budget Detail - EEEEEE'!D435+'Budget Detail - EEEEEE'!E435+'Budget Detail - FFFFFF'!D435+'Budget Detail - FFFFFF'!E435</f>
        <v>0</v>
      </c>
      <c r="E400" s="205">
        <v>1</v>
      </c>
      <c r="F400" s="1219">
        <f t="shared" si="82"/>
        <v>0</v>
      </c>
      <c r="G400" s="1041">
        <v>1</v>
      </c>
      <c r="H400" s="1178">
        <f t="shared" si="83"/>
        <v>0</v>
      </c>
      <c r="J400" s="210">
        <v>1</v>
      </c>
      <c r="K400" s="1177">
        <f t="shared" si="65"/>
        <v>0</v>
      </c>
    </row>
    <row r="401" spans="1:11" ht="15" customHeight="1" x14ac:dyDescent="0.3">
      <c r="A401" s="222" t="s">
        <v>105</v>
      </c>
      <c r="B401" s="1346" t="s">
        <v>107</v>
      </c>
      <c r="C401" s="336">
        <f>SUMIF('Expenditures - all orgs'!$C$14:$C$3599, B401,'Expenditures - all orgs'!$D$14:$D$3599)</f>
        <v>0</v>
      </c>
      <c r="D401" s="577">
        <f>'Budget Detail - AAAAAA'!D436+'Budget Detail - AAAAAA'!E436+'Budget Detail - BBBBBB'!D436+'Budget Detail - BBBBBB'!E436+'Budget Detail - CCCCCC'!D436+'Budget Detail - CCCCCC'!E436+'Budget Detail - DDDDDD'!D436+'Budget Detail - DDDDDD'!E436+'Budget Detail - EEEEEE'!D436+'Budget Detail - EEEEEE'!E436+'Budget Detail - FFFFFF'!D436+'Budget Detail - FFFFFF'!E436</f>
        <v>0</v>
      </c>
      <c r="E401" s="205">
        <v>1</v>
      </c>
      <c r="F401" s="1219">
        <f t="shared" si="82"/>
        <v>0</v>
      </c>
      <c r="G401" s="1041">
        <v>1</v>
      </c>
      <c r="H401" s="1178">
        <f t="shared" si="83"/>
        <v>0</v>
      </c>
      <c r="J401" s="210">
        <v>1</v>
      </c>
      <c r="K401" s="1177">
        <f t="shared" si="65"/>
        <v>0</v>
      </c>
    </row>
    <row r="402" spans="1:11" ht="15" customHeight="1" x14ac:dyDescent="0.3">
      <c r="A402" s="222" t="s">
        <v>105</v>
      </c>
      <c r="B402" s="1346" t="s">
        <v>107</v>
      </c>
      <c r="C402" s="336">
        <f>SUMIF('Expenditures - all orgs'!$C$14:$C$3599, B402,'Expenditures - all orgs'!$D$14:$D$3599)</f>
        <v>0</v>
      </c>
      <c r="D402" s="577">
        <f>'Budget Detail - AAAAAA'!D437+'Budget Detail - AAAAAA'!E437+'Budget Detail - BBBBBB'!D437+'Budget Detail - BBBBBB'!E437+'Budget Detail - CCCCCC'!D437+'Budget Detail - CCCCCC'!E437+'Budget Detail - DDDDDD'!D437+'Budget Detail - DDDDDD'!E437+'Budget Detail - EEEEEE'!D437+'Budget Detail - EEEEEE'!E437+'Budget Detail - FFFFFF'!D437+'Budget Detail - FFFFFF'!E437</f>
        <v>0</v>
      </c>
      <c r="E402" s="205">
        <v>1</v>
      </c>
      <c r="F402" s="1219">
        <f t="shared" si="82"/>
        <v>0</v>
      </c>
      <c r="G402" s="1041">
        <v>1</v>
      </c>
      <c r="H402" s="1178">
        <f t="shared" si="83"/>
        <v>0</v>
      </c>
      <c r="J402" s="210">
        <v>1</v>
      </c>
      <c r="K402" s="1177">
        <f t="shared" si="65"/>
        <v>0</v>
      </c>
    </row>
    <row r="403" spans="1:11" ht="15" customHeight="1" x14ac:dyDescent="0.3">
      <c r="A403" s="222" t="s">
        <v>105</v>
      </c>
      <c r="B403" s="1346" t="s">
        <v>107</v>
      </c>
      <c r="C403" s="336">
        <f>SUMIF('Expenditures - all orgs'!$C$14:$C$3599, B403,'Expenditures - all orgs'!$D$14:$D$3599)</f>
        <v>0</v>
      </c>
      <c r="D403" s="577">
        <f>'Budget Detail - AAAAAA'!D438+'Budget Detail - AAAAAA'!E438+'Budget Detail - BBBBBB'!D438+'Budget Detail - BBBBBB'!E438+'Budget Detail - CCCCCC'!D438+'Budget Detail - CCCCCC'!E438+'Budget Detail - DDDDDD'!D438+'Budget Detail - DDDDDD'!E438+'Budget Detail - EEEEEE'!D438+'Budget Detail - EEEEEE'!E438+'Budget Detail - FFFFFF'!D438+'Budget Detail - FFFFFF'!E438</f>
        <v>0</v>
      </c>
      <c r="E403" s="205">
        <v>1</v>
      </c>
      <c r="F403" s="1219">
        <f t="shared" si="82"/>
        <v>0</v>
      </c>
      <c r="G403" s="1041">
        <v>1</v>
      </c>
      <c r="H403" s="1178">
        <f t="shared" si="83"/>
        <v>0</v>
      </c>
      <c r="J403" s="210">
        <v>1</v>
      </c>
      <c r="K403" s="1177">
        <f t="shared" si="65"/>
        <v>0</v>
      </c>
    </row>
    <row r="404" spans="1:11" ht="15" customHeight="1" x14ac:dyDescent="0.3">
      <c r="A404" s="222" t="s">
        <v>105</v>
      </c>
      <c r="B404" s="1346" t="s">
        <v>107</v>
      </c>
      <c r="C404" s="336">
        <f>SUMIF('Expenditures - all orgs'!$C$14:$C$3599, B404,'Expenditures - all orgs'!$D$14:$D$3599)</f>
        <v>0</v>
      </c>
      <c r="D404" s="577">
        <f>'Budget Detail - AAAAAA'!D439+'Budget Detail - AAAAAA'!E439+'Budget Detail - BBBBBB'!D439+'Budget Detail - BBBBBB'!E439+'Budget Detail - CCCCCC'!D439+'Budget Detail - CCCCCC'!E439+'Budget Detail - DDDDDD'!D439+'Budget Detail - DDDDDD'!E439+'Budget Detail - EEEEEE'!D439+'Budget Detail - EEEEEE'!E439+'Budget Detail - FFFFFF'!D439+'Budget Detail - FFFFFF'!E439</f>
        <v>0</v>
      </c>
      <c r="E404" s="205">
        <v>1</v>
      </c>
      <c r="F404" s="1219">
        <f t="shared" si="82"/>
        <v>0</v>
      </c>
      <c r="G404" s="1041">
        <v>1</v>
      </c>
      <c r="H404" s="1178">
        <f t="shared" si="83"/>
        <v>0</v>
      </c>
      <c r="J404" s="210">
        <v>1</v>
      </c>
      <c r="K404" s="1177">
        <f t="shared" si="65"/>
        <v>0</v>
      </c>
    </row>
    <row r="405" spans="1:11" ht="15" customHeight="1" x14ac:dyDescent="0.3">
      <c r="A405" s="222" t="s">
        <v>105</v>
      </c>
      <c r="B405" s="1346" t="s">
        <v>107</v>
      </c>
      <c r="C405" s="336">
        <f>SUMIF('Expenditures - all orgs'!$C$14:$C$3599, B405,'Expenditures - all orgs'!$D$14:$D$3599)</f>
        <v>0</v>
      </c>
      <c r="D405" s="577">
        <f>'Budget Detail - AAAAAA'!D440+'Budget Detail - AAAAAA'!E440+'Budget Detail - BBBBBB'!D440+'Budget Detail - BBBBBB'!E440+'Budget Detail - CCCCCC'!D440+'Budget Detail - CCCCCC'!E440+'Budget Detail - DDDDDD'!D440+'Budget Detail - DDDDDD'!E440+'Budget Detail - EEEEEE'!D440+'Budget Detail - EEEEEE'!E440+'Budget Detail - FFFFFF'!D440+'Budget Detail - FFFFFF'!E440</f>
        <v>0</v>
      </c>
      <c r="E405" s="205">
        <v>1</v>
      </c>
      <c r="F405" s="1219">
        <f t="shared" si="82"/>
        <v>0</v>
      </c>
      <c r="G405" s="1041">
        <v>1</v>
      </c>
      <c r="H405" s="1178">
        <f t="shared" si="83"/>
        <v>0</v>
      </c>
      <c r="J405" s="210">
        <v>1</v>
      </c>
      <c r="K405" s="1177">
        <f t="shared" si="65"/>
        <v>0</v>
      </c>
    </row>
    <row r="406" spans="1:11" ht="15" customHeight="1" x14ac:dyDescent="0.3">
      <c r="A406" s="222" t="s">
        <v>105</v>
      </c>
      <c r="B406" s="1346" t="s">
        <v>107</v>
      </c>
      <c r="C406" s="336">
        <f>SUMIF('Expenditures - all orgs'!$C$14:$C$3599, B406,'Expenditures - all orgs'!$D$14:$D$3599)</f>
        <v>0</v>
      </c>
      <c r="D406" s="577">
        <f>'Budget Detail - AAAAAA'!D441+'Budget Detail - AAAAAA'!E441+'Budget Detail - BBBBBB'!D441+'Budget Detail - BBBBBB'!E441+'Budget Detail - CCCCCC'!D441+'Budget Detail - CCCCCC'!E441+'Budget Detail - DDDDDD'!D441+'Budget Detail - DDDDDD'!E441+'Budget Detail - EEEEEE'!D441+'Budget Detail - EEEEEE'!E441+'Budget Detail - FFFFFF'!D441+'Budget Detail - FFFFFF'!E441</f>
        <v>0</v>
      </c>
      <c r="E406" s="205">
        <v>1</v>
      </c>
      <c r="F406" s="1219">
        <f t="shared" si="82"/>
        <v>0</v>
      </c>
      <c r="G406" s="1041">
        <v>1</v>
      </c>
      <c r="H406" s="1178">
        <f t="shared" si="83"/>
        <v>0</v>
      </c>
      <c r="J406" s="210">
        <v>1</v>
      </c>
      <c r="K406" s="1177">
        <f t="shared" si="65"/>
        <v>0</v>
      </c>
    </row>
    <row r="407" spans="1:11" ht="15" customHeight="1" x14ac:dyDescent="0.3">
      <c r="A407" s="222" t="s">
        <v>105</v>
      </c>
      <c r="B407" s="1346" t="s">
        <v>107</v>
      </c>
      <c r="C407" s="336">
        <f>SUMIF('Expenditures - all orgs'!$C$14:$C$3599, B407,'Expenditures - all orgs'!$D$14:$D$3599)</f>
        <v>0</v>
      </c>
      <c r="D407" s="577">
        <f>'Budget Detail - AAAAAA'!D442+'Budget Detail - AAAAAA'!E442+'Budget Detail - BBBBBB'!D442+'Budget Detail - BBBBBB'!E442+'Budget Detail - CCCCCC'!D442+'Budget Detail - CCCCCC'!E442+'Budget Detail - DDDDDD'!D442+'Budget Detail - DDDDDD'!E442+'Budget Detail - EEEEEE'!D442+'Budget Detail - EEEEEE'!E442+'Budget Detail - FFFFFF'!D442+'Budget Detail - FFFFFF'!E442</f>
        <v>0</v>
      </c>
      <c r="E407" s="205">
        <v>1</v>
      </c>
      <c r="F407" s="1219">
        <f t="shared" si="82"/>
        <v>0</v>
      </c>
      <c r="G407" s="1041">
        <v>1</v>
      </c>
      <c r="H407" s="1178">
        <f t="shared" si="83"/>
        <v>0</v>
      </c>
      <c r="J407" s="210">
        <v>1</v>
      </c>
      <c r="K407" s="1177">
        <f t="shared" ref="K407:K434" si="84">H407*J407</f>
        <v>0</v>
      </c>
    </row>
    <row r="408" spans="1:11" ht="15" customHeight="1" x14ac:dyDescent="0.3">
      <c r="A408" s="222" t="s">
        <v>105</v>
      </c>
      <c r="B408" s="1346" t="s">
        <v>107</v>
      </c>
      <c r="C408" s="336">
        <f>SUMIF('Expenditures - all orgs'!$C$14:$C$3599, B408,'Expenditures - all orgs'!$D$14:$D$3599)</f>
        <v>0</v>
      </c>
      <c r="D408" s="577">
        <f>'Budget Detail - AAAAAA'!D443+'Budget Detail - AAAAAA'!E443+'Budget Detail - BBBBBB'!D443+'Budget Detail - BBBBBB'!E443+'Budget Detail - CCCCCC'!D443+'Budget Detail - CCCCCC'!E443+'Budget Detail - DDDDDD'!D443+'Budget Detail - DDDDDD'!E443+'Budget Detail - EEEEEE'!D443+'Budget Detail - EEEEEE'!E443+'Budget Detail - FFFFFF'!D443+'Budget Detail - FFFFFF'!E443</f>
        <v>0</v>
      </c>
      <c r="E408" s="205">
        <v>1</v>
      </c>
      <c r="F408" s="1219">
        <f t="shared" si="82"/>
        <v>0</v>
      </c>
      <c r="G408" s="1041">
        <v>1</v>
      </c>
      <c r="H408" s="1178">
        <f t="shared" si="83"/>
        <v>0</v>
      </c>
      <c r="J408" s="210">
        <v>1</v>
      </c>
      <c r="K408" s="1177">
        <f t="shared" si="84"/>
        <v>0</v>
      </c>
    </row>
    <row r="409" spans="1:11" ht="15" customHeight="1" x14ac:dyDescent="0.3">
      <c r="A409" s="222" t="s">
        <v>105</v>
      </c>
      <c r="B409" s="1346" t="s">
        <v>107</v>
      </c>
      <c r="C409" s="336">
        <f>SUMIF('Expenditures - all orgs'!$C$14:$C$3599, B409,'Expenditures - all orgs'!$D$14:$D$3599)</f>
        <v>0</v>
      </c>
      <c r="D409" s="577">
        <f>'Budget Detail - AAAAAA'!D444+'Budget Detail - AAAAAA'!E444+'Budget Detail - BBBBBB'!D444+'Budget Detail - BBBBBB'!E444+'Budget Detail - CCCCCC'!D444+'Budget Detail - CCCCCC'!E444+'Budget Detail - DDDDDD'!D444+'Budget Detail - DDDDDD'!E444+'Budget Detail - EEEEEE'!D444+'Budget Detail - EEEEEE'!E444+'Budget Detail - FFFFFF'!D444+'Budget Detail - FFFFFF'!E444</f>
        <v>0</v>
      </c>
      <c r="E409" s="205">
        <v>1</v>
      </c>
      <c r="F409" s="1219">
        <f t="shared" si="82"/>
        <v>0</v>
      </c>
      <c r="G409" s="1041">
        <v>1</v>
      </c>
      <c r="H409" s="1178">
        <f t="shared" si="83"/>
        <v>0</v>
      </c>
      <c r="J409" s="210">
        <v>1</v>
      </c>
      <c r="K409" s="1177">
        <f t="shared" si="84"/>
        <v>0</v>
      </c>
    </row>
    <row r="410" spans="1:11" ht="15" customHeight="1" x14ac:dyDescent="0.3">
      <c r="A410" s="222" t="s">
        <v>105</v>
      </c>
      <c r="B410" s="1346" t="s">
        <v>107</v>
      </c>
      <c r="C410" s="336">
        <f>SUMIF('Expenditures - all orgs'!$C$14:$C$3599, B410,'Expenditures - all orgs'!$D$14:$D$3599)</f>
        <v>0</v>
      </c>
      <c r="D410" s="577">
        <f>'Budget Detail - AAAAAA'!D445+'Budget Detail - AAAAAA'!E445+'Budget Detail - BBBBBB'!D445+'Budget Detail - BBBBBB'!E445+'Budget Detail - CCCCCC'!D445+'Budget Detail - CCCCCC'!E445+'Budget Detail - DDDDDD'!D445+'Budget Detail - DDDDDD'!E445+'Budget Detail - EEEEEE'!D445+'Budget Detail - EEEEEE'!E445+'Budget Detail - FFFFFF'!D445+'Budget Detail - FFFFFF'!E445</f>
        <v>0</v>
      </c>
      <c r="E410" s="205">
        <v>1</v>
      </c>
      <c r="F410" s="1219">
        <f t="shared" si="82"/>
        <v>0</v>
      </c>
      <c r="G410" s="1041">
        <v>1</v>
      </c>
      <c r="H410" s="1178">
        <f t="shared" si="83"/>
        <v>0</v>
      </c>
      <c r="J410" s="210">
        <v>1</v>
      </c>
      <c r="K410" s="1177">
        <f t="shared" si="84"/>
        <v>0</v>
      </c>
    </row>
    <row r="411" spans="1:11" ht="15" customHeight="1" x14ac:dyDescent="0.3">
      <c r="A411" s="222" t="s">
        <v>105</v>
      </c>
      <c r="B411" s="1346" t="s">
        <v>107</v>
      </c>
      <c r="C411" s="336">
        <f>SUMIF('Expenditures - all orgs'!$C$14:$C$3599, B411,'Expenditures - all orgs'!$D$14:$D$3599)</f>
        <v>0</v>
      </c>
      <c r="D411" s="577">
        <f>'Budget Detail - AAAAAA'!D446+'Budget Detail - AAAAAA'!E446+'Budget Detail - BBBBBB'!D446+'Budget Detail - BBBBBB'!E446+'Budget Detail - CCCCCC'!D446+'Budget Detail - CCCCCC'!E446+'Budget Detail - DDDDDD'!D446+'Budget Detail - DDDDDD'!E446+'Budget Detail - EEEEEE'!D446+'Budget Detail - EEEEEE'!E446+'Budget Detail - FFFFFF'!D446+'Budget Detail - FFFFFF'!E446</f>
        <v>0</v>
      </c>
      <c r="E411" s="205">
        <v>1</v>
      </c>
      <c r="F411" s="1219">
        <f t="shared" si="82"/>
        <v>0</v>
      </c>
      <c r="G411" s="1041">
        <v>1</v>
      </c>
      <c r="H411" s="1178">
        <f t="shared" si="83"/>
        <v>0</v>
      </c>
      <c r="J411" s="210">
        <v>1</v>
      </c>
      <c r="K411" s="1177">
        <f t="shared" si="84"/>
        <v>0</v>
      </c>
    </row>
    <row r="412" spans="1:11" ht="15" customHeight="1" x14ac:dyDescent="0.3">
      <c r="A412" s="222" t="s">
        <v>105</v>
      </c>
      <c r="B412" s="1346" t="s">
        <v>107</v>
      </c>
      <c r="C412" s="336">
        <f>SUMIF('Expenditures - all orgs'!$C$14:$C$3599, B412,'Expenditures - all orgs'!$D$14:$D$3599)</f>
        <v>0</v>
      </c>
      <c r="D412" s="577">
        <f>'Budget Detail - AAAAAA'!D447+'Budget Detail - AAAAAA'!E447+'Budget Detail - BBBBBB'!D447+'Budget Detail - BBBBBB'!E447+'Budget Detail - CCCCCC'!D447+'Budget Detail - CCCCCC'!E447+'Budget Detail - DDDDDD'!D447+'Budget Detail - DDDDDD'!E447+'Budget Detail - EEEEEE'!D447+'Budget Detail - EEEEEE'!E447+'Budget Detail - FFFFFF'!D447+'Budget Detail - FFFFFF'!E447</f>
        <v>0</v>
      </c>
      <c r="E412" s="205">
        <v>1</v>
      </c>
      <c r="F412" s="1219">
        <f t="shared" si="82"/>
        <v>0</v>
      </c>
      <c r="G412" s="1041">
        <v>1</v>
      </c>
      <c r="H412" s="1178">
        <f t="shared" si="83"/>
        <v>0</v>
      </c>
      <c r="J412" s="210">
        <v>1</v>
      </c>
      <c r="K412" s="1177">
        <f t="shared" si="84"/>
        <v>0</v>
      </c>
    </row>
    <row r="413" spans="1:11" ht="15" customHeight="1" x14ac:dyDescent="0.3">
      <c r="A413" s="222" t="s">
        <v>105</v>
      </c>
      <c r="B413" s="1346" t="s">
        <v>107</v>
      </c>
      <c r="C413" s="336">
        <f>SUMIF('Expenditures - all orgs'!$C$14:$C$3599, B413,'Expenditures - all orgs'!$D$14:$D$3599)</f>
        <v>0</v>
      </c>
      <c r="D413" s="577">
        <f>'Budget Detail - AAAAAA'!D448+'Budget Detail - AAAAAA'!E448+'Budget Detail - BBBBBB'!D448+'Budget Detail - BBBBBB'!E448+'Budget Detail - CCCCCC'!D448+'Budget Detail - CCCCCC'!E448+'Budget Detail - DDDDDD'!D448+'Budget Detail - DDDDDD'!E448+'Budget Detail - EEEEEE'!D448+'Budget Detail - EEEEEE'!E448+'Budget Detail - FFFFFF'!D448+'Budget Detail - FFFFFF'!E448</f>
        <v>0</v>
      </c>
      <c r="E413" s="205">
        <v>1</v>
      </c>
      <c r="F413" s="1219">
        <f t="shared" si="82"/>
        <v>0</v>
      </c>
      <c r="G413" s="1041">
        <v>1</v>
      </c>
      <c r="H413" s="1178">
        <f t="shared" si="83"/>
        <v>0</v>
      </c>
      <c r="J413" s="210">
        <v>1</v>
      </c>
      <c r="K413" s="1177">
        <f t="shared" si="84"/>
        <v>0</v>
      </c>
    </row>
    <row r="414" spans="1:11" ht="15" customHeight="1" x14ac:dyDescent="0.3">
      <c r="A414" s="222" t="s">
        <v>105</v>
      </c>
      <c r="B414" s="1346" t="s">
        <v>107</v>
      </c>
      <c r="C414" s="336">
        <f>SUMIF('Expenditures - all orgs'!$C$14:$C$3599, B414,'Expenditures - all orgs'!$D$14:$D$3599)</f>
        <v>0</v>
      </c>
      <c r="D414" s="577">
        <f>'Budget Detail - AAAAAA'!D449+'Budget Detail - AAAAAA'!E449+'Budget Detail - BBBBBB'!D449+'Budget Detail - BBBBBB'!E449+'Budget Detail - CCCCCC'!D449+'Budget Detail - CCCCCC'!E449+'Budget Detail - DDDDDD'!D449+'Budget Detail - DDDDDD'!E449+'Budget Detail - EEEEEE'!D449+'Budget Detail - EEEEEE'!E449+'Budget Detail - FFFFFF'!D449+'Budget Detail - FFFFFF'!E449</f>
        <v>0</v>
      </c>
      <c r="E414" s="205">
        <v>1</v>
      </c>
      <c r="F414" s="1219">
        <f t="shared" si="82"/>
        <v>0</v>
      </c>
      <c r="G414" s="1041">
        <v>1</v>
      </c>
      <c r="H414" s="1178">
        <f t="shared" si="83"/>
        <v>0</v>
      </c>
      <c r="J414" s="210">
        <v>1</v>
      </c>
      <c r="K414" s="1177">
        <f t="shared" si="84"/>
        <v>0</v>
      </c>
    </row>
    <row r="415" spans="1:11" ht="15" customHeight="1" x14ac:dyDescent="0.3">
      <c r="A415" s="222" t="s">
        <v>105</v>
      </c>
      <c r="B415" s="1346" t="s">
        <v>107</v>
      </c>
      <c r="C415" s="336">
        <f>SUMIF('Expenditures - all orgs'!$C$14:$C$3599, B415,'Expenditures - all orgs'!$D$14:$D$3599)</f>
        <v>0</v>
      </c>
      <c r="D415" s="577">
        <f>'Budget Detail - AAAAAA'!D450+'Budget Detail - AAAAAA'!E450+'Budget Detail - BBBBBB'!D450+'Budget Detail - BBBBBB'!E450+'Budget Detail - CCCCCC'!D450+'Budget Detail - CCCCCC'!E450+'Budget Detail - DDDDDD'!D450+'Budget Detail - DDDDDD'!E450+'Budget Detail - EEEEEE'!D450+'Budget Detail - EEEEEE'!E450+'Budget Detail - FFFFFF'!D450+'Budget Detail - FFFFFF'!E450</f>
        <v>0</v>
      </c>
      <c r="E415" s="205">
        <v>1</v>
      </c>
      <c r="F415" s="1219">
        <f t="shared" si="82"/>
        <v>0</v>
      </c>
      <c r="G415" s="1041">
        <v>1</v>
      </c>
      <c r="H415" s="1178">
        <f t="shared" si="83"/>
        <v>0</v>
      </c>
      <c r="J415" s="210">
        <v>1</v>
      </c>
      <c r="K415" s="1177">
        <f t="shared" si="84"/>
        <v>0</v>
      </c>
    </row>
    <row r="416" spans="1:11" ht="15" customHeight="1" x14ac:dyDescent="0.3">
      <c r="A416" s="222" t="s">
        <v>105</v>
      </c>
      <c r="B416" s="1347" t="s">
        <v>107</v>
      </c>
      <c r="C416" s="336">
        <f>SUMIF('Expenditures - all orgs'!$C$14:$C$3599, B416,'Expenditures - all orgs'!$D$14:$D$3599)</f>
        <v>0</v>
      </c>
      <c r="D416" s="577">
        <f>'Budget Detail - AAAAAA'!D451+'Budget Detail - AAAAAA'!E451+'Budget Detail - BBBBBB'!D451+'Budget Detail - BBBBBB'!E451+'Budget Detail - CCCCCC'!D451+'Budget Detail - CCCCCC'!E451+'Budget Detail - DDDDDD'!D451+'Budget Detail - DDDDDD'!E451+'Budget Detail - EEEEEE'!D451+'Budget Detail - EEEEEE'!E451+'Budget Detail - FFFFFF'!D451+'Budget Detail - FFFFFF'!E451</f>
        <v>0</v>
      </c>
      <c r="E416" s="205">
        <v>1</v>
      </c>
      <c r="F416" s="1219">
        <f t="shared" si="82"/>
        <v>0</v>
      </c>
      <c r="G416" s="1041">
        <v>1</v>
      </c>
      <c r="H416" s="1178">
        <f t="shared" si="83"/>
        <v>0</v>
      </c>
      <c r="J416" s="210">
        <v>1</v>
      </c>
      <c r="K416" s="1177">
        <f t="shared" si="84"/>
        <v>0</v>
      </c>
    </row>
    <row r="417" spans="1:13" ht="15" customHeight="1" thickBot="1" x14ac:dyDescent="0.35">
      <c r="A417" s="227"/>
      <c r="B417" s="227"/>
      <c r="C417" s="1035"/>
      <c r="D417" s="1035"/>
      <c r="E417" s="206"/>
      <c r="G417" s="175"/>
      <c r="J417" s="214"/>
      <c r="K417" s="1189"/>
    </row>
    <row r="418" spans="1:13" ht="18" thickBot="1" x14ac:dyDescent="0.35">
      <c r="A418" s="1376" t="s">
        <v>307</v>
      </c>
      <c r="B418" s="1377"/>
      <c r="C418" s="337">
        <f>SUM(C82:C417)</f>
        <v>0</v>
      </c>
      <c r="D418" s="1166">
        <f>SUM(D82:D417)</f>
        <v>0</v>
      </c>
      <c r="E418" s="1163"/>
      <c r="F418" s="1220">
        <f>SUM(F82:F417)</f>
        <v>0</v>
      </c>
      <c r="G418" s="721"/>
      <c r="H418" s="1221">
        <f>SUM(H82:H417)</f>
        <v>0</v>
      </c>
      <c r="J418" s="722"/>
      <c r="K418" s="1221">
        <f>SUM(K82:K417)</f>
        <v>0</v>
      </c>
    </row>
    <row r="419" spans="1:13" ht="15" customHeight="1" x14ac:dyDescent="0.3">
      <c r="A419" s="218"/>
      <c r="B419" s="218"/>
      <c r="C419" s="338"/>
      <c r="D419" s="338"/>
      <c r="E419" s="207"/>
      <c r="G419" s="175"/>
      <c r="J419" s="212"/>
      <c r="K419" s="1183"/>
    </row>
    <row r="420" spans="1:13" ht="15" customHeight="1" x14ac:dyDescent="0.3">
      <c r="A420" s="228" t="s">
        <v>295</v>
      </c>
      <c r="B420" s="707"/>
      <c r="C420" s="291"/>
      <c r="D420" s="709"/>
      <c r="E420" s="175"/>
      <c r="G420" s="175"/>
      <c r="J420" s="213"/>
      <c r="K420" s="1184"/>
    </row>
    <row r="421" spans="1:13" ht="15" customHeight="1" x14ac:dyDescent="0.3">
      <c r="A421" s="218" t="s">
        <v>444</v>
      </c>
      <c r="B421" s="589">
        <v>129900</v>
      </c>
      <c r="C421" s="339">
        <f>SUMIF('Expenditures - all orgs'!$C$14:$C$3599, B421,'Expenditures - all orgs'!$D$14:$D$3599)</f>
        <v>0</v>
      </c>
      <c r="D421" s="1036">
        <f>'Budget Detail - AAAAAA'!D457+'Budget Detail - AAAAAA'!E457+'Budget Detail - BBBBBB'!D457+'Budget Detail - BBBBBB'!E457+'Budget Detail - CCCCCC'!D457+'Budget Detail - CCCCCC'!E457+'Budget Detail - DDDDDD'!D457+'Budget Detail - DDDDDD'!E457+'Budget Detail - EEEEEE'!D457+'Budget Detail - EEEEEE'!E457+'Budget Detail - FFFFFF'!D457+'Budget Detail - FFFFFF'!E457</f>
        <v>0</v>
      </c>
      <c r="E421" s="208">
        <v>1</v>
      </c>
      <c r="F421" s="1185">
        <f t="shared" ref="F421:F434" si="85">D421/E421</f>
        <v>0</v>
      </c>
      <c r="G421" s="1041">
        <v>1</v>
      </c>
      <c r="H421" s="1178">
        <f t="shared" ref="H421:H434" si="86">F421*G421</f>
        <v>0</v>
      </c>
      <c r="J421" s="210">
        <v>1</v>
      </c>
      <c r="K421" s="1177">
        <f t="shared" si="84"/>
        <v>0</v>
      </c>
    </row>
    <row r="422" spans="1:13" ht="15" customHeight="1" x14ac:dyDescent="0.3">
      <c r="A422" s="218" t="s">
        <v>445</v>
      </c>
      <c r="B422" s="590">
        <v>139900</v>
      </c>
      <c r="C422" s="339">
        <f>SUMIF('Expenditures - all orgs'!$C$14:$C$3599, B422,'Expenditures - all orgs'!$D$14:$D$3599)</f>
        <v>0</v>
      </c>
      <c r="D422" s="1036">
        <f>'Budget Detail - AAAAAA'!D458+'Budget Detail - AAAAAA'!E458+'Budget Detail - BBBBBB'!D458+'Budget Detail - BBBBBB'!E458+'Budget Detail - CCCCCC'!D458+'Budget Detail - CCCCCC'!E458+'Budget Detail - DDDDDD'!D458+'Budget Detail - DDDDDD'!E458+'Budget Detail - EEEEEE'!D458+'Budget Detail - EEEEEE'!E458+'Budget Detail - FFFFFF'!D458+'Budget Detail - FFFFFF'!E458</f>
        <v>0</v>
      </c>
      <c r="E422" s="208">
        <v>1</v>
      </c>
      <c r="F422" s="1185">
        <f t="shared" si="85"/>
        <v>0</v>
      </c>
      <c r="G422" s="1041">
        <v>1</v>
      </c>
      <c r="H422" s="1178">
        <f t="shared" si="86"/>
        <v>0</v>
      </c>
      <c r="J422" s="210">
        <v>1</v>
      </c>
      <c r="K422" s="1177">
        <f t="shared" si="84"/>
        <v>0</v>
      </c>
    </row>
    <row r="423" spans="1:13" ht="15" customHeight="1" x14ac:dyDescent="0.3">
      <c r="A423" s="218" t="s">
        <v>446</v>
      </c>
      <c r="B423" s="590">
        <v>149900</v>
      </c>
      <c r="C423" s="339">
        <f>SUMIF('Expenditures - all orgs'!$C$14:$C$3599, B423,'Expenditures - all orgs'!$D$14:$D$3599)</f>
        <v>0</v>
      </c>
      <c r="D423" s="1036">
        <f>'Budget Detail - AAAAAA'!D459+'Budget Detail - AAAAAA'!E459+'Budget Detail - BBBBBB'!D459+'Budget Detail - BBBBBB'!E459+'Budget Detail - CCCCCC'!D459+'Budget Detail - CCCCCC'!E459+'Budget Detail - DDDDDD'!D459+'Budget Detail - DDDDDD'!E459+'Budget Detail - EEEEEE'!D459+'Budget Detail - EEEEEE'!E459+'Budget Detail - FFFFFF'!D459+'Budget Detail - FFFFFF'!E459</f>
        <v>0</v>
      </c>
      <c r="E423" s="208">
        <v>1</v>
      </c>
      <c r="F423" s="1185">
        <f t="shared" si="85"/>
        <v>0</v>
      </c>
      <c r="G423" s="1041">
        <v>1</v>
      </c>
      <c r="H423" s="1178">
        <f t="shared" si="86"/>
        <v>0</v>
      </c>
      <c r="J423" s="210">
        <v>1</v>
      </c>
      <c r="K423" s="1177">
        <f t="shared" si="84"/>
        <v>0</v>
      </c>
    </row>
    <row r="424" spans="1:13" ht="15" customHeight="1" x14ac:dyDescent="0.3">
      <c r="A424" s="218" t="s">
        <v>447</v>
      </c>
      <c r="B424" s="590">
        <v>229900</v>
      </c>
      <c r="C424" s="339">
        <f>SUMIF('Expenditures - all orgs'!$C$14:$C$3599, B424,'Expenditures - all orgs'!$D$14:$D$3599)</f>
        <v>0</v>
      </c>
      <c r="D424" s="1036">
        <f>'Budget Detail - AAAAAA'!D460+'Budget Detail - AAAAAA'!E460+'Budget Detail - BBBBBB'!D460+'Budget Detail - BBBBBB'!E460+'Budget Detail - CCCCCC'!D460+'Budget Detail - CCCCCC'!E460+'Budget Detail - DDDDDD'!D460+'Budget Detail - DDDDDD'!E460+'Budget Detail - EEEEEE'!D460+'Budget Detail - EEEEEE'!E460+'Budget Detail - FFFFFF'!D460+'Budget Detail - FFFFFF'!E460</f>
        <v>0</v>
      </c>
      <c r="E424" s="208">
        <v>1</v>
      </c>
      <c r="F424" s="1185">
        <f t="shared" si="85"/>
        <v>0</v>
      </c>
      <c r="G424" s="1041">
        <v>1</v>
      </c>
      <c r="H424" s="1178">
        <f t="shared" si="86"/>
        <v>0</v>
      </c>
      <c r="J424" s="210">
        <v>1</v>
      </c>
      <c r="K424" s="1177">
        <f t="shared" si="84"/>
        <v>0</v>
      </c>
    </row>
    <row r="425" spans="1:13" ht="15" customHeight="1" x14ac:dyDescent="0.3">
      <c r="A425" s="218" t="s">
        <v>105</v>
      </c>
      <c r="B425" s="1268" t="s">
        <v>52</v>
      </c>
      <c r="C425" s="339">
        <f>SUMIF('Expenditures - all orgs'!$C$14:$C$3599, B425,'Expenditures - all orgs'!$D$14:$D$3599)</f>
        <v>0</v>
      </c>
      <c r="D425" s="1036">
        <f>'Budget Detail - AAAAAA'!D461+'Budget Detail - AAAAAA'!E461+'Budget Detail - BBBBBB'!D461+'Budget Detail - BBBBBB'!E461+'Budget Detail - CCCCCC'!D461+'Budget Detail - CCCCCC'!E461+'Budget Detail - DDDDDD'!D461+'Budget Detail - DDDDDD'!E461+'Budget Detail - EEEEEE'!D461+'Budget Detail - EEEEEE'!E461+'Budget Detail - FFFFFF'!D461+'Budget Detail - FFFFFF'!E461</f>
        <v>0</v>
      </c>
      <c r="E425" s="208">
        <v>1</v>
      </c>
      <c r="F425" s="1185">
        <f t="shared" si="85"/>
        <v>0</v>
      </c>
      <c r="G425" s="1041">
        <v>1</v>
      </c>
      <c r="H425" s="1178">
        <f t="shared" si="86"/>
        <v>0</v>
      </c>
      <c r="J425" s="210">
        <v>1</v>
      </c>
      <c r="K425" s="1177">
        <f t="shared" si="84"/>
        <v>0</v>
      </c>
    </row>
    <row r="426" spans="1:13" ht="15" customHeight="1" x14ac:dyDescent="0.3">
      <c r="A426" s="218" t="s">
        <v>105</v>
      </c>
      <c r="B426" s="1268" t="s">
        <v>52</v>
      </c>
      <c r="C426" s="339">
        <f>SUMIF('Expenditures - all orgs'!$C$14:$C$3599, B426,'Expenditures - all orgs'!$D$14:$D$3599)</f>
        <v>0</v>
      </c>
      <c r="D426" s="1036">
        <f>'Budget Detail - AAAAAA'!D462+'Budget Detail - AAAAAA'!E462+'Budget Detail - BBBBBB'!D462+'Budget Detail - BBBBBB'!E462+'Budget Detail - CCCCCC'!D462+'Budget Detail - CCCCCC'!E462+'Budget Detail - DDDDDD'!D462+'Budget Detail - DDDDDD'!E462+'Budget Detail - EEEEEE'!D462+'Budget Detail - EEEEEE'!E462+'Budget Detail - FFFFFF'!D462+'Budget Detail - FFFFFF'!E462</f>
        <v>0</v>
      </c>
      <c r="E426" s="208">
        <v>1</v>
      </c>
      <c r="F426" s="1185">
        <f t="shared" si="85"/>
        <v>0</v>
      </c>
      <c r="G426" s="1041">
        <v>1</v>
      </c>
      <c r="H426" s="1178">
        <f t="shared" si="86"/>
        <v>0</v>
      </c>
      <c r="J426" s="210">
        <v>1</v>
      </c>
      <c r="K426" s="1177">
        <f t="shared" si="84"/>
        <v>0</v>
      </c>
      <c r="M426" s="1232"/>
    </row>
    <row r="427" spans="1:13" ht="15" customHeight="1" x14ac:dyDescent="0.3">
      <c r="A427" s="218" t="s">
        <v>105</v>
      </c>
      <c r="B427" s="1268" t="s">
        <v>52</v>
      </c>
      <c r="C427" s="339">
        <f>SUMIF('Expenditures - all orgs'!$C$14:$C$3599, B427,'Expenditures - all orgs'!$D$14:$D$3599)</f>
        <v>0</v>
      </c>
      <c r="D427" s="1036">
        <f>'Budget Detail - AAAAAA'!D463+'Budget Detail - AAAAAA'!E463+'Budget Detail - BBBBBB'!D463+'Budget Detail - BBBBBB'!E463+'Budget Detail - CCCCCC'!D463+'Budget Detail - CCCCCC'!E463+'Budget Detail - DDDDDD'!D463+'Budget Detail - DDDDDD'!E463+'Budget Detail - EEEEEE'!D463+'Budget Detail - EEEEEE'!E463+'Budget Detail - FFFFFF'!D463+'Budget Detail - FFFFFF'!E463</f>
        <v>0</v>
      </c>
      <c r="E427" s="208">
        <v>1</v>
      </c>
      <c r="F427" s="1185">
        <f t="shared" si="85"/>
        <v>0</v>
      </c>
      <c r="G427" s="1041">
        <v>1</v>
      </c>
      <c r="H427" s="1178">
        <f t="shared" si="86"/>
        <v>0</v>
      </c>
      <c r="J427" s="210">
        <v>1</v>
      </c>
      <c r="K427" s="1177">
        <f t="shared" si="84"/>
        <v>0</v>
      </c>
    </row>
    <row r="428" spans="1:13" ht="15" customHeight="1" x14ac:dyDescent="0.3">
      <c r="A428" s="218" t="s">
        <v>105</v>
      </c>
      <c r="B428" s="1268" t="s">
        <v>52</v>
      </c>
      <c r="C428" s="339">
        <f>SUMIF('Expenditures - all orgs'!$C$14:$C$3599, B428,'Expenditures - all orgs'!$D$14:$D$3599)</f>
        <v>0</v>
      </c>
      <c r="D428" s="1036">
        <f>'Budget Detail - AAAAAA'!D464+'Budget Detail - AAAAAA'!E464+'Budget Detail - BBBBBB'!D464+'Budget Detail - BBBBBB'!E464+'Budget Detail - CCCCCC'!D464+'Budget Detail - CCCCCC'!E464+'Budget Detail - DDDDDD'!D464+'Budget Detail - DDDDDD'!E464+'Budget Detail - EEEEEE'!D464+'Budget Detail - EEEEEE'!E464+'Budget Detail - FFFFFF'!D464+'Budget Detail - FFFFFF'!E464</f>
        <v>0</v>
      </c>
      <c r="E428" s="208">
        <v>1</v>
      </c>
      <c r="F428" s="1185">
        <f t="shared" si="85"/>
        <v>0</v>
      </c>
      <c r="G428" s="1041">
        <v>1</v>
      </c>
      <c r="H428" s="1178">
        <f t="shared" si="86"/>
        <v>0</v>
      </c>
      <c r="J428" s="210">
        <v>1</v>
      </c>
      <c r="K428" s="1177">
        <f t="shared" si="84"/>
        <v>0</v>
      </c>
    </row>
    <row r="429" spans="1:13" ht="15" customHeight="1" x14ac:dyDescent="0.3">
      <c r="A429" s="218" t="s">
        <v>105</v>
      </c>
      <c r="B429" s="1268" t="s">
        <v>52</v>
      </c>
      <c r="C429" s="339">
        <f>SUMIF('Expenditures - all orgs'!$C$14:$C$3599, B429,'Expenditures - all orgs'!$D$14:$D$3599)</f>
        <v>0</v>
      </c>
      <c r="D429" s="1036">
        <f>'Budget Detail - AAAAAA'!D465+'Budget Detail - AAAAAA'!E465+'Budget Detail - BBBBBB'!D465+'Budget Detail - BBBBBB'!E465+'Budget Detail - CCCCCC'!D465+'Budget Detail - CCCCCC'!E465+'Budget Detail - DDDDDD'!D465+'Budget Detail - DDDDDD'!E465+'Budget Detail - EEEEEE'!D465+'Budget Detail - EEEEEE'!E465+'Budget Detail - FFFFFF'!D465+'Budget Detail - FFFFFF'!E465</f>
        <v>0</v>
      </c>
      <c r="E429" s="208">
        <v>1</v>
      </c>
      <c r="F429" s="1185">
        <f t="shared" si="85"/>
        <v>0</v>
      </c>
      <c r="G429" s="1041">
        <v>1</v>
      </c>
      <c r="H429" s="1178">
        <f t="shared" si="86"/>
        <v>0</v>
      </c>
      <c r="J429" s="210">
        <v>1</v>
      </c>
      <c r="K429" s="1177">
        <f t="shared" si="84"/>
        <v>0</v>
      </c>
    </row>
    <row r="430" spans="1:13" ht="15" customHeight="1" x14ac:dyDescent="0.3">
      <c r="A430" s="218" t="s">
        <v>105</v>
      </c>
      <c r="B430" s="1268" t="s">
        <v>52</v>
      </c>
      <c r="C430" s="339">
        <f>SUMIF('Expenditures - all orgs'!$C$14:$C$3599, B430,'Expenditures - all orgs'!$D$14:$D$3599)</f>
        <v>0</v>
      </c>
      <c r="D430" s="1036">
        <f>'Budget Detail - AAAAAA'!D466+'Budget Detail - AAAAAA'!E466+'Budget Detail - BBBBBB'!D466+'Budget Detail - BBBBBB'!E466+'Budget Detail - CCCCCC'!D466+'Budget Detail - CCCCCC'!E466+'Budget Detail - DDDDDD'!D466+'Budget Detail - DDDDDD'!E466+'Budget Detail - EEEEEE'!D466+'Budget Detail - EEEEEE'!E466+'Budget Detail - FFFFFF'!D466+'Budget Detail - FFFFFF'!E466</f>
        <v>0</v>
      </c>
      <c r="E430" s="208">
        <v>1</v>
      </c>
      <c r="F430" s="1185">
        <f t="shared" si="85"/>
        <v>0</v>
      </c>
      <c r="G430" s="1041">
        <v>1</v>
      </c>
      <c r="H430" s="1178">
        <f t="shared" si="86"/>
        <v>0</v>
      </c>
      <c r="J430" s="210">
        <v>1</v>
      </c>
      <c r="K430" s="1177">
        <f t="shared" si="84"/>
        <v>0</v>
      </c>
    </row>
    <row r="431" spans="1:13" ht="15" customHeight="1" x14ac:dyDescent="0.3">
      <c r="A431" s="218" t="s">
        <v>105</v>
      </c>
      <c r="B431" s="1268" t="s">
        <v>52</v>
      </c>
      <c r="C431" s="339">
        <f>SUMIF('Expenditures - all orgs'!$C$14:$C$3599, B431,'Expenditures - all orgs'!$D$14:$D$3599)</f>
        <v>0</v>
      </c>
      <c r="D431" s="1036">
        <f>'Budget Detail - AAAAAA'!D467+'Budget Detail - AAAAAA'!E467+'Budget Detail - BBBBBB'!D467+'Budget Detail - BBBBBB'!E467+'Budget Detail - CCCCCC'!D467+'Budget Detail - CCCCCC'!E467+'Budget Detail - DDDDDD'!D467+'Budget Detail - DDDDDD'!E467+'Budget Detail - EEEEEE'!D467+'Budget Detail - EEEEEE'!E467+'Budget Detail - FFFFFF'!D467+'Budget Detail - FFFFFF'!E467</f>
        <v>0</v>
      </c>
      <c r="E431" s="208">
        <v>1</v>
      </c>
      <c r="F431" s="1185">
        <f t="shared" si="85"/>
        <v>0</v>
      </c>
      <c r="G431" s="1041">
        <v>1</v>
      </c>
      <c r="H431" s="1178">
        <f t="shared" si="86"/>
        <v>0</v>
      </c>
      <c r="J431" s="210">
        <v>1</v>
      </c>
      <c r="K431" s="1177">
        <f t="shared" si="84"/>
        <v>0</v>
      </c>
    </row>
    <row r="432" spans="1:13" ht="15" customHeight="1" x14ac:dyDescent="0.3">
      <c r="A432" s="218" t="s">
        <v>105</v>
      </c>
      <c r="B432" s="1268" t="s">
        <v>52</v>
      </c>
      <c r="C432" s="339">
        <f>SUMIF('Expenditures - all orgs'!$C$14:$C$3599, B432,'Expenditures - all orgs'!$D$14:$D$3599)</f>
        <v>0</v>
      </c>
      <c r="D432" s="1036">
        <f>'Budget Detail - AAAAAA'!D468+'Budget Detail - AAAAAA'!E468+'Budget Detail - BBBBBB'!D468+'Budget Detail - BBBBBB'!E468+'Budget Detail - CCCCCC'!D468+'Budget Detail - CCCCCC'!E468+'Budget Detail - DDDDDD'!D468+'Budget Detail - DDDDDD'!E468+'Budget Detail - EEEEEE'!D468+'Budget Detail - EEEEEE'!E468+'Budget Detail - FFFFFF'!D468+'Budget Detail - FFFFFF'!E468</f>
        <v>0</v>
      </c>
      <c r="E432" s="208">
        <v>1</v>
      </c>
      <c r="F432" s="1185">
        <f t="shared" si="85"/>
        <v>0</v>
      </c>
      <c r="G432" s="1041">
        <v>1</v>
      </c>
      <c r="H432" s="1178">
        <f t="shared" si="86"/>
        <v>0</v>
      </c>
      <c r="J432" s="210">
        <v>1</v>
      </c>
      <c r="K432" s="1177">
        <f t="shared" si="84"/>
        <v>0</v>
      </c>
    </row>
    <row r="433" spans="1:11" ht="15" customHeight="1" x14ac:dyDescent="0.3">
      <c r="A433" s="218" t="s">
        <v>105</v>
      </c>
      <c r="B433" s="1268" t="s">
        <v>52</v>
      </c>
      <c r="C433" s="339">
        <f>SUMIF('Expenditures - all orgs'!$C$14:$C$3599, B433,'Expenditures - all orgs'!$D$14:$D$3599)</f>
        <v>0</v>
      </c>
      <c r="D433" s="1036">
        <f>'Budget Detail - AAAAAA'!D469+'Budget Detail - AAAAAA'!E469+'Budget Detail - BBBBBB'!D469+'Budget Detail - BBBBBB'!E469+'Budget Detail - CCCCCC'!D469+'Budget Detail - CCCCCC'!E469+'Budget Detail - DDDDDD'!D469+'Budget Detail - DDDDDD'!E469+'Budget Detail - EEEEEE'!D469+'Budget Detail - EEEEEE'!E469+'Budget Detail - FFFFFF'!D469+'Budget Detail - FFFFFF'!E469</f>
        <v>0</v>
      </c>
      <c r="E433" s="208">
        <v>1</v>
      </c>
      <c r="F433" s="1185">
        <f t="shared" si="85"/>
        <v>0</v>
      </c>
      <c r="G433" s="1041">
        <v>1</v>
      </c>
      <c r="H433" s="1178">
        <f t="shared" si="86"/>
        <v>0</v>
      </c>
      <c r="J433" s="210">
        <v>1</v>
      </c>
      <c r="K433" s="1177">
        <f t="shared" si="84"/>
        <v>0</v>
      </c>
    </row>
    <row r="434" spans="1:11" ht="15" customHeight="1" thickBot="1" x14ac:dyDescent="0.35">
      <c r="A434" s="707" t="s">
        <v>105</v>
      </c>
      <c r="B434" s="1268" t="s">
        <v>52</v>
      </c>
      <c r="C434" s="339">
        <f>SUMIF('Expenditures - all orgs'!$C$14:$C$3599, B434,'Expenditures - all orgs'!$D$14:$D$3599)</f>
        <v>0</v>
      </c>
      <c r="D434" s="1036">
        <f>'Budget Detail - AAAAAA'!D470+'Budget Detail - AAAAAA'!E470+'Budget Detail - BBBBBB'!D470+'Budget Detail - BBBBBB'!E470+'Budget Detail - CCCCCC'!D470+'Budget Detail - CCCCCC'!E470+'Budget Detail - DDDDDD'!D470+'Budget Detail - DDDDDD'!E470+'Budget Detail - EEEEEE'!D470+'Budget Detail - EEEEEE'!E470+'Budget Detail - FFFFFF'!D470+'Budget Detail - FFFFFF'!E470</f>
        <v>0</v>
      </c>
      <c r="E434" s="1160">
        <v>1</v>
      </c>
      <c r="F434" s="1186">
        <f t="shared" si="85"/>
        <v>0</v>
      </c>
      <c r="G434" s="1042">
        <v>1</v>
      </c>
      <c r="H434" s="1179">
        <f t="shared" si="86"/>
        <v>0</v>
      </c>
      <c r="J434" s="211">
        <v>1</v>
      </c>
      <c r="K434" s="1180">
        <f t="shared" si="84"/>
        <v>0</v>
      </c>
    </row>
    <row r="435" spans="1:11" ht="15" customHeight="1" thickBot="1" x14ac:dyDescent="0.35">
      <c r="A435" s="1365" t="s">
        <v>296</v>
      </c>
      <c r="B435" s="1366"/>
      <c r="C435" s="299">
        <f>SUM(C421:C434)</f>
        <v>0</v>
      </c>
      <c r="D435" s="1159">
        <f>SUM(D421:D434)</f>
        <v>0</v>
      </c>
      <c r="E435" s="1161"/>
      <c r="F435" s="1187">
        <f>SUM(F421:F434)</f>
        <v>0</v>
      </c>
      <c r="G435" s="1157"/>
      <c r="H435" s="1228">
        <f>SUM(H421:H434)</f>
        <v>0</v>
      </c>
      <c r="J435" s="1158"/>
      <c r="K435" s="1228">
        <f>SUM(K421:K434)</f>
        <v>0</v>
      </c>
    </row>
    <row r="436" spans="1:11" ht="15" customHeight="1" thickBot="1" x14ac:dyDescent="0.35">
      <c r="A436" s="707"/>
      <c r="B436" s="707"/>
      <c r="C436" s="709"/>
      <c r="D436" s="709"/>
      <c r="E436" s="175"/>
      <c r="G436" s="175"/>
      <c r="J436" s="212"/>
      <c r="K436" s="1183"/>
    </row>
    <row r="437" spans="1:11" s="1182" customFormat="1" ht="18" thickBot="1" x14ac:dyDescent="0.35">
      <c r="A437" s="1449" t="s">
        <v>314</v>
      </c>
      <c r="B437" s="1450"/>
      <c r="C437" s="1037">
        <f>C418+C435</f>
        <v>0</v>
      </c>
      <c r="D437" s="1162">
        <f>D418+D435</f>
        <v>0</v>
      </c>
      <c r="E437" s="1163"/>
      <c r="F437" s="1222">
        <f>F418+F435</f>
        <v>0</v>
      </c>
      <c r="G437" s="1230"/>
      <c r="H437" s="1223">
        <f>H418+H435</f>
        <v>0</v>
      </c>
      <c r="J437" s="722"/>
      <c r="K437" s="1223">
        <f>K418+K435</f>
        <v>0</v>
      </c>
    </row>
    <row r="438" spans="1:11" s="1225" customFormat="1" ht="18" thickBot="1" x14ac:dyDescent="0.35">
      <c r="A438" s="1348"/>
      <c r="B438" s="1348"/>
      <c r="C438" s="383"/>
      <c r="D438" s="383"/>
      <c r="E438" s="721"/>
      <c r="F438" s="1224"/>
      <c r="G438" s="721"/>
      <c r="H438" s="1224"/>
      <c r="J438" s="722"/>
      <c r="K438" s="1224"/>
    </row>
    <row r="439" spans="1:11" s="1182" customFormat="1" ht="18" thickBot="1" x14ac:dyDescent="0.35">
      <c r="A439" s="1400" t="s">
        <v>452</v>
      </c>
      <c r="B439" s="1401"/>
      <c r="C439" s="1097">
        <f>C78+C437</f>
        <v>0</v>
      </c>
      <c r="D439" s="1164">
        <f>D78+D437</f>
        <v>0</v>
      </c>
      <c r="E439" s="1165"/>
      <c r="F439" s="1226">
        <f>F78+F437</f>
        <v>0</v>
      </c>
      <c r="G439" s="1231"/>
      <c r="H439" s="1227">
        <f>H78+H437</f>
        <v>0</v>
      </c>
      <c r="J439" s="1154"/>
      <c r="K439" s="1227">
        <f>K78+K437</f>
        <v>0</v>
      </c>
    </row>
    <row r="440" spans="1:11" x14ac:dyDescent="0.3">
      <c r="A440" s="305"/>
      <c r="B440" s="305"/>
      <c r="C440" s="709"/>
      <c r="D440" s="709"/>
      <c r="E440" s="175"/>
      <c r="G440" s="175"/>
      <c r="J440" s="234"/>
    </row>
    <row r="441" spans="1:11" x14ac:dyDescent="0.3">
      <c r="E441" s="175"/>
      <c r="G441" s="175"/>
      <c r="J441" s="234"/>
    </row>
  </sheetData>
  <sheetProtection password="EEE6" sheet="1" objects="1" scenarios="1"/>
  <mergeCells count="8">
    <mergeCell ref="A2:K2"/>
    <mergeCell ref="A439:B439"/>
    <mergeCell ref="A66:B66"/>
    <mergeCell ref="A76:B76"/>
    <mergeCell ref="A78:B78"/>
    <mergeCell ref="A418:B418"/>
    <mergeCell ref="A435:B435"/>
    <mergeCell ref="A437:B43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A3610"/>
  <sheetViews>
    <sheetView tabSelected="1" workbookViewId="0">
      <pane ySplit="11" topLeftCell="A12" activePane="bottomLeft" state="frozen"/>
      <selection pane="bottomLeft" activeCell="A14" sqref="A14"/>
    </sheetView>
  </sheetViews>
  <sheetFormatPr defaultColWidth="9.109375" defaultRowHeight="13.8" x14ac:dyDescent="0.3"/>
  <cols>
    <col min="1" max="1" width="15.6640625" style="1" customWidth="1"/>
    <col min="2" max="2" width="15.6640625" style="85" customWidth="1"/>
    <col min="3" max="3" width="15.6640625" style="1" customWidth="1"/>
    <col min="4" max="4" width="16.6640625" style="165" customWidth="1"/>
    <col min="5" max="6" width="15.6640625" style="1" customWidth="1"/>
    <col min="7" max="7" width="34.33203125" style="25" customWidth="1"/>
    <col min="8" max="8" width="20.6640625" style="19" customWidth="1"/>
    <col min="9" max="9" width="15.6640625" style="19" customWidth="1"/>
    <col min="10" max="10" width="15.33203125" style="19" customWidth="1"/>
    <col min="11" max="11" width="31.88671875" style="24" customWidth="1"/>
    <col min="12" max="16384" width="9.109375" style="1"/>
  </cols>
  <sheetData>
    <row r="1" spans="1:157" ht="14.4" thickBot="1" x14ac:dyDescent="0.35">
      <c r="G1" s="1"/>
    </row>
    <row r="2" spans="1:157" ht="15" customHeight="1" x14ac:dyDescent="0.3">
      <c r="A2" s="241" t="s">
        <v>353</v>
      </c>
      <c r="B2" s="239" t="s">
        <v>329</v>
      </c>
      <c r="C2" s="238"/>
      <c r="D2" s="243" t="s">
        <v>352</v>
      </c>
      <c r="E2" s="957" t="s">
        <v>351</v>
      </c>
      <c r="F2" s="1352" t="s">
        <v>360</v>
      </c>
      <c r="G2" s="1353"/>
      <c r="I2" s="18"/>
      <c r="J2" s="18"/>
      <c r="K2" s="65"/>
    </row>
    <row r="3" spans="1:157" ht="15" customHeight="1" x14ac:dyDescent="0.3">
      <c r="A3" s="242" t="s">
        <v>353</v>
      </c>
      <c r="B3" s="239" t="s">
        <v>329</v>
      </c>
      <c r="C3" s="238"/>
      <c r="D3" s="244" t="s">
        <v>352</v>
      </c>
      <c r="E3" s="957" t="s">
        <v>356</v>
      </c>
      <c r="F3" s="1354"/>
      <c r="G3" s="1355"/>
      <c r="I3" s="22"/>
      <c r="J3" s="22"/>
      <c r="K3" s="26"/>
    </row>
    <row r="4" spans="1:157" ht="15" customHeight="1" x14ac:dyDescent="0.3">
      <c r="A4" s="242" t="s">
        <v>353</v>
      </c>
      <c r="B4" s="239" t="s">
        <v>329</v>
      </c>
      <c r="C4" s="238"/>
      <c r="D4" s="244" t="s">
        <v>352</v>
      </c>
      <c r="E4" s="957" t="s">
        <v>357</v>
      </c>
      <c r="F4" s="1354"/>
      <c r="G4" s="1355"/>
      <c r="I4" s="18"/>
      <c r="J4" s="18"/>
      <c r="K4" s="66"/>
    </row>
    <row r="5" spans="1:157" ht="15" customHeight="1" x14ac:dyDescent="0.3">
      <c r="A5" s="242" t="s">
        <v>353</v>
      </c>
      <c r="B5" s="239" t="s">
        <v>329</v>
      </c>
      <c r="C5" s="238"/>
      <c r="D5" s="244" t="s">
        <v>352</v>
      </c>
      <c r="E5" s="957" t="s">
        <v>358</v>
      </c>
      <c r="F5" s="1354"/>
      <c r="G5" s="1355"/>
      <c r="K5" s="67"/>
      <c r="FA5" s="1" t="s">
        <v>84</v>
      </c>
    </row>
    <row r="6" spans="1:157" ht="15" customHeight="1" thickBot="1" x14ac:dyDescent="0.35">
      <c r="A6" s="955" t="s">
        <v>353</v>
      </c>
      <c r="B6" s="239" t="s">
        <v>329</v>
      </c>
      <c r="C6" s="238"/>
      <c r="D6" s="954" t="s">
        <v>352</v>
      </c>
      <c r="E6" s="957" t="s">
        <v>359</v>
      </c>
      <c r="F6" s="1356"/>
      <c r="G6" s="1357"/>
      <c r="I6" s="20"/>
      <c r="J6" s="20"/>
      <c r="K6" s="67"/>
      <c r="FA6" s="1" t="s">
        <v>72</v>
      </c>
    </row>
    <row r="7" spans="1:157" s="85" customFormat="1" ht="15" customHeight="1" thickBot="1" x14ac:dyDescent="0.35">
      <c r="A7" s="1263" t="s">
        <v>353</v>
      </c>
      <c r="B7" s="239" t="s">
        <v>329</v>
      </c>
      <c r="C7" s="236"/>
      <c r="D7" s="1264" t="s">
        <v>352</v>
      </c>
      <c r="E7" s="956" t="s">
        <v>368</v>
      </c>
      <c r="F7" s="38"/>
      <c r="G7" s="237"/>
      <c r="H7" s="20"/>
      <c r="I7" s="20"/>
      <c r="J7" s="20"/>
      <c r="K7" s="67"/>
    </row>
    <row r="8" spans="1:157" s="85" customFormat="1" ht="15" customHeight="1" thickBot="1" x14ac:dyDescent="0.35">
      <c r="A8" s="1260"/>
      <c r="B8" s="1261"/>
      <c r="C8" s="682"/>
      <c r="D8" s="1262"/>
      <c r="E8" s="958"/>
      <c r="F8" s="237">
        <v>42005</v>
      </c>
      <c r="G8" s="240" t="s">
        <v>98</v>
      </c>
      <c r="I8" s="20"/>
      <c r="J8" s="20"/>
      <c r="K8" s="67"/>
    </row>
    <row r="9" spans="1:157" ht="15" customHeight="1" thickBot="1" x14ac:dyDescent="0.35">
      <c r="A9" s="3"/>
      <c r="C9" s="3"/>
      <c r="D9" s="23"/>
      <c r="E9" s="23"/>
      <c r="F9" s="23"/>
      <c r="G9" s="2"/>
      <c r="H9" s="6"/>
      <c r="I9" s="6"/>
      <c r="J9" s="6"/>
      <c r="K9" s="67"/>
      <c r="FA9" s="1" t="s">
        <v>83</v>
      </c>
    </row>
    <row r="10" spans="1:157" ht="15" customHeight="1" thickBot="1" x14ac:dyDescent="0.35">
      <c r="A10" s="1358" t="s">
        <v>73</v>
      </c>
      <c r="B10" s="1359"/>
      <c r="C10" s="1359"/>
      <c r="D10" s="1359"/>
      <c r="E10" s="1359"/>
      <c r="F10" s="1359"/>
      <c r="G10" s="1359"/>
      <c r="H10" s="1360"/>
      <c r="I10" s="18"/>
      <c r="J10" s="18"/>
      <c r="K10" s="67"/>
      <c r="FA10" s="1" t="s">
        <v>85</v>
      </c>
    </row>
    <row r="11" spans="1:157" ht="45" customHeight="1" thickBot="1" x14ac:dyDescent="0.35">
      <c r="A11" s="246" t="s">
        <v>316</v>
      </c>
      <c r="B11" s="92" t="s">
        <v>330</v>
      </c>
      <c r="C11" s="68" t="s">
        <v>53</v>
      </c>
      <c r="D11" s="166" t="s">
        <v>312</v>
      </c>
      <c r="E11" s="247" t="s">
        <v>54</v>
      </c>
      <c r="F11" s="245" t="s">
        <v>49</v>
      </c>
      <c r="G11" s="92" t="s">
        <v>50</v>
      </c>
      <c r="H11" s="62" t="s">
        <v>69</v>
      </c>
      <c r="I11" s="62" t="s">
        <v>94</v>
      </c>
      <c r="J11" s="62" t="s">
        <v>70</v>
      </c>
      <c r="K11" s="68" t="s">
        <v>71</v>
      </c>
    </row>
    <row r="12" spans="1:157" ht="13.95" customHeight="1" x14ac:dyDescent="0.3">
      <c r="A12" s="46" t="s">
        <v>76</v>
      </c>
      <c r="B12" s="235" t="s">
        <v>351</v>
      </c>
      <c r="C12" s="45">
        <v>131200</v>
      </c>
      <c r="D12" s="167"/>
      <c r="E12" s="157">
        <v>10</v>
      </c>
      <c r="F12" s="64"/>
      <c r="G12" s="158" t="s">
        <v>77</v>
      </c>
      <c r="H12" s="45" t="s">
        <v>75</v>
      </c>
      <c r="I12" s="45"/>
      <c r="J12" s="45" t="s">
        <v>72</v>
      </c>
      <c r="K12" s="69" t="s">
        <v>74</v>
      </c>
    </row>
    <row r="13" spans="1:157" ht="13.95" customHeight="1" thickBot="1" x14ac:dyDescent="0.35">
      <c r="A13" s="46" t="s">
        <v>76</v>
      </c>
      <c r="B13" s="993" t="s">
        <v>351</v>
      </c>
      <c r="C13" s="994">
        <v>131200</v>
      </c>
      <c r="D13" s="995"/>
      <c r="E13" s="996">
        <v>-10</v>
      </c>
      <c r="F13" s="997"/>
      <c r="G13" s="158" t="s">
        <v>78</v>
      </c>
      <c r="H13" s="45" t="s">
        <v>75</v>
      </c>
      <c r="I13" s="45"/>
      <c r="J13" s="45" t="s">
        <v>72</v>
      </c>
      <c r="K13" s="69" t="s">
        <v>74</v>
      </c>
    </row>
    <row r="14" spans="1:157" ht="15" customHeight="1" x14ac:dyDescent="0.3">
      <c r="A14" s="155"/>
      <c r="B14" s="949"/>
      <c r="C14" s="1244"/>
      <c r="D14" s="1249"/>
      <c r="E14" s="1253"/>
      <c r="F14" s="1251"/>
      <c r="G14" s="159"/>
      <c r="H14" s="159"/>
      <c r="I14" s="159"/>
      <c r="J14" s="156"/>
      <c r="K14" s="990"/>
    </row>
    <row r="15" spans="1:157" s="85" customFormat="1" ht="15" customHeight="1" x14ac:dyDescent="0.3">
      <c r="A15" s="947"/>
      <c r="B15" s="949"/>
      <c r="C15" s="1244"/>
      <c r="D15" s="1250"/>
      <c r="E15" s="1254"/>
      <c r="F15" s="1252"/>
      <c r="G15" s="948"/>
      <c r="H15" s="948"/>
      <c r="I15" s="948"/>
      <c r="J15" s="229"/>
      <c r="K15" s="988"/>
    </row>
    <row r="16" spans="1:157" s="85" customFormat="1" ht="15" customHeight="1" x14ac:dyDescent="0.3">
      <c r="A16" s="947"/>
      <c r="B16" s="949"/>
      <c r="C16" s="1244"/>
      <c r="D16" s="1250"/>
      <c r="E16" s="1254"/>
      <c r="F16" s="1252"/>
      <c r="G16" s="948"/>
      <c r="H16" s="948"/>
      <c r="I16" s="948"/>
      <c r="J16" s="229"/>
      <c r="K16" s="988"/>
    </row>
    <row r="17" spans="1:11" s="85" customFormat="1" ht="15" customHeight="1" x14ac:dyDescent="0.3">
      <c r="A17" s="947"/>
      <c r="B17" s="949"/>
      <c r="C17" s="1244"/>
      <c r="D17" s="1250"/>
      <c r="E17" s="1254"/>
      <c r="F17" s="1252"/>
      <c r="G17" s="948"/>
      <c r="H17" s="948"/>
      <c r="I17" s="948"/>
      <c r="J17" s="229"/>
      <c r="K17" s="988"/>
    </row>
    <row r="18" spans="1:11" s="85" customFormat="1" ht="15" customHeight="1" x14ac:dyDescent="0.3">
      <c r="A18" s="947"/>
      <c r="B18" s="949"/>
      <c r="C18" s="1244"/>
      <c r="D18" s="1250"/>
      <c r="E18" s="1254"/>
      <c r="F18" s="1252"/>
      <c r="G18" s="948"/>
      <c r="H18" s="948"/>
      <c r="I18" s="948"/>
      <c r="J18" s="229"/>
      <c r="K18" s="988"/>
    </row>
    <row r="19" spans="1:11" s="85" customFormat="1" ht="15" customHeight="1" x14ac:dyDescent="0.3">
      <c r="A19" s="947"/>
      <c r="B19" s="949"/>
      <c r="C19" s="1244"/>
      <c r="D19" s="1250"/>
      <c r="E19" s="1254"/>
      <c r="F19" s="1252"/>
      <c r="G19" s="948"/>
      <c r="H19" s="948"/>
      <c r="I19" s="948"/>
      <c r="J19" s="229"/>
      <c r="K19" s="988"/>
    </row>
    <row r="20" spans="1:11" s="85" customFormat="1" ht="15" customHeight="1" x14ac:dyDescent="0.3">
      <c r="A20" s="947"/>
      <c r="B20" s="949"/>
      <c r="C20" s="1244"/>
      <c r="D20" s="1250"/>
      <c r="E20" s="1254"/>
      <c r="F20" s="1252"/>
      <c r="G20" s="948"/>
      <c r="H20" s="948"/>
      <c r="I20" s="948"/>
      <c r="J20" s="229"/>
      <c r="K20" s="988"/>
    </row>
    <row r="21" spans="1:11" s="85" customFormat="1" ht="15" customHeight="1" x14ac:dyDescent="0.3">
      <c r="A21" s="947"/>
      <c r="B21" s="949"/>
      <c r="C21" s="1244"/>
      <c r="D21" s="1250"/>
      <c r="E21" s="1254"/>
      <c r="F21" s="1252"/>
      <c r="G21" s="948"/>
      <c r="H21" s="948"/>
      <c r="I21" s="948"/>
      <c r="J21" s="229"/>
      <c r="K21" s="988"/>
    </row>
    <row r="22" spans="1:11" s="85" customFormat="1" ht="15" customHeight="1" x14ac:dyDescent="0.3">
      <c r="A22" s="947"/>
      <c r="B22" s="949"/>
      <c r="C22" s="1244"/>
      <c r="D22" s="1250"/>
      <c r="E22" s="1254"/>
      <c r="F22" s="1252"/>
      <c r="G22" s="948"/>
      <c r="H22" s="948"/>
      <c r="I22" s="948"/>
      <c r="J22" s="229"/>
      <c r="K22" s="988"/>
    </row>
    <row r="23" spans="1:11" s="85" customFormat="1" ht="15" customHeight="1" x14ac:dyDescent="0.3">
      <c r="A23" s="947"/>
      <c r="B23" s="949"/>
      <c r="C23" s="1244"/>
      <c r="D23" s="1250"/>
      <c r="E23" s="1254"/>
      <c r="F23" s="1252"/>
      <c r="G23" s="948"/>
      <c r="H23" s="948"/>
      <c r="I23" s="948"/>
      <c r="J23" s="229"/>
      <c r="K23" s="988"/>
    </row>
    <row r="24" spans="1:11" s="85" customFormat="1" ht="15" customHeight="1" x14ac:dyDescent="0.3">
      <c r="A24" s="947"/>
      <c r="B24" s="949"/>
      <c r="C24" s="1244"/>
      <c r="D24" s="1250"/>
      <c r="E24" s="1254"/>
      <c r="F24" s="1252"/>
      <c r="G24" s="948"/>
      <c r="H24" s="948"/>
      <c r="I24" s="948"/>
      <c r="J24" s="229"/>
      <c r="K24" s="988"/>
    </row>
    <row r="25" spans="1:11" s="85" customFormat="1" ht="15" customHeight="1" x14ac:dyDescent="0.3">
      <c r="A25" s="947"/>
      <c r="B25" s="949"/>
      <c r="C25" s="1244"/>
      <c r="D25" s="1250"/>
      <c r="E25" s="1254"/>
      <c r="F25" s="1252"/>
      <c r="G25" s="948"/>
      <c r="H25" s="948"/>
      <c r="I25" s="948"/>
      <c r="J25" s="229"/>
      <c r="K25" s="988"/>
    </row>
    <row r="26" spans="1:11" s="85" customFormat="1" ht="15" customHeight="1" x14ac:dyDescent="0.3">
      <c r="A26" s="947"/>
      <c r="B26" s="949"/>
      <c r="C26" s="1244"/>
      <c r="D26" s="1250"/>
      <c r="E26" s="1254"/>
      <c r="F26" s="1252"/>
      <c r="G26" s="948"/>
      <c r="H26" s="948"/>
      <c r="I26" s="948"/>
      <c r="J26" s="229"/>
      <c r="K26" s="988"/>
    </row>
    <row r="27" spans="1:11" s="85" customFormat="1" ht="15" customHeight="1" x14ac:dyDescent="0.3">
      <c r="A27" s="947"/>
      <c r="B27" s="949"/>
      <c r="C27" s="1244"/>
      <c r="D27" s="1250"/>
      <c r="E27" s="1254"/>
      <c r="F27" s="1252"/>
      <c r="G27" s="948"/>
      <c r="H27" s="948"/>
      <c r="I27" s="948"/>
      <c r="J27" s="229"/>
      <c r="K27" s="988"/>
    </row>
    <row r="28" spans="1:11" s="85" customFormat="1" ht="15" customHeight="1" x14ac:dyDescent="0.3">
      <c r="A28" s="947"/>
      <c r="B28" s="949"/>
      <c r="C28" s="1244"/>
      <c r="D28" s="1250"/>
      <c r="E28" s="1254"/>
      <c r="F28" s="1252"/>
      <c r="G28" s="948"/>
      <c r="H28" s="948"/>
      <c r="I28" s="948"/>
      <c r="J28" s="229"/>
      <c r="K28" s="988"/>
    </row>
    <row r="29" spans="1:11" s="85" customFormat="1" ht="15" customHeight="1" x14ac:dyDescent="0.3">
      <c r="A29" s="947"/>
      <c r="B29" s="949"/>
      <c r="C29" s="1244"/>
      <c r="D29" s="1250"/>
      <c r="E29" s="1254"/>
      <c r="F29" s="1252"/>
      <c r="G29" s="948"/>
      <c r="H29" s="948"/>
      <c r="I29" s="948"/>
      <c r="J29" s="229"/>
      <c r="K29" s="988"/>
    </row>
    <row r="30" spans="1:11" s="85" customFormat="1" ht="15" customHeight="1" x14ac:dyDescent="0.3">
      <c r="A30" s="947"/>
      <c r="B30" s="949"/>
      <c r="C30" s="1244"/>
      <c r="D30" s="1250"/>
      <c r="E30" s="1254"/>
      <c r="F30" s="1252"/>
      <c r="G30" s="948"/>
      <c r="H30" s="948"/>
      <c r="I30" s="948"/>
      <c r="J30" s="229"/>
      <c r="K30" s="988"/>
    </row>
    <row r="31" spans="1:11" s="85" customFormat="1" ht="15" customHeight="1" x14ac:dyDescent="0.3">
      <c r="A31" s="947"/>
      <c r="B31" s="949"/>
      <c r="C31" s="1244"/>
      <c r="D31" s="1250"/>
      <c r="E31" s="1254"/>
      <c r="F31" s="1252"/>
      <c r="G31" s="948"/>
      <c r="H31" s="948"/>
      <c r="I31" s="948"/>
      <c r="J31" s="229"/>
      <c r="K31" s="988"/>
    </row>
    <row r="32" spans="1:11" s="85" customFormat="1" ht="15" customHeight="1" x14ac:dyDescent="0.3">
      <c r="A32" s="947"/>
      <c r="B32" s="949"/>
      <c r="C32" s="1244"/>
      <c r="D32" s="1250"/>
      <c r="E32" s="1254"/>
      <c r="F32" s="1252"/>
      <c r="G32" s="948"/>
      <c r="H32" s="948"/>
      <c r="I32" s="948"/>
      <c r="J32" s="229"/>
      <c r="K32" s="988"/>
    </row>
    <row r="33" spans="1:11" s="85" customFormat="1" ht="15" customHeight="1" x14ac:dyDescent="0.3">
      <c r="A33" s="947"/>
      <c r="B33" s="949"/>
      <c r="C33" s="1244"/>
      <c r="D33" s="1250"/>
      <c r="E33" s="1254"/>
      <c r="F33" s="1252"/>
      <c r="G33" s="948"/>
      <c r="H33" s="948"/>
      <c r="I33" s="948"/>
      <c r="J33" s="229"/>
      <c r="K33" s="988"/>
    </row>
    <row r="34" spans="1:11" s="85" customFormat="1" ht="15" customHeight="1" x14ac:dyDescent="0.3">
      <c r="A34" s="947"/>
      <c r="B34" s="949"/>
      <c r="C34" s="1244"/>
      <c r="D34" s="1250"/>
      <c r="E34" s="1254"/>
      <c r="F34" s="1252"/>
      <c r="G34" s="948"/>
      <c r="H34" s="948"/>
      <c r="I34" s="948"/>
      <c r="J34" s="229"/>
      <c r="K34" s="988"/>
    </row>
    <row r="35" spans="1:11" s="85" customFormat="1" ht="15" customHeight="1" x14ac:dyDescent="0.3">
      <c r="A35" s="947"/>
      <c r="B35" s="949"/>
      <c r="C35" s="1244"/>
      <c r="D35" s="1250"/>
      <c r="E35" s="1254"/>
      <c r="F35" s="1252"/>
      <c r="G35" s="948"/>
      <c r="H35" s="948"/>
      <c r="I35" s="948"/>
      <c r="J35" s="229"/>
      <c r="K35" s="988"/>
    </row>
    <row r="36" spans="1:11" s="85" customFormat="1" ht="15" customHeight="1" x14ac:dyDescent="0.3">
      <c r="A36" s="947"/>
      <c r="B36" s="949"/>
      <c r="C36" s="1244"/>
      <c r="D36" s="1250"/>
      <c r="E36" s="1254"/>
      <c r="F36" s="1252"/>
      <c r="G36" s="948"/>
      <c r="H36" s="948"/>
      <c r="I36" s="948"/>
      <c r="J36" s="229"/>
      <c r="K36" s="988"/>
    </row>
    <row r="37" spans="1:11" s="85" customFormat="1" ht="15" customHeight="1" x14ac:dyDescent="0.3">
      <c r="A37" s="947"/>
      <c r="B37" s="949"/>
      <c r="C37" s="1244"/>
      <c r="D37" s="1250"/>
      <c r="E37" s="1254"/>
      <c r="F37" s="1252"/>
      <c r="G37" s="948"/>
      <c r="H37" s="948"/>
      <c r="I37" s="948"/>
      <c r="J37" s="229"/>
      <c r="K37" s="988"/>
    </row>
    <row r="38" spans="1:11" s="85" customFormat="1" ht="15" customHeight="1" x14ac:dyDescent="0.3">
      <c r="A38" s="947"/>
      <c r="B38" s="949"/>
      <c r="C38" s="1244"/>
      <c r="D38" s="1250"/>
      <c r="E38" s="1254"/>
      <c r="F38" s="1252"/>
      <c r="G38" s="948"/>
      <c r="H38" s="948"/>
      <c r="I38" s="948"/>
      <c r="J38" s="229"/>
      <c r="K38" s="988"/>
    </row>
    <row r="39" spans="1:11" s="85" customFormat="1" ht="15" customHeight="1" x14ac:dyDescent="0.3">
      <c r="A39" s="947"/>
      <c r="B39" s="949"/>
      <c r="C39" s="1244"/>
      <c r="D39" s="1250"/>
      <c r="E39" s="1254"/>
      <c r="F39" s="1252"/>
      <c r="G39" s="948"/>
      <c r="H39" s="948"/>
      <c r="I39" s="948"/>
      <c r="J39" s="229"/>
      <c r="K39" s="988"/>
    </row>
    <row r="40" spans="1:11" s="85" customFormat="1" ht="15" customHeight="1" x14ac:dyDescent="0.3">
      <c r="A40" s="947"/>
      <c r="B40" s="949"/>
      <c r="C40" s="1244"/>
      <c r="D40" s="1250"/>
      <c r="E40" s="1254"/>
      <c r="F40" s="1252"/>
      <c r="G40" s="948"/>
      <c r="H40" s="948"/>
      <c r="I40" s="948"/>
      <c r="J40" s="229"/>
      <c r="K40" s="988"/>
    </row>
    <row r="41" spans="1:11" s="85" customFormat="1" ht="15" customHeight="1" x14ac:dyDescent="0.3">
      <c r="A41" s="947"/>
      <c r="B41" s="949"/>
      <c r="C41" s="1244"/>
      <c r="D41" s="1250"/>
      <c r="E41" s="1254"/>
      <c r="F41" s="1252"/>
      <c r="G41" s="948"/>
      <c r="H41" s="948"/>
      <c r="I41" s="948"/>
      <c r="J41" s="229"/>
      <c r="K41" s="988"/>
    </row>
    <row r="42" spans="1:11" s="85" customFormat="1" ht="15" customHeight="1" x14ac:dyDescent="0.3">
      <c r="A42" s="947"/>
      <c r="B42" s="949"/>
      <c r="C42" s="1244"/>
      <c r="D42" s="1250"/>
      <c r="E42" s="1254"/>
      <c r="F42" s="1252"/>
      <c r="G42" s="948"/>
      <c r="H42" s="948"/>
      <c r="I42" s="948"/>
      <c r="J42" s="229"/>
      <c r="K42" s="988"/>
    </row>
    <row r="43" spans="1:11" s="85" customFormat="1" ht="15" customHeight="1" x14ac:dyDescent="0.3">
      <c r="A43" s="947"/>
      <c r="B43" s="949"/>
      <c r="C43" s="1244"/>
      <c r="D43" s="1250"/>
      <c r="E43" s="1254"/>
      <c r="F43" s="1252"/>
      <c r="G43" s="948"/>
      <c r="H43" s="948"/>
      <c r="I43" s="948"/>
      <c r="J43" s="229"/>
      <c r="K43" s="988"/>
    </row>
    <row r="44" spans="1:11" s="85" customFormat="1" ht="15" customHeight="1" x14ac:dyDescent="0.3">
      <c r="A44" s="947"/>
      <c r="B44" s="949"/>
      <c r="C44" s="1244"/>
      <c r="D44" s="1250"/>
      <c r="E44" s="1254"/>
      <c r="F44" s="1252"/>
      <c r="G44" s="948"/>
      <c r="H44" s="948"/>
      <c r="I44" s="948"/>
      <c r="J44" s="229"/>
      <c r="K44" s="988"/>
    </row>
    <row r="45" spans="1:11" s="85" customFormat="1" ht="15" customHeight="1" x14ac:dyDescent="0.3">
      <c r="A45" s="947"/>
      <c r="B45" s="949"/>
      <c r="C45" s="1244"/>
      <c r="D45" s="1250"/>
      <c r="E45" s="1254"/>
      <c r="F45" s="1252"/>
      <c r="G45" s="948"/>
      <c r="H45" s="948"/>
      <c r="I45" s="948"/>
      <c r="J45" s="229"/>
      <c r="K45" s="988"/>
    </row>
    <row r="46" spans="1:11" s="85" customFormat="1" ht="15" customHeight="1" x14ac:dyDescent="0.3">
      <c r="A46" s="947"/>
      <c r="B46" s="949"/>
      <c r="C46" s="1244"/>
      <c r="D46" s="1250"/>
      <c r="E46" s="1254"/>
      <c r="F46" s="1252"/>
      <c r="G46" s="948"/>
      <c r="H46" s="948"/>
      <c r="I46" s="948"/>
      <c r="J46" s="229"/>
      <c r="K46" s="988"/>
    </row>
    <row r="47" spans="1:11" s="85" customFormat="1" ht="15" customHeight="1" x14ac:dyDescent="0.3">
      <c r="A47" s="947"/>
      <c r="B47" s="949"/>
      <c r="C47" s="1244"/>
      <c r="D47" s="1250"/>
      <c r="E47" s="1254"/>
      <c r="F47" s="1252"/>
      <c r="G47" s="948"/>
      <c r="H47" s="948"/>
      <c r="I47" s="948"/>
      <c r="J47" s="229"/>
      <c r="K47" s="988"/>
    </row>
    <row r="48" spans="1:11" s="85" customFormat="1" ht="15" customHeight="1" x14ac:dyDescent="0.3">
      <c r="A48" s="947"/>
      <c r="B48" s="949"/>
      <c r="C48" s="1244"/>
      <c r="D48" s="1250"/>
      <c r="E48" s="1254"/>
      <c r="F48" s="1252"/>
      <c r="G48" s="948"/>
      <c r="H48" s="948"/>
      <c r="I48" s="948"/>
      <c r="J48" s="229"/>
      <c r="K48" s="988"/>
    </row>
    <row r="49" spans="1:11" s="85" customFormat="1" ht="15" customHeight="1" x14ac:dyDescent="0.3">
      <c r="A49" s="947"/>
      <c r="B49" s="949"/>
      <c r="C49" s="1244"/>
      <c r="D49" s="1250"/>
      <c r="E49" s="1254"/>
      <c r="F49" s="1252"/>
      <c r="G49" s="948"/>
      <c r="H49" s="948"/>
      <c r="I49" s="948"/>
      <c r="J49" s="229"/>
      <c r="K49" s="988"/>
    </row>
    <row r="50" spans="1:11" s="85" customFormat="1" ht="15" customHeight="1" x14ac:dyDescent="0.3">
      <c r="A50" s="947"/>
      <c r="B50" s="949"/>
      <c r="C50" s="1244"/>
      <c r="D50" s="1250"/>
      <c r="E50" s="1254"/>
      <c r="F50" s="1252"/>
      <c r="G50" s="948"/>
      <c r="H50" s="948"/>
      <c r="I50" s="948"/>
      <c r="J50" s="229"/>
      <c r="K50" s="988"/>
    </row>
    <row r="51" spans="1:11" s="85" customFormat="1" ht="15" customHeight="1" x14ac:dyDescent="0.3">
      <c r="A51" s="947"/>
      <c r="B51" s="949"/>
      <c r="C51" s="1244"/>
      <c r="D51" s="1250"/>
      <c r="E51" s="1254"/>
      <c r="F51" s="1252"/>
      <c r="G51" s="948"/>
      <c r="H51" s="948"/>
      <c r="I51" s="948"/>
      <c r="J51" s="229"/>
      <c r="K51" s="988"/>
    </row>
    <row r="52" spans="1:11" s="85" customFormat="1" ht="15" customHeight="1" x14ac:dyDescent="0.3">
      <c r="A52" s="947"/>
      <c r="B52" s="949"/>
      <c r="C52" s="1244"/>
      <c r="D52" s="1250"/>
      <c r="E52" s="1254"/>
      <c r="F52" s="1252"/>
      <c r="G52" s="948"/>
      <c r="H52" s="948"/>
      <c r="I52" s="948"/>
      <c r="J52" s="229"/>
      <c r="K52" s="988"/>
    </row>
    <row r="53" spans="1:11" s="85" customFormat="1" ht="15" customHeight="1" x14ac:dyDescent="0.3">
      <c r="A53" s="947"/>
      <c r="B53" s="949"/>
      <c r="C53" s="1244"/>
      <c r="D53" s="1250"/>
      <c r="E53" s="1254"/>
      <c r="F53" s="1252"/>
      <c r="G53" s="948"/>
      <c r="H53" s="948"/>
      <c r="I53" s="948"/>
      <c r="J53" s="229"/>
      <c r="K53" s="988"/>
    </row>
    <row r="54" spans="1:11" s="85" customFormat="1" ht="15" customHeight="1" x14ac:dyDescent="0.3">
      <c r="A54" s="947"/>
      <c r="B54" s="949"/>
      <c r="C54" s="1244"/>
      <c r="D54" s="1250"/>
      <c r="E54" s="1254"/>
      <c r="F54" s="1252"/>
      <c r="G54" s="948"/>
      <c r="H54" s="948"/>
      <c r="I54" s="948"/>
      <c r="J54" s="229"/>
      <c r="K54" s="988"/>
    </row>
    <row r="55" spans="1:11" s="85" customFormat="1" ht="15" customHeight="1" x14ac:dyDescent="0.3">
      <c r="A55" s="947"/>
      <c r="B55" s="949"/>
      <c r="C55" s="1244"/>
      <c r="D55" s="1250"/>
      <c r="E55" s="1254"/>
      <c r="F55" s="1252"/>
      <c r="G55" s="948"/>
      <c r="H55" s="948"/>
      <c r="I55" s="948"/>
      <c r="J55" s="229"/>
      <c r="K55" s="988"/>
    </row>
    <row r="56" spans="1:11" s="85" customFormat="1" ht="15" customHeight="1" x14ac:dyDescent="0.3">
      <c r="A56" s="947"/>
      <c r="B56" s="949"/>
      <c r="C56" s="1244"/>
      <c r="D56" s="1250"/>
      <c r="E56" s="1254"/>
      <c r="F56" s="1252"/>
      <c r="G56" s="948"/>
      <c r="H56" s="948"/>
      <c r="I56" s="948"/>
      <c r="J56" s="229"/>
      <c r="K56" s="988"/>
    </row>
    <row r="57" spans="1:11" s="85" customFormat="1" ht="15" customHeight="1" x14ac:dyDescent="0.3">
      <c r="A57" s="947"/>
      <c r="B57" s="949"/>
      <c r="C57" s="1244"/>
      <c r="D57" s="1250"/>
      <c r="E57" s="1254"/>
      <c r="F57" s="1252"/>
      <c r="G57" s="948"/>
      <c r="H57" s="948"/>
      <c r="I57" s="948"/>
      <c r="J57" s="229"/>
      <c r="K57" s="988"/>
    </row>
    <row r="58" spans="1:11" s="85" customFormat="1" ht="15" customHeight="1" x14ac:dyDescent="0.3">
      <c r="A58" s="947"/>
      <c r="B58" s="949"/>
      <c r="C58" s="1244"/>
      <c r="D58" s="1250"/>
      <c r="E58" s="1254"/>
      <c r="F58" s="1252"/>
      <c r="G58" s="948"/>
      <c r="H58" s="948"/>
      <c r="I58" s="948"/>
      <c r="J58" s="229"/>
      <c r="K58" s="988"/>
    </row>
    <row r="59" spans="1:11" s="85" customFormat="1" ht="15" customHeight="1" x14ac:dyDescent="0.3">
      <c r="A59" s="947"/>
      <c r="B59" s="949"/>
      <c r="C59" s="1244"/>
      <c r="D59" s="1250"/>
      <c r="E59" s="1254"/>
      <c r="F59" s="1252"/>
      <c r="G59" s="948"/>
      <c r="H59" s="948"/>
      <c r="I59" s="948"/>
      <c r="J59" s="229"/>
      <c r="K59" s="988"/>
    </row>
    <row r="60" spans="1:11" s="85" customFormat="1" ht="15" customHeight="1" x14ac:dyDescent="0.3">
      <c r="A60" s="947"/>
      <c r="B60" s="949"/>
      <c r="C60" s="1244"/>
      <c r="D60" s="1250"/>
      <c r="E60" s="1254"/>
      <c r="F60" s="1252"/>
      <c r="G60" s="948"/>
      <c r="H60" s="948"/>
      <c r="I60" s="948"/>
      <c r="J60" s="229"/>
      <c r="K60" s="988"/>
    </row>
    <row r="61" spans="1:11" s="85" customFormat="1" ht="15" customHeight="1" x14ac:dyDescent="0.3">
      <c r="A61" s="947"/>
      <c r="B61" s="949"/>
      <c r="C61" s="1244"/>
      <c r="D61" s="1250"/>
      <c r="E61" s="1254"/>
      <c r="F61" s="1252"/>
      <c r="G61" s="948"/>
      <c r="H61" s="948"/>
      <c r="I61" s="948"/>
      <c r="J61" s="229"/>
      <c r="K61" s="988"/>
    </row>
    <row r="62" spans="1:11" s="85" customFormat="1" ht="15" customHeight="1" x14ac:dyDescent="0.3">
      <c r="A62" s="947"/>
      <c r="B62" s="949"/>
      <c r="C62" s="1244"/>
      <c r="D62" s="1250"/>
      <c r="E62" s="1254"/>
      <c r="F62" s="1252"/>
      <c r="G62" s="948"/>
      <c r="H62" s="948"/>
      <c r="I62" s="948"/>
      <c r="J62" s="229"/>
      <c r="K62" s="988"/>
    </row>
    <row r="63" spans="1:11" s="85" customFormat="1" ht="15" customHeight="1" x14ac:dyDescent="0.3">
      <c r="A63" s="947"/>
      <c r="B63" s="949"/>
      <c r="C63" s="1244"/>
      <c r="D63" s="1250"/>
      <c r="E63" s="1254"/>
      <c r="F63" s="1252"/>
      <c r="G63" s="948"/>
      <c r="H63" s="948"/>
      <c r="I63" s="948"/>
      <c r="J63" s="229"/>
      <c r="K63" s="988"/>
    </row>
    <row r="64" spans="1:11" s="85" customFormat="1" ht="15" customHeight="1" x14ac:dyDescent="0.3">
      <c r="A64" s="947"/>
      <c r="B64" s="949"/>
      <c r="C64" s="1244"/>
      <c r="D64" s="1250"/>
      <c r="E64" s="1254"/>
      <c r="F64" s="1252"/>
      <c r="G64" s="948"/>
      <c r="H64" s="948"/>
      <c r="I64" s="948"/>
      <c r="J64" s="229"/>
      <c r="K64" s="988"/>
    </row>
    <row r="65" spans="1:11" s="85" customFormat="1" ht="15" customHeight="1" x14ac:dyDescent="0.3">
      <c r="A65" s="947"/>
      <c r="B65" s="949"/>
      <c r="C65" s="1244"/>
      <c r="D65" s="1250"/>
      <c r="E65" s="1254"/>
      <c r="F65" s="1252"/>
      <c r="G65" s="948"/>
      <c r="H65" s="948"/>
      <c r="I65" s="948"/>
      <c r="J65" s="229"/>
      <c r="K65" s="988"/>
    </row>
    <row r="66" spans="1:11" s="85" customFormat="1" ht="15" customHeight="1" x14ac:dyDescent="0.3">
      <c r="A66" s="947"/>
      <c r="B66" s="949"/>
      <c r="C66" s="1244"/>
      <c r="D66" s="1250"/>
      <c r="E66" s="1254"/>
      <c r="F66" s="1252"/>
      <c r="G66" s="948"/>
      <c r="H66" s="948"/>
      <c r="I66" s="948"/>
      <c r="J66" s="229"/>
      <c r="K66" s="988"/>
    </row>
    <row r="67" spans="1:11" s="85" customFormat="1" ht="15" customHeight="1" x14ac:dyDescent="0.3">
      <c r="A67" s="947"/>
      <c r="B67" s="949"/>
      <c r="C67" s="1244"/>
      <c r="D67" s="1250"/>
      <c r="E67" s="1254"/>
      <c r="F67" s="1252"/>
      <c r="G67" s="948"/>
      <c r="H67" s="948"/>
      <c r="I67" s="948"/>
      <c r="J67" s="229"/>
      <c r="K67" s="988"/>
    </row>
    <row r="68" spans="1:11" s="85" customFormat="1" ht="15" customHeight="1" x14ac:dyDescent="0.3">
      <c r="A68" s="947"/>
      <c r="B68" s="949"/>
      <c r="C68" s="1244"/>
      <c r="D68" s="1250"/>
      <c r="E68" s="1254"/>
      <c r="F68" s="1252"/>
      <c r="G68" s="948"/>
      <c r="H68" s="948"/>
      <c r="I68" s="948"/>
      <c r="J68" s="229"/>
      <c r="K68" s="988"/>
    </row>
    <row r="69" spans="1:11" s="85" customFormat="1" ht="15" customHeight="1" x14ac:dyDescent="0.3">
      <c r="A69" s="947"/>
      <c r="B69" s="949"/>
      <c r="C69" s="1244"/>
      <c r="D69" s="1250"/>
      <c r="E69" s="1254"/>
      <c r="F69" s="1252"/>
      <c r="G69" s="948"/>
      <c r="H69" s="948"/>
      <c r="I69" s="948"/>
      <c r="J69" s="229"/>
      <c r="K69" s="988"/>
    </row>
    <row r="70" spans="1:11" s="85" customFormat="1" ht="15" customHeight="1" x14ac:dyDescent="0.3">
      <c r="A70" s="947"/>
      <c r="B70" s="949"/>
      <c r="C70" s="1244"/>
      <c r="D70" s="1250"/>
      <c r="E70" s="1254"/>
      <c r="F70" s="1252"/>
      <c r="G70" s="948"/>
      <c r="H70" s="948"/>
      <c r="I70" s="948"/>
      <c r="J70" s="229"/>
      <c r="K70" s="988"/>
    </row>
    <row r="71" spans="1:11" s="85" customFormat="1" ht="15" customHeight="1" x14ac:dyDescent="0.3">
      <c r="A71" s="947"/>
      <c r="B71" s="949"/>
      <c r="C71" s="1244"/>
      <c r="D71" s="1250"/>
      <c r="E71" s="1254"/>
      <c r="F71" s="1252"/>
      <c r="G71" s="948"/>
      <c r="H71" s="948"/>
      <c r="I71" s="948"/>
      <c r="J71" s="229"/>
      <c r="K71" s="988"/>
    </row>
    <row r="72" spans="1:11" s="85" customFormat="1" ht="15" customHeight="1" x14ac:dyDescent="0.3">
      <c r="A72" s="947"/>
      <c r="B72" s="949"/>
      <c r="C72" s="1244"/>
      <c r="D72" s="1250"/>
      <c r="E72" s="1254"/>
      <c r="F72" s="1252"/>
      <c r="G72" s="948"/>
      <c r="H72" s="948"/>
      <c r="I72" s="948"/>
      <c r="J72" s="229"/>
      <c r="K72" s="988"/>
    </row>
    <row r="73" spans="1:11" s="85" customFormat="1" ht="15" customHeight="1" x14ac:dyDescent="0.3">
      <c r="A73" s="947"/>
      <c r="B73" s="949"/>
      <c r="C73" s="1244"/>
      <c r="D73" s="1250"/>
      <c r="E73" s="1254"/>
      <c r="F73" s="1252"/>
      <c r="G73" s="948"/>
      <c r="H73" s="948"/>
      <c r="I73" s="948"/>
      <c r="J73" s="229"/>
      <c r="K73" s="988"/>
    </row>
    <row r="74" spans="1:11" s="85" customFormat="1" ht="15" customHeight="1" x14ac:dyDescent="0.3">
      <c r="A74" s="947"/>
      <c r="B74" s="949"/>
      <c r="C74" s="1244"/>
      <c r="D74" s="1250"/>
      <c r="E74" s="1254"/>
      <c r="F74" s="1252"/>
      <c r="G74" s="948"/>
      <c r="H74" s="948"/>
      <c r="I74" s="948"/>
      <c r="J74" s="229"/>
      <c r="K74" s="988"/>
    </row>
    <row r="75" spans="1:11" s="85" customFormat="1" ht="15" customHeight="1" x14ac:dyDescent="0.3">
      <c r="A75" s="947"/>
      <c r="B75" s="949"/>
      <c r="C75" s="1244"/>
      <c r="D75" s="1250"/>
      <c r="E75" s="1254"/>
      <c r="F75" s="1252"/>
      <c r="G75" s="948"/>
      <c r="H75" s="948"/>
      <c r="I75" s="948"/>
      <c r="J75" s="229"/>
      <c r="K75" s="988"/>
    </row>
    <row r="76" spans="1:11" s="85" customFormat="1" ht="15" customHeight="1" x14ac:dyDescent="0.3">
      <c r="A76" s="947"/>
      <c r="B76" s="949"/>
      <c r="C76" s="1244"/>
      <c r="D76" s="1250"/>
      <c r="E76" s="1254"/>
      <c r="F76" s="1252"/>
      <c r="G76" s="948"/>
      <c r="H76" s="948"/>
      <c r="I76" s="948"/>
      <c r="J76" s="229"/>
      <c r="K76" s="988"/>
    </row>
    <row r="77" spans="1:11" s="85" customFormat="1" ht="15" customHeight="1" x14ac:dyDescent="0.3">
      <c r="A77" s="947"/>
      <c r="B77" s="949"/>
      <c r="C77" s="1244"/>
      <c r="D77" s="1250"/>
      <c r="E77" s="1254"/>
      <c r="F77" s="1252"/>
      <c r="G77" s="948"/>
      <c r="H77" s="948"/>
      <c r="I77" s="948"/>
      <c r="J77" s="229"/>
      <c r="K77" s="988"/>
    </row>
    <row r="78" spans="1:11" s="85" customFormat="1" ht="15" customHeight="1" x14ac:dyDescent="0.3">
      <c r="A78" s="947"/>
      <c r="B78" s="949"/>
      <c r="C78" s="1244"/>
      <c r="D78" s="1250"/>
      <c r="E78" s="1254"/>
      <c r="F78" s="1252"/>
      <c r="G78" s="948"/>
      <c r="H78" s="948"/>
      <c r="I78" s="948"/>
      <c r="J78" s="229"/>
      <c r="K78" s="988"/>
    </row>
    <row r="79" spans="1:11" s="85" customFormat="1" ht="15" customHeight="1" x14ac:dyDescent="0.3">
      <c r="A79" s="947"/>
      <c r="B79" s="949"/>
      <c r="C79" s="1244"/>
      <c r="D79" s="1250"/>
      <c r="E79" s="1254"/>
      <c r="F79" s="1252"/>
      <c r="G79" s="948"/>
      <c r="H79" s="948"/>
      <c r="I79" s="948"/>
      <c r="J79" s="229"/>
      <c r="K79" s="988"/>
    </row>
    <row r="80" spans="1:11" s="85" customFormat="1" ht="15" customHeight="1" x14ac:dyDescent="0.3">
      <c r="A80" s="947"/>
      <c r="B80" s="949"/>
      <c r="C80" s="1244"/>
      <c r="D80" s="1250"/>
      <c r="E80" s="1254"/>
      <c r="F80" s="1252"/>
      <c r="G80" s="948"/>
      <c r="H80" s="948"/>
      <c r="I80" s="948"/>
      <c r="J80" s="229"/>
      <c r="K80" s="988"/>
    </row>
    <row r="81" spans="1:11" s="85" customFormat="1" ht="15" customHeight="1" x14ac:dyDescent="0.3">
      <c r="A81" s="947"/>
      <c r="B81" s="949"/>
      <c r="C81" s="1244"/>
      <c r="D81" s="1250"/>
      <c r="E81" s="1254"/>
      <c r="F81" s="1252"/>
      <c r="G81" s="948"/>
      <c r="H81" s="948"/>
      <c r="I81" s="948"/>
      <c r="J81" s="229"/>
      <c r="K81" s="988"/>
    </row>
    <row r="82" spans="1:11" s="85" customFormat="1" ht="15" customHeight="1" x14ac:dyDescent="0.3">
      <c r="A82" s="947"/>
      <c r="B82" s="949"/>
      <c r="C82" s="1244"/>
      <c r="D82" s="1250"/>
      <c r="E82" s="1254"/>
      <c r="F82" s="1252"/>
      <c r="G82" s="948"/>
      <c r="H82" s="948"/>
      <c r="I82" s="948"/>
      <c r="J82" s="229"/>
      <c r="K82" s="988"/>
    </row>
    <row r="83" spans="1:11" s="85" customFormat="1" ht="15" customHeight="1" x14ac:dyDescent="0.3">
      <c r="A83" s="947"/>
      <c r="B83" s="949"/>
      <c r="C83" s="1244"/>
      <c r="D83" s="1250"/>
      <c r="E83" s="1254"/>
      <c r="F83" s="1252"/>
      <c r="G83" s="948"/>
      <c r="H83" s="948"/>
      <c r="I83" s="948"/>
      <c r="J83" s="229"/>
      <c r="K83" s="988"/>
    </row>
    <row r="84" spans="1:11" s="85" customFormat="1" ht="15" customHeight="1" x14ac:dyDescent="0.3">
      <c r="A84" s="947"/>
      <c r="B84" s="949"/>
      <c r="C84" s="1244"/>
      <c r="D84" s="1250"/>
      <c r="E84" s="1254"/>
      <c r="F84" s="1252"/>
      <c r="G84" s="948"/>
      <c r="H84" s="948"/>
      <c r="I84" s="948"/>
      <c r="J84" s="229"/>
      <c r="K84" s="988"/>
    </row>
    <row r="85" spans="1:11" s="85" customFormat="1" ht="15" customHeight="1" x14ac:dyDescent="0.3">
      <c r="A85" s="947"/>
      <c r="B85" s="949"/>
      <c r="C85" s="1244"/>
      <c r="D85" s="1250"/>
      <c r="E85" s="1254"/>
      <c r="F85" s="1252"/>
      <c r="G85" s="948"/>
      <c r="H85" s="948"/>
      <c r="I85" s="948"/>
      <c r="J85" s="229"/>
      <c r="K85" s="988"/>
    </row>
    <row r="86" spans="1:11" s="85" customFormat="1" ht="15" customHeight="1" x14ac:dyDescent="0.3">
      <c r="A86" s="947"/>
      <c r="B86" s="949"/>
      <c r="C86" s="1244"/>
      <c r="D86" s="1250"/>
      <c r="E86" s="1254"/>
      <c r="F86" s="1252"/>
      <c r="G86" s="948"/>
      <c r="H86" s="948"/>
      <c r="I86" s="948"/>
      <c r="J86" s="229"/>
      <c r="K86" s="988"/>
    </row>
    <row r="87" spans="1:11" s="85" customFormat="1" ht="15" customHeight="1" x14ac:dyDescent="0.3">
      <c r="A87" s="947"/>
      <c r="B87" s="949"/>
      <c r="C87" s="1244"/>
      <c r="D87" s="1250"/>
      <c r="E87" s="1254"/>
      <c r="F87" s="1252"/>
      <c r="G87" s="948"/>
      <c r="H87" s="948"/>
      <c r="I87" s="948"/>
      <c r="J87" s="229"/>
      <c r="K87" s="988"/>
    </row>
    <row r="88" spans="1:11" s="85" customFormat="1" ht="15" customHeight="1" x14ac:dyDescent="0.3">
      <c r="A88" s="947"/>
      <c r="B88" s="949"/>
      <c r="C88" s="1244"/>
      <c r="D88" s="1250"/>
      <c r="E88" s="1254"/>
      <c r="F88" s="1252"/>
      <c r="G88" s="948"/>
      <c r="H88" s="948"/>
      <c r="I88" s="948"/>
      <c r="J88" s="229"/>
      <c r="K88" s="988"/>
    </row>
    <row r="89" spans="1:11" s="85" customFormat="1" ht="15" customHeight="1" x14ac:dyDescent="0.3">
      <c r="A89" s="947"/>
      <c r="B89" s="949"/>
      <c r="C89" s="1244"/>
      <c r="D89" s="1250"/>
      <c r="E89" s="1254"/>
      <c r="F89" s="1252"/>
      <c r="G89" s="948"/>
      <c r="H89" s="948"/>
      <c r="I89" s="948"/>
      <c r="J89" s="229"/>
      <c r="K89" s="988"/>
    </row>
    <row r="90" spans="1:11" s="85" customFormat="1" ht="15" customHeight="1" x14ac:dyDescent="0.3">
      <c r="A90" s="947"/>
      <c r="B90" s="949"/>
      <c r="C90" s="1244"/>
      <c r="D90" s="1250"/>
      <c r="E90" s="1254"/>
      <c r="F90" s="1252"/>
      <c r="G90" s="948"/>
      <c r="H90" s="948"/>
      <c r="I90" s="948"/>
      <c r="J90" s="229"/>
      <c r="K90" s="988"/>
    </row>
    <row r="91" spans="1:11" s="85" customFormat="1" ht="15" customHeight="1" x14ac:dyDescent="0.3">
      <c r="A91" s="947"/>
      <c r="B91" s="949"/>
      <c r="C91" s="1244"/>
      <c r="D91" s="1250"/>
      <c r="E91" s="1254"/>
      <c r="F91" s="1252"/>
      <c r="G91" s="948"/>
      <c r="H91" s="948"/>
      <c r="I91" s="948"/>
      <c r="J91" s="229"/>
      <c r="K91" s="988"/>
    </row>
    <row r="92" spans="1:11" s="85" customFormat="1" ht="15" customHeight="1" x14ac:dyDescent="0.3">
      <c r="A92" s="947"/>
      <c r="B92" s="949"/>
      <c r="C92" s="1244"/>
      <c r="D92" s="1250"/>
      <c r="E92" s="1254"/>
      <c r="F92" s="1252"/>
      <c r="G92" s="948"/>
      <c r="H92" s="948"/>
      <c r="I92" s="948"/>
      <c r="J92" s="229"/>
      <c r="K92" s="988"/>
    </row>
    <row r="93" spans="1:11" s="85" customFormat="1" ht="15" customHeight="1" x14ac:dyDescent="0.3">
      <c r="A93" s="947"/>
      <c r="B93" s="949"/>
      <c r="C93" s="1244"/>
      <c r="D93" s="1250"/>
      <c r="E93" s="1254"/>
      <c r="F93" s="1252"/>
      <c r="G93" s="948"/>
      <c r="H93" s="948"/>
      <c r="I93" s="948"/>
      <c r="J93" s="229"/>
      <c r="K93" s="988"/>
    </row>
    <row r="94" spans="1:11" s="85" customFormat="1" ht="15" customHeight="1" x14ac:dyDescent="0.3">
      <c r="A94" s="947"/>
      <c r="B94" s="949"/>
      <c r="C94" s="1244"/>
      <c r="D94" s="1250"/>
      <c r="E94" s="1254"/>
      <c r="F94" s="1252"/>
      <c r="G94" s="948"/>
      <c r="H94" s="948"/>
      <c r="I94" s="948"/>
      <c r="J94" s="229"/>
      <c r="K94" s="988"/>
    </row>
    <row r="95" spans="1:11" s="85" customFormat="1" ht="15" customHeight="1" x14ac:dyDescent="0.3">
      <c r="A95" s="947"/>
      <c r="B95" s="949"/>
      <c r="C95" s="1244"/>
      <c r="D95" s="1250"/>
      <c r="E95" s="1254"/>
      <c r="F95" s="1252"/>
      <c r="G95" s="948"/>
      <c r="H95" s="948"/>
      <c r="I95" s="948"/>
      <c r="J95" s="229"/>
      <c r="K95" s="988"/>
    </row>
    <row r="96" spans="1:11" s="85" customFormat="1" ht="15" customHeight="1" x14ac:dyDescent="0.3">
      <c r="A96" s="947"/>
      <c r="B96" s="949"/>
      <c r="C96" s="1244"/>
      <c r="D96" s="1250"/>
      <c r="E96" s="1254"/>
      <c r="F96" s="1252"/>
      <c r="G96" s="948"/>
      <c r="H96" s="948"/>
      <c r="I96" s="948"/>
      <c r="J96" s="229"/>
      <c r="K96" s="988"/>
    </row>
    <row r="97" spans="1:11" s="85" customFormat="1" ht="15" customHeight="1" x14ac:dyDescent="0.3">
      <c r="A97" s="947"/>
      <c r="B97" s="949"/>
      <c r="C97" s="1244"/>
      <c r="D97" s="1250"/>
      <c r="E97" s="1254"/>
      <c r="F97" s="1252"/>
      <c r="G97" s="948"/>
      <c r="H97" s="948"/>
      <c r="I97" s="948"/>
      <c r="J97" s="229"/>
      <c r="K97" s="988"/>
    </row>
    <row r="98" spans="1:11" s="85" customFormat="1" ht="15" customHeight="1" x14ac:dyDescent="0.3">
      <c r="A98" s="947"/>
      <c r="B98" s="949"/>
      <c r="C98" s="1244"/>
      <c r="D98" s="1250"/>
      <c r="E98" s="1254"/>
      <c r="F98" s="1252"/>
      <c r="G98" s="948"/>
      <c r="H98" s="948"/>
      <c r="I98" s="948"/>
      <c r="J98" s="229"/>
      <c r="K98" s="988"/>
    </row>
    <row r="99" spans="1:11" s="85" customFormat="1" ht="15" customHeight="1" x14ac:dyDescent="0.3">
      <c r="A99" s="947"/>
      <c r="B99" s="949"/>
      <c r="C99" s="1244"/>
      <c r="D99" s="1250"/>
      <c r="E99" s="1254"/>
      <c r="F99" s="1252"/>
      <c r="G99" s="948"/>
      <c r="H99" s="948"/>
      <c r="I99" s="948"/>
      <c r="J99" s="229"/>
      <c r="K99" s="988"/>
    </row>
    <row r="100" spans="1:11" s="85" customFormat="1" ht="15" customHeight="1" x14ac:dyDescent="0.3">
      <c r="A100" s="947"/>
      <c r="B100" s="949"/>
      <c r="C100" s="1244"/>
      <c r="D100" s="1250"/>
      <c r="E100" s="1254"/>
      <c r="F100" s="1252"/>
      <c r="G100" s="948"/>
      <c r="H100" s="948"/>
      <c r="I100" s="948"/>
      <c r="J100" s="229"/>
      <c r="K100" s="988"/>
    </row>
    <row r="101" spans="1:11" s="85" customFormat="1" ht="15" customHeight="1" x14ac:dyDescent="0.3">
      <c r="A101" s="947"/>
      <c r="B101" s="949"/>
      <c r="C101" s="1244"/>
      <c r="D101" s="1250"/>
      <c r="E101" s="1254"/>
      <c r="F101" s="1252"/>
      <c r="G101" s="948"/>
      <c r="H101" s="948"/>
      <c r="I101" s="948"/>
      <c r="J101" s="229"/>
      <c r="K101" s="988"/>
    </row>
    <row r="102" spans="1:11" s="85" customFormat="1" ht="15" customHeight="1" x14ac:dyDescent="0.3">
      <c r="A102" s="947"/>
      <c r="B102" s="949"/>
      <c r="C102" s="1244"/>
      <c r="D102" s="1250"/>
      <c r="E102" s="1254"/>
      <c r="F102" s="1252"/>
      <c r="G102" s="948"/>
      <c r="H102" s="948"/>
      <c r="I102" s="948"/>
      <c r="J102" s="229"/>
      <c r="K102" s="988"/>
    </row>
    <row r="103" spans="1:11" s="85" customFormat="1" ht="15" customHeight="1" x14ac:dyDescent="0.3">
      <c r="A103" s="947"/>
      <c r="B103" s="949"/>
      <c r="C103" s="1244"/>
      <c r="D103" s="1250"/>
      <c r="E103" s="1254"/>
      <c r="F103" s="1252"/>
      <c r="G103" s="948"/>
      <c r="H103" s="948"/>
      <c r="I103" s="948"/>
      <c r="J103" s="229"/>
      <c r="K103" s="988"/>
    </row>
    <row r="104" spans="1:11" s="85" customFormat="1" ht="15" customHeight="1" x14ac:dyDescent="0.3">
      <c r="A104" s="947"/>
      <c r="B104" s="949"/>
      <c r="C104" s="1244"/>
      <c r="D104" s="1250"/>
      <c r="E104" s="1254"/>
      <c r="F104" s="1252"/>
      <c r="G104" s="948"/>
      <c r="H104" s="948"/>
      <c r="I104" s="948"/>
      <c r="J104" s="229"/>
      <c r="K104" s="988"/>
    </row>
    <row r="105" spans="1:11" s="85" customFormat="1" ht="15" customHeight="1" x14ac:dyDescent="0.3">
      <c r="A105" s="947"/>
      <c r="B105" s="949"/>
      <c r="C105" s="1244"/>
      <c r="D105" s="1250"/>
      <c r="E105" s="1254"/>
      <c r="F105" s="1252"/>
      <c r="G105" s="948"/>
      <c r="H105" s="948"/>
      <c r="I105" s="948"/>
      <c r="J105" s="229"/>
      <c r="K105" s="988"/>
    </row>
    <row r="106" spans="1:11" s="85" customFormat="1" ht="15" customHeight="1" x14ac:dyDescent="0.3">
      <c r="A106" s="947"/>
      <c r="B106" s="949"/>
      <c r="C106" s="1244"/>
      <c r="D106" s="1250"/>
      <c r="E106" s="1254"/>
      <c r="F106" s="1252"/>
      <c r="G106" s="948"/>
      <c r="H106" s="948"/>
      <c r="I106" s="948"/>
      <c r="J106" s="229"/>
      <c r="K106" s="988"/>
    </row>
    <row r="107" spans="1:11" s="85" customFormat="1" ht="15" customHeight="1" x14ac:dyDescent="0.3">
      <c r="A107" s="947"/>
      <c r="B107" s="949"/>
      <c r="C107" s="1244"/>
      <c r="D107" s="1250"/>
      <c r="E107" s="1254"/>
      <c r="F107" s="1252"/>
      <c r="G107" s="948"/>
      <c r="H107" s="948"/>
      <c r="I107" s="948"/>
      <c r="J107" s="229"/>
      <c r="K107" s="988"/>
    </row>
    <row r="108" spans="1:11" s="85" customFormat="1" ht="15" customHeight="1" x14ac:dyDescent="0.3">
      <c r="A108" s="947"/>
      <c r="B108" s="949"/>
      <c r="C108" s="1244"/>
      <c r="D108" s="1250"/>
      <c r="E108" s="1254"/>
      <c r="F108" s="1252"/>
      <c r="G108" s="948"/>
      <c r="H108" s="948"/>
      <c r="I108" s="948"/>
      <c r="J108" s="229"/>
      <c r="K108" s="988"/>
    </row>
    <row r="109" spans="1:11" s="85" customFormat="1" ht="15" customHeight="1" x14ac:dyDescent="0.3">
      <c r="A109" s="947"/>
      <c r="B109" s="949"/>
      <c r="C109" s="1244"/>
      <c r="D109" s="1250"/>
      <c r="E109" s="1254"/>
      <c r="F109" s="1252"/>
      <c r="G109" s="948"/>
      <c r="H109" s="948"/>
      <c r="I109" s="948"/>
      <c r="J109" s="229"/>
      <c r="K109" s="988"/>
    </row>
    <row r="110" spans="1:11" s="85" customFormat="1" ht="15" customHeight="1" x14ac:dyDescent="0.3">
      <c r="A110" s="947"/>
      <c r="B110" s="949"/>
      <c r="C110" s="1244"/>
      <c r="D110" s="1250"/>
      <c r="E110" s="1254"/>
      <c r="F110" s="1252"/>
      <c r="G110" s="948"/>
      <c r="H110" s="948"/>
      <c r="I110" s="948"/>
      <c r="J110" s="229"/>
      <c r="K110" s="988"/>
    </row>
    <row r="111" spans="1:11" s="85" customFormat="1" ht="15" customHeight="1" x14ac:dyDescent="0.3">
      <c r="A111" s="947"/>
      <c r="B111" s="949"/>
      <c r="C111" s="1244"/>
      <c r="D111" s="1250"/>
      <c r="E111" s="1254"/>
      <c r="F111" s="1252"/>
      <c r="G111" s="948"/>
      <c r="H111" s="948"/>
      <c r="I111" s="948"/>
      <c r="J111" s="229"/>
      <c r="K111" s="988"/>
    </row>
    <row r="112" spans="1:11" s="85" customFormat="1" ht="15" customHeight="1" x14ac:dyDescent="0.3">
      <c r="A112" s="947"/>
      <c r="B112" s="949"/>
      <c r="C112" s="1244"/>
      <c r="D112" s="1250"/>
      <c r="E112" s="1254"/>
      <c r="F112" s="1252"/>
      <c r="G112" s="948"/>
      <c r="H112" s="948"/>
      <c r="I112" s="948"/>
      <c r="J112" s="229"/>
      <c r="K112" s="988"/>
    </row>
    <row r="113" spans="1:11" s="85" customFormat="1" ht="15" customHeight="1" x14ac:dyDescent="0.3">
      <c r="A113" s="947"/>
      <c r="B113" s="949"/>
      <c r="C113" s="1244"/>
      <c r="D113" s="1250"/>
      <c r="E113" s="1254"/>
      <c r="F113" s="1252"/>
      <c r="G113" s="948"/>
      <c r="H113" s="948"/>
      <c r="I113" s="948"/>
      <c r="J113" s="229"/>
      <c r="K113" s="988"/>
    </row>
    <row r="114" spans="1:11" s="85" customFormat="1" ht="15" customHeight="1" x14ac:dyDescent="0.3">
      <c r="A114" s="947"/>
      <c r="B114" s="949"/>
      <c r="C114" s="1244"/>
      <c r="D114" s="1250"/>
      <c r="E114" s="1254"/>
      <c r="F114" s="1252"/>
      <c r="G114" s="948"/>
      <c r="H114" s="948"/>
      <c r="I114" s="948"/>
      <c r="J114" s="229"/>
      <c r="K114" s="988"/>
    </row>
    <row r="115" spans="1:11" s="85" customFormat="1" ht="15" customHeight="1" x14ac:dyDescent="0.3">
      <c r="A115" s="947"/>
      <c r="B115" s="949"/>
      <c r="C115" s="1244"/>
      <c r="D115" s="1250"/>
      <c r="E115" s="1254"/>
      <c r="F115" s="1252"/>
      <c r="G115" s="948"/>
      <c r="H115" s="948"/>
      <c r="I115" s="948"/>
      <c r="J115" s="229"/>
      <c r="K115" s="988"/>
    </row>
    <row r="116" spans="1:11" s="85" customFormat="1" ht="15" customHeight="1" x14ac:dyDescent="0.3">
      <c r="A116" s="947"/>
      <c r="B116" s="949"/>
      <c r="C116" s="1244"/>
      <c r="D116" s="1250"/>
      <c r="E116" s="1254"/>
      <c r="F116" s="1252"/>
      <c r="G116" s="948"/>
      <c r="H116" s="948"/>
      <c r="I116" s="948"/>
      <c r="J116" s="229"/>
      <c r="K116" s="988"/>
    </row>
    <row r="117" spans="1:11" s="85" customFormat="1" ht="15" customHeight="1" x14ac:dyDescent="0.3">
      <c r="A117" s="947"/>
      <c r="B117" s="949"/>
      <c r="C117" s="1244"/>
      <c r="D117" s="1250"/>
      <c r="E117" s="1254"/>
      <c r="F117" s="1252"/>
      <c r="G117" s="948"/>
      <c r="H117" s="948"/>
      <c r="I117" s="948"/>
      <c r="J117" s="229"/>
      <c r="K117" s="988"/>
    </row>
    <row r="118" spans="1:11" s="85" customFormat="1" ht="15" customHeight="1" x14ac:dyDescent="0.3">
      <c r="A118" s="947"/>
      <c r="B118" s="949"/>
      <c r="C118" s="1244"/>
      <c r="D118" s="1250"/>
      <c r="E118" s="1254"/>
      <c r="F118" s="1252"/>
      <c r="G118" s="948"/>
      <c r="H118" s="948"/>
      <c r="I118" s="948"/>
      <c r="J118" s="229"/>
      <c r="K118" s="988"/>
    </row>
    <row r="119" spans="1:11" s="85" customFormat="1" ht="15" customHeight="1" x14ac:dyDescent="0.3">
      <c r="A119" s="947"/>
      <c r="B119" s="949"/>
      <c r="C119" s="1244"/>
      <c r="D119" s="1250"/>
      <c r="E119" s="1254"/>
      <c r="F119" s="1252"/>
      <c r="G119" s="948"/>
      <c r="H119" s="948"/>
      <c r="I119" s="948"/>
      <c r="J119" s="229"/>
      <c r="K119" s="988"/>
    </row>
    <row r="120" spans="1:11" s="85" customFormat="1" ht="15" customHeight="1" x14ac:dyDescent="0.3">
      <c r="A120" s="947"/>
      <c r="B120" s="949"/>
      <c r="C120" s="1244"/>
      <c r="D120" s="1250"/>
      <c r="E120" s="1254"/>
      <c r="F120" s="1252"/>
      <c r="G120" s="948"/>
      <c r="H120" s="948"/>
      <c r="I120" s="948"/>
      <c r="J120" s="229"/>
      <c r="K120" s="988"/>
    </row>
    <row r="121" spans="1:11" s="85" customFormat="1" ht="15" customHeight="1" x14ac:dyDescent="0.3">
      <c r="A121" s="947"/>
      <c r="B121" s="949"/>
      <c r="C121" s="1244"/>
      <c r="D121" s="1250"/>
      <c r="E121" s="1254"/>
      <c r="F121" s="1252"/>
      <c r="G121" s="948"/>
      <c r="H121" s="948"/>
      <c r="I121" s="948"/>
      <c r="J121" s="229"/>
      <c r="K121" s="988"/>
    </row>
    <row r="122" spans="1:11" s="85" customFormat="1" ht="15" customHeight="1" x14ac:dyDescent="0.3">
      <c r="A122" s="947"/>
      <c r="B122" s="949"/>
      <c r="C122" s="1244"/>
      <c r="D122" s="1250"/>
      <c r="E122" s="1254"/>
      <c r="F122" s="1252"/>
      <c r="G122" s="948"/>
      <c r="H122" s="948"/>
      <c r="I122" s="948"/>
      <c r="J122" s="229"/>
      <c r="K122" s="988"/>
    </row>
    <row r="123" spans="1:11" s="85" customFormat="1" ht="15" customHeight="1" x14ac:dyDescent="0.3">
      <c r="A123" s="947"/>
      <c r="B123" s="949"/>
      <c r="C123" s="1244"/>
      <c r="D123" s="1250"/>
      <c r="E123" s="1254"/>
      <c r="F123" s="1252"/>
      <c r="G123" s="948"/>
      <c r="H123" s="948"/>
      <c r="I123" s="948"/>
      <c r="J123" s="229"/>
      <c r="K123" s="988"/>
    </row>
    <row r="124" spans="1:11" s="85" customFormat="1" ht="15" customHeight="1" x14ac:dyDescent="0.3">
      <c r="A124" s="947"/>
      <c r="B124" s="949"/>
      <c r="C124" s="1244"/>
      <c r="D124" s="1250"/>
      <c r="E124" s="1254"/>
      <c r="F124" s="1252"/>
      <c r="G124" s="948"/>
      <c r="H124" s="948"/>
      <c r="I124" s="948"/>
      <c r="J124" s="229"/>
      <c r="K124" s="988"/>
    </row>
    <row r="125" spans="1:11" s="85" customFormat="1" ht="15" customHeight="1" x14ac:dyDescent="0.3">
      <c r="A125" s="947"/>
      <c r="B125" s="949"/>
      <c r="C125" s="1244"/>
      <c r="D125" s="1250"/>
      <c r="E125" s="1254"/>
      <c r="F125" s="1252"/>
      <c r="G125" s="948"/>
      <c r="H125" s="948"/>
      <c r="I125" s="948"/>
      <c r="J125" s="229"/>
      <c r="K125" s="988"/>
    </row>
    <row r="126" spans="1:11" s="85" customFormat="1" ht="15" customHeight="1" x14ac:dyDescent="0.3">
      <c r="A126" s="947"/>
      <c r="B126" s="949"/>
      <c r="C126" s="1244"/>
      <c r="D126" s="1250"/>
      <c r="E126" s="1254"/>
      <c r="F126" s="1252"/>
      <c r="G126" s="948"/>
      <c r="H126" s="948"/>
      <c r="I126" s="948"/>
      <c r="J126" s="229"/>
      <c r="K126" s="988"/>
    </row>
    <row r="127" spans="1:11" s="85" customFormat="1" ht="15" customHeight="1" x14ac:dyDescent="0.3">
      <c r="A127" s="947"/>
      <c r="B127" s="949"/>
      <c r="C127" s="1244"/>
      <c r="D127" s="1250"/>
      <c r="E127" s="1254"/>
      <c r="F127" s="1252"/>
      <c r="G127" s="948"/>
      <c r="H127" s="948"/>
      <c r="I127" s="948"/>
      <c r="J127" s="229"/>
      <c r="K127" s="988"/>
    </row>
    <row r="128" spans="1:11" s="85" customFormat="1" ht="15" customHeight="1" x14ac:dyDescent="0.3">
      <c r="A128" s="947"/>
      <c r="B128" s="949"/>
      <c r="C128" s="1244"/>
      <c r="D128" s="1250"/>
      <c r="E128" s="1254"/>
      <c r="F128" s="1252"/>
      <c r="G128" s="948"/>
      <c r="H128" s="948"/>
      <c r="I128" s="948"/>
      <c r="J128" s="229"/>
      <c r="K128" s="988"/>
    </row>
    <row r="129" spans="1:11" s="85" customFormat="1" ht="15" customHeight="1" x14ac:dyDescent="0.3">
      <c r="A129" s="947"/>
      <c r="B129" s="949"/>
      <c r="C129" s="1244"/>
      <c r="D129" s="1250"/>
      <c r="E129" s="1254"/>
      <c r="F129" s="1252"/>
      <c r="G129" s="948"/>
      <c r="H129" s="948"/>
      <c r="I129" s="948"/>
      <c r="J129" s="229"/>
      <c r="K129" s="988"/>
    </row>
    <row r="130" spans="1:11" s="85" customFormat="1" ht="15" customHeight="1" x14ac:dyDescent="0.3">
      <c r="A130" s="947"/>
      <c r="B130" s="949"/>
      <c r="C130" s="1244"/>
      <c r="D130" s="1250"/>
      <c r="E130" s="1254"/>
      <c r="F130" s="1252"/>
      <c r="G130" s="948"/>
      <c r="H130" s="948"/>
      <c r="I130" s="948"/>
      <c r="J130" s="229"/>
      <c r="K130" s="988"/>
    </row>
    <row r="131" spans="1:11" s="85" customFormat="1" ht="15" customHeight="1" x14ac:dyDescent="0.3">
      <c r="A131" s="947"/>
      <c r="B131" s="949"/>
      <c r="C131" s="1244"/>
      <c r="D131" s="1250"/>
      <c r="E131" s="1254"/>
      <c r="F131" s="1252"/>
      <c r="G131" s="948"/>
      <c r="H131" s="948"/>
      <c r="I131" s="948"/>
      <c r="J131" s="229"/>
      <c r="K131" s="988"/>
    </row>
    <row r="132" spans="1:11" s="85" customFormat="1" ht="15" customHeight="1" x14ac:dyDescent="0.3">
      <c r="A132" s="947"/>
      <c r="B132" s="949"/>
      <c r="C132" s="1244"/>
      <c r="D132" s="1250"/>
      <c r="E132" s="1254"/>
      <c r="F132" s="1252"/>
      <c r="G132" s="948"/>
      <c r="H132" s="948"/>
      <c r="I132" s="948"/>
      <c r="J132" s="229"/>
      <c r="K132" s="988"/>
    </row>
    <row r="133" spans="1:11" s="85" customFormat="1" ht="15" customHeight="1" x14ac:dyDescent="0.3">
      <c r="A133" s="947"/>
      <c r="B133" s="949"/>
      <c r="C133" s="1244"/>
      <c r="D133" s="1250"/>
      <c r="E133" s="1254"/>
      <c r="F133" s="1252"/>
      <c r="G133" s="948"/>
      <c r="H133" s="948"/>
      <c r="I133" s="948"/>
      <c r="J133" s="229"/>
      <c r="K133" s="988"/>
    </row>
    <row r="134" spans="1:11" s="85" customFormat="1" ht="15" customHeight="1" x14ac:dyDescent="0.3">
      <c r="A134" s="947"/>
      <c r="B134" s="949"/>
      <c r="C134" s="1244"/>
      <c r="D134" s="1250"/>
      <c r="E134" s="1254"/>
      <c r="F134" s="1252"/>
      <c r="G134" s="948"/>
      <c r="H134" s="948"/>
      <c r="I134" s="948"/>
      <c r="J134" s="229"/>
      <c r="K134" s="988"/>
    </row>
    <row r="135" spans="1:11" s="85" customFormat="1" ht="15" customHeight="1" x14ac:dyDescent="0.3">
      <c r="A135" s="947"/>
      <c r="B135" s="949"/>
      <c r="C135" s="1244"/>
      <c r="D135" s="1250"/>
      <c r="E135" s="1254"/>
      <c r="F135" s="1252"/>
      <c r="G135" s="948"/>
      <c r="H135" s="948"/>
      <c r="I135" s="948"/>
      <c r="J135" s="229"/>
      <c r="K135" s="988"/>
    </row>
    <row r="136" spans="1:11" s="85" customFormat="1" ht="15" customHeight="1" x14ac:dyDescent="0.3">
      <c r="A136" s="947"/>
      <c r="B136" s="949"/>
      <c r="C136" s="1244"/>
      <c r="D136" s="1250"/>
      <c r="E136" s="1254"/>
      <c r="F136" s="1252"/>
      <c r="G136" s="948"/>
      <c r="H136" s="948"/>
      <c r="I136" s="948"/>
      <c r="J136" s="229"/>
      <c r="K136" s="988"/>
    </row>
    <row r="137" spans="1:11" s="85" customFormat="1" ht="15" customHeight="1" x14ac:dyDescent="0.3">
      <c r="A137" s="947"/>
      <c r="B137" s="949"/>
      <c r="C137" s="1244"/>
      <c r="D137" s="1250"/>
      <c r="E137" s="1254"/>
      <c r="F137" s="1252"/>
      <c r="G137" s="948"/>
      <c r="H137" s="948"/>
      <c r="I137" s="948"/>
      <c r="J137" s="229"/>
      <c r="K137" s="988"/>
    </row>
    <row r="138" spans="1:11" s="85" customFormat="1" ht="15" customHeight="1" x14ac:dyDescent="0.3">
      <c r="A138" s="947"/>
      <c r="B138" s="949"/>
      <c r="C138" s="1244"/>
      <c r="D138" s="1250"/>
      <c r="E138" s="1254"/>
      <c r="F138" s="1252"/>
      <c r="G138" s="948"/>
      <c r="H138" s="948"/>
      <c r="I138" s="948"/>
      <c r="J138" s="229"/>
      <c r="K138" s="988"/>
    </row>
    <row r="139" spans="1:11" s="85" customFormat="1" ht="15" customHeight="1" x14ac:dyDescent="0.3">
      <c r="A139" s="947"/>
      <c r="B139" s="949"/>
      <c r="C139" s="1244"/>
      <c r="D139" s="1250"/>
      <c r="E139" s="1254"/>
      <c r="F139" s="1252"/>
      <c r="G139" s="948"/>
      <c r="H139" s="948"/>
      <c r="I139" s="948"/>
      <c r="J139" s="229"/>
      <c r="K139" s="988"/>
    </row>
    <row r="140" spans="1:11" s="85" customFormat="1" ht="15" customHeight="1" x14ac:dyDescent="0.3">
      <c r="A140" s="947"/>
      <c r="B140" s="949"/>
      <c r="C140" s="1244"/>
      <c r="D140" s="1250"/>
      <c r="E140" s="1254"/>
      <c r="F140" s="1252"/>
      <c r="G140" s="948"/>
      <c r="H140" s="948"/>
      <c r="I140" s="948"/>
      <c r="J140" s="229"/>
      <c r="K140" s="988"/>
    </row>
    <row r="141" spans="1:11" s="85" customFormat="1" ht="15" customHeight="1" x14ac:dyDescent="0.3">
      <c r="A141" s="947"/>
      <c r="B141" s="949"/>
      <c r="C141" s="1244"/>
      <c r="D141" s="1250"/>
      <c r="E141" s="1254"/>
      <c r="F141" s="1252"/>
      <c r="G141" s="948"/>
      <c r="H141" s="948"/>
      <c r="I141" s="948"/>
      <c r="J141" s="229"/>
      <c r="K141" s="988"/>
    </row>
    <row r="142" spans="1:11" s="85" customFormat="1" ht="15" customHeight="1" x14ac:dyDescent="0.3">
      <c r="A142" s="947"/>
      <c r="B142" s="949"/>
      <c r="C142" s="1244"/>
      <c r="D142" s="1250"/>
      <c r="E142" s="1254"/>
      <c r="F142" s="1252"/>
      <c r="G142" s="948"/>
      <c r="H142" s="948"/>
      <c r="I142" s="948"/>
      <c r="J142" s="229"/>
      <c r="K142" s="988"/>
    </row>
    <row r="143" spans="1:11" s="85" customFormat="1" ht="15" customHeight="1" x14ac:dyDescent="0.3">
      <c r="A143" s="947"/>
      <c r="B143" s="949"/>
      <c r="C143" s="1244"/>
      <c r="D143" s="1250"/>
      <c r="E143" s="1254"/>
      <c r="F143" s="1252"/>
      <c r="G143" s="948"/>
      <c r="H143" s="948"/>
      <c r="I143" s="948"/>
      <c r="J143" s="229"/>
      <c r="K143" s="988"/>
    </row>
    <row r="144" spans="1:11" s="85" customFormat="1" ht="15" customHeight="1" x14ac:dyDescent="0.3">
      <c r="A144" s="947"/>
      <c r="B144" s="949"/>
      <c r="C144" s="1244"/>
      <c r="D144" s="1250"/>
      <c r="E144" s="1254"/>
      <c r="F144" s="1252"/>
      <c r="G144" s="948"/>
      <c r="H144" s="948"/>
      <c r="I144" s="948"/>
      <c r="J144" s="229"/>
      <c r="K144" s="988"/>
    </row>
    <row r="145" spans="1:11" s="85" customFormat="1" ht="15" customHeight="1" x14ac:dyDescent="0.3">
      <c r="A145" s="947"/>
      <c r="B145" s="949"/>
      <c r="C145" s="1244"/>
      <c r="D145" s="1250"/>
      <c r="E145" s="1254"/>
      <c r="F145" s="1252"/>
      <c r="G145" s="948"/>
      <c r="H145" s="948"/>
      <c r="I145" s="948"/>
      <c r="J145" s="229"/>
      <c r="K145" s="988"/>
    </row>
    <row r="146" spans="1:11" s="85" customFormat="1" ht="15" customHeight="1" x14ac:dyDescent="0.3">
      <c r="A146" s="947"/>
      <c r="B146" s="949"/>
      <c r="C146" s="1244"/>
      <c r="D146" s="1250"/>
      <c r="E146" s="1254"/>
      <c r="F146" s="1252"/>
      <c r="G146" s="948"/>
      <c r="H146" s="948"/>
      <c r="I146" s="948"/>
      <c r="J146" s="229"/>
      <c r="K146" s="988"/>
    </row>
    <row r="147" spans="1:11" s="85" customFormat="1" ht="15" customHeight="1" x14ac:dyDescent="0.3">
      <c r="A147" s="947"/>
      <c r="B147" s="949"/>
      <c r="C147" s="1244"/>
      <c r="D147" s="1250"/>
      <c r="E147" s="1254"/>
      <c r="F147" s="1252"/>
      <c r="G147" s="948"/>
      <c r="H147" s="948"/>
      <c r="I147" s="948"/>
      <c r="J147" s="229"/>
      <c r="K147" s="988"/>
    </row>
    <row r="148" spans="1:11" s="85" customFormat="1" ht="15" customHeight="1" x14ac:dyDescent="0.3">
      <c r="A148" s="947"/>
      <c r="B148" s="949"/>
      <c r="C148" s="1244"/>
      <c r="D148" s="1250"/>
      <c r="E148" s="1254"/>
      <c r="F148" s="1252"/>
      <c r="G148" s="948"/>
      <c r="H148" s="948"/>
      <c r="I148" s="948"/>
      <c r="J148" s="229"/>
      <c r="K148" s="988"/>
    </row>
    <row r="149" spans="1:11" s="85" customFormat="1" ht="15" customHeight="1" x14ac:dyDescent="0.3">
      <c r="A149" s="947"/>
      <c r="B149" s="949"/>
      <c r="C149" s="1244"/>
      <c r="D149" s="1250"/>
      <c r="E149" s="1254"/>
      <c r="F149" s="1252"/>
      <c r="G149" s="948"/>
      <c r="H149" s="948"/>
      <c r="I149" s="948"/>
      <c r="J149" s="229"/>
      <c r="K149" s="988"/>
    </row>
    <row r="150" spans="1:11" s="85" customFormat="1" ht="15" customHeight="1" x14ac:dyDescent="0.3">
      <c r="A150" s="947"/>
      <c r="B150" s="949"/>
      <c r="C150" s="1244"/>
      <c r="D150" s="1250"/>
      <c r="E150" s="1254"/>
      <c r="F150" s="1252"/>
      <c r="G150" s="948"/>
      <c r="H150" s="948"/>
      <c r="I150" s="948"/>
      <c r="J150" s="229"/>
      <c r="K150" s="988"/>
    </row>
    <row r="151" spans="1:11" s="85" customFormat="1" ht="15" customHeight="1" x14ac:dyDescent="0.3">
      <c r="A151" s="947"/>
      <c r="B151" s="949"/>
      <c r="C151" s="1244"/>
      <c r="D151" s="1250"/>
      <c r="E151" s="1254"/>
      <c r="F151" s="1252"/>
      <c r="G151" s="948"/>
      <c r="H151" s="948"/>
      <c r="I151" s="948"/>
      <c r="J151" s="229"/>
      <c r="K151" s="988"/>
    </row>
    <row r="152" spans="1:11" s="85" customFormat="1" ht="15" customHeight="1" x14ac:dyDescent="0.3">
      <c r="A152" s="947"/>
      <c r="B152" s="949"/>
      <c r="C152" s="1244"/>
      <c r="D152" s="1250"/>
      <c r="E152" s="1254"/>
      <c r="F152" s="1252"/>
      <c r="G152" s="948"/>
      <c r="H152" s="948"/>
      <c r="I152" s="948"/>
      <c r="J152" s="229"/>
      <c r="K152" s="988"/>
    </row>
    <row r="153" spans="1:11" s="85" customFormat="1" ht="15" customHeight="1" x14ac:dyDescent="0.3">
      <c r="A153" s="947"/>
      <c r="B153" s="949"/>
      <c r="C153" s="1244"/>
      <c r="D153" s="1250"/>
      <c r="E153" s="1254"/>
      <c r="F153" s="1252"/>
      <c r="G153" s="948"/>
      <c r="H153" s="948"/>
      <c r="I153" s="948"/>
      <c r="J153" s="229"/>
      <c r="K153" s="988"/>
    </row>
    <row r="154" spans="1:11" s="85" customFormat="1" ht="15" customHeight="1" x14ac:dyDescent="0.3">
      <c r="A154" s="947"/>
      <c r="B154" s="949"/>
      <c r="C154" s="1244"/>
      <c r="D154" s="1250"/>
      <c r="E154" s="1254"/>
      <c r="F154" s="1252"/>
      <c r="G154" s="948"/>
      <c r="H154" s="948"/>
      <c r="I154" s="948"/>
      <c r="J154" s="229"/>
      <c r="K154" s="988"/>
    </row>
    <row r="155" spans="1:11" s="85" customFormat="1" ht="15" customHeight="1" x14ac:dyDescent="0.3">
      <c r="A155" s="947"/>
      <c r="B155" s="949"/>
      <c r="C155" s="1244"/>
      <c r="D155" s="1250"/>
      <c r="E155" s="1254"/>
      <c r="F155" s="1252"/>
      <c r="G155" s="948"/>
      <c r="H155" s="948"/>
      <c r="I155" s="948"/>
      <c r="J155" s="229"/>
      <c r="K155" s="988"/>
    </row>
    <row r="156" spans="1:11" s="85" customFormat="1" ht="15" customHeight="1" x14ac:dyDescent="0.3">
      <c r="A156" s="947"/>
      <c r="B156" s="949"/>
      <c r="C156" s="1244"/>
      <c r="D156" s="1250"/>
      <c r="E156" s="1254"/>
      <c r="F156" s="1252"/>
      <c r="G156" s="948"/>
      <c r="H156" s="948"/>
      <c r="I156" s="948"/>
      <c r="J156" s="229"/>
      <c r="K156" s="988"/>
    </row>
    <row r="157" spans="1:11" s="85" customFormat="1" ht="15" customHeight="1" x14ac:dyDescent="0.3">
      <c r="A157" s="947"/>
      <c r="B157" s="949"/>
      <c r="C157" s="1244"/>
      <c r="D157" s="1250"/>
      <c r="E157" s="1254"/>
      <c r="F157" s="1252"/>
      <c r="G157" s="948"/>
      <c r="H157" s="948"/>
      <c r="I157" s="948"/>
      <c r="J157" s="229"/>
      <c r="K157" s="988"/>
    </row>
    <row r="158" spans="1:11" s="85" customFormat="1" ht="15" customHeight="1" x14ac:dyDescent="0.3">
      <c r="A158" s="947"/>
      <c r="B158" s="949"/>
      <c r="C158" s="1244"/>
      <c r="D158" s="1250"/>
      <c r="E158" s="1254"/>
      <c r="F158" s="1252"/>
      <c r="G158" s="948"/>
      <c r="H158" s="948"/>
      <c r="I158" s="948"/>
      <c r="J158" s="229"/>
      <c r="K158" s="988"/>
    </row>
    <row r="159" spans="1:11" s="85" customFormat="1" ht="15" customHeight="1" x14ac:dyDescent="0.3">
      <c r="A159" s="947"/>
      <c r="B159" s="949"/>
      <c r="C159" s="1244"/>
      <c r="D159" s="1250"/>
      <c r="E159" s="1254"/>
      <c r="F159" s="1252"/>
      <c r="G159" s="948"/>
      <c r="H159" s="948"/>
      <c r="I159" s="948"/>
      <c r="J159" s="229"/>
      <c r="K159" s="988"/>
    </row>
    <row r="160" spans="1:11" s="85" customFormat="1" ht="15" customHeight="1" x14ac:dyDescent="0.3">
      <c r="A160" s="947"/>
      <c r="B160" s="949"/>
      <c r="C160" s="1244"/>
      <c r="D160" s="1250"/>
      <c r="E160" s="1254"/>
      <c r="F160" s="1252"/>
      <c r="G160" s="948"/>
      <c r="H160" s="948"/>
      <c r="I160" s="948"/>
      <c r="J160" s="229"/>
      <c r="K160" s="988"/>
    </row>
    <row r="161" spans="1:11" s="85" customFormat="1" ht="15" customHeight="1" x14ac:dyDescent="0.3">
      <c r="A161" s="947"/>
      <c r="B161" s="949"/>
      <c r="C161" s="1244"/>
      <c r="D161" s="1250"/>
      <c r="E161" s="1254"/>
      <c r="F161" s="1252"/>
      <c r="G161" s="948"/>
      <c r="H161" s="948"/>
      <c r="I161" s="948"/>
      <c r="J161" s="229"/>
      <c r="K161" s="988"/>
    </row>
    <row r="162" spans="1:11" s="85" customFormat="1" ht="15" customHeight="1" x14ac:dyDescent="0.3">
      <c r="A162" s="947"/>
      <c r="B162" s="949"/>
      <c r="C162" s="1244"/>
      <c r="D162" s="1250"/>
      <c r="E162" s="1254"/>
      <c r="F162" s="1252"/>
      <c r="G162" s="948"/>
      <c r="H162" s="948"/>
      <c r="I162" s="948"/>
      <c r="J162" s="229"/>
      <c r="K162" s="988"/>
    </row>
    <row r="163" spans="1:11" s="85" customFormat="1" ht="15" customHeight="1" x14ac:dyDescent="0.3">
      <c r="A163" s="947"/>
      <c r="B163" s="949"/>
      <c r="C163" s="1244"/>
      <c r="D163" s="1250"/>
      <c r="E163" s="1254"/>
      <c r="F163" s="1252"/>
      <c r="G163" s="948"/>
      <c r="H163" s="948"/>
      <c r="I163" s="948"/>
      <c r="J163" s="229"/>
      <c r="K163" s="988"/>
    </row>
    <row r="164" spans="1:11" s="85" customFormat="1" ht="15" customHeight="1" x14ac:dyDescent="0.3">
      <c r="A164" s="947"/>
      <c r="B164" s="949"/>
      <c r="C164" s="1244"/>
      <c r="D164" s="1250"/>
      <c r="E164" s="1254"/>
      <c r="F164" s="1252"/>
      <c r="G164" s="948"/>
      <c r="H164" s="948"/>
      <c r="I164" s="948"/>
      <c r="J164" s="229"/>
      <c r="K164" s="988"/>
    </row>
    <row r="165" spans="1:11" s="85" customFormat="1" ht="15" customHeight="1" x14ac:dyDescent="0.3">
      <c r="A165" s="947"/>
      <c r="B165" s="949"/>
      <c r="C165" s="1244"/>
      <c r="D165" s="1250"/>
      <c r="E165" s="1254"/>
      <c r="F165" s="1252"/>
      <c r="G165" s="948"/>
      <c r="H165" s="948"/>
      <c r="I165" s="948"/>
      <c r="J165" s="229"/>
      <c r="K165" s="988"/>
    </row>
    <row r="166" spans="1:11" s="85" customFormat="1" ht="15" customHeight="1" x14ac:dyDescent="0.3">
      <c r="A166" s="947"/>
      <c r="B166" s="949"/>
      <c r="C166" s="1244"/>
      <c r="D166" s="1250"/>
      <c r="E166" s="1254"/>
      <c r="F166" s="1252"/>
      <c r="G166" s="948"/>
      <c r="H166" s="948"/>
      <c r="I166" s="948"/>
      <c r="J166" s="229"/>
      <c r="K166" s="988"/>
    </row>
    <row r="167" spans="1:11" s="85" customFormat="1" ht="15" customHeight="1" x14ac:dyDescent="0.3">
      <c r="A167" s="947"/>
      <c r="B167" s="949"/>
      <c r="C167" s="1244"/>
      <c r="D167" s="1250"/>
      <c r="E167" s="1254"/>
      <c r="F167" s="1252"/>
      <c r="G167" s="948"/>
      <c r="H167" s="948"/>
      <c r="I167" s="948"/>
      <c r="J167" s="229"/>
      <c r="K167" s="988"/>
    </row>
    <row r="168" spans="1:11" s="85" customFormat="1" ht="15" customHeight="1" x14ac:dyDescent="0.3">
      <c r="A168" s="947"/>
      <c r="B168" s="949"/>
      <c r="C168" s="1244"/>
      <c r="D168" s="1250"/>
      <c r="E168" s="1254"/>
      <c r="F168" s="1252"/>
      <c r="G168" s="948"/>
      <c r="H168" s="948"/>
      <c r="I168" s="948"/>
      <c r="J168" s="229"/>
      <c r="K168" s="988"/>
    </row>
    <row r="169" spans="1:11" s="85" customFormat="1" ht="15" customHeight="1" x14ac:dyDescent="0.3">
      <c r="A169" s="947"/>
      <c r="B169" s="949"/>
      <c r="C169" s="1244"/>
      <c r="D169" s="1250"/>
      <c r="E169" s="1254"/>
      <c r="F169" s="1252"/>
      <c r="G169" s="948"/>
      <c r="H169" s="948"/>
      <c r="I169" s="948"/>
      <c r="J169" s="229"/>
      <c r="K169" s="988"/>
    </row>
    <row r="170" spans="1:11" s="85" customFormat="1" ht="15" customHeight="1" x14ac:dyDescent="0.3">
      <c r="A170" s="947"/>
      <c r="B170" s="949"/>
      <c r="C170" s="1244"/>
      <c r="D170" s="1250"/>
      <c r="E170" s="1254"/>
      <c r="F170" s="1252"/>
      <c r="G170" s="948"/>
      <c r="H170" s="948"/>
      <c r="I170" s="948"/>
      <c r="J170" s="229"/>
      <c r="K170" s="988"/>
    </row>
    <row r="171" spans="1:11" s="85" customFormat="1" ht="15" customHeight="1" x14ac:dyDescent="0.3">
      <c r="A171" s="947"/>
      <c r="B171" s="949"/>
      <c r="C171" s="1244"/>
      <c r="D171" s="1250"/>
      <c r="E171" s="1254"/>
      <c r="F171" s="1252"/>
      <c r="G171" s="948"/>
      <c r="H171" s="948"/>
      <c r="I171" s="948"/>
      <c r="J171" s="229"/>
      <c r="K171" s="988"/>
    </row>
    <row r="172" spans="1:11" s="85" customFormat="1" ht="15" customHeight="1" x14ac:dyDescent="0.3">
      <c r="A172" s="947"/>
      <c r="B172" s="949"/>
      <c r="C172" s="1244"/>
      <c r="D172" s="1250"/>
      <c r="E172" s="1254"/>
      <c r="F172" s="1252"/>
      <c r="G172" s="948"/>
      <c r="H172" s="948"/>
      <c r="I172" s="948"/>
      <c r="J172" s="229"/>
      <c r="K172" s="988"/>
    </row>
    <row r="173" spans="1:11" s="85" customFormat="1" ht="15" customHeight="1" x14ac:dyDescent="0.3">
      <c r="A173" s="947"/>
      <c r="B173" s="949"/>
      <c r="C173" s="1244"/>
      <c r="D173" s="1250"/>
      <c r="E173" s="1254"/>
      <c r="F173" s="1252"/>
      <c r="G173" s="948"/>
      <c r="H173" s="948"/>
      <c r="I173" s="948"/>
      <c r="J173" s="229"/>
      <c r="K173" s="988"/>
    </row>
    <row r="174" spans="1:11" s="85" customFormat="1" ht="15" customHeight="1" x14ac:dyDescent="0.3">
      <c r="A174" s="1241"/>
      <c r="B174" s="949"/>
      <c r="C174" s="1244"/>
      <c r="D174" s="1250"/>
      <c r="E174" s="1254"/>
      <c r="F174" s="1252"/>
      <c r="G174" s="948"/>
      <c r="H174" s="948"/>
      <c r="I174" s="948"/>
      <c r="J174" s="229"/>
      <c r="K174" s="988"/>
    </row>
    <row r="175" spans="1:11" s="85" customFormat="1" ht="15" customHeight="1" x14ac:dyDescent="0.3">
      <c r="A175" s="947"/>
      <c r="B175" s="949"/>
      <c r="C175" s="1244"/>
      <c r="D175" s="1250"/>
      <c r="E175" s="1254"/>
      <c r="F175" s="1252"/>
      <c r="G175" s="948"/>
      <c r="H175" s="948"/>
      <c r="I175" s="948"/>
      <c r="J175" s="229"/>
      <c r="K175" s="988"/>
    </row>
    <row r="176" spans="1:11" s="85" customFormat="1" ht="15" customHeight="1" x14ac:dyDescent="0.3">
      <c r="A176" s="947"/>
      <c r="B176" s="949"/>
      <c r="C176" s="1244"/>
      <c r="D176" s="1250"/>
      <c r="E176" s="1254"/>
      <c r="F176" s="1252"/>
      <c r="G176" s="948"/>
      <c r="H176" s="948"/>
      <c r="I176" s="948"/>
      <c r="J176" s="229"/>
      <c r="K176" s="988"/>
    </row>
    <row r="177" spans="1:11" s="85" customFormat="1" ht="15" customHeight="1" x14ac:dyDescent="0.3">
      <c r="A177" s="947"/>
      <c r="B177" s="949"/>
      <c r="C177" s="1244"/>
      <c r="D177" s="1250"/>
      <c r="E177" s="1254"/>
      <c r="F177" s="1252"/>
      <c r="G177" s="948"/>
      <c r="H177" s="948"/>
      <c r="I177" s="948"/>
      <c r="J177" s="229"/>
      <c r="K177" s="988"/>
    </row>
    <row r="178" spans="1:11" s="85" customFormat="1" ht="15" customHeight="1" x14ac:dyDescent="0.3">
      <c r="A178" s="947"/>
      <c r="B178" s="949"/>
      <c r="C178" s="1244"/>
      <c r="D178" s="1250"/>
      <c r="E178" s="1254"/>
      <c r="F178" s="1252"/>
      <c r="G178" s="948"/>
      <c r="H178" s="948"/>
      <c r="I178" s="948"/>
      <c r="J178" s="229"/>
      <c r="K178" s="988"/>
    </row>
    <row r="179" spans="1:11" s="85" customFormat="1" ht="15" customHeight="1" x14ac:dyDescent="0.3">
      <c r="A179" s="947"/>
      <c r="B179" s="949"/>
      <c r="C179" s="1244"/>
      <c r="D179" s="1250"/>
      <c r="E179" s="1254"/>
      <c r="F179" s="1252"/>
      <c r="G179" s="948"/>
      <c r="H179" s="948"/>
      <c r="I179" s="948"/>
      <c r="J179" s="229"/>
      <c r="K179" s="988"/>
    </row>
    <row r="180" spans="1:11" s="85" customFormat="1" ht="15" customHeight="1" x14ac:dyDescent="0.3">
      <c r="A180" s="947"/>
      <c r="B180" s="949"/>
      <c r="C180" s="1244"/>
      <c r="D180" s="1250"/>
      <c r="E180" s="1254"/>
      <c r="F180" s="1252"/>
      <c r="G180" s="948"/>
      <c r="H180" s="948"/>
      <c r="I180" s="948"/>
      <c r="J180" s="229"/>
      <c r="K180" s="988"/>
    </row>
    <row r="181" spans="1:11" s="85" customFormat="1" ht="15" customHeight="1" x14ac:dyDescent="0.3">
      <c r="A181" s="947"/>
      <c r="B181" s="949"/>
      <c r="C181" s="1244"/>
      <c r="D181" s="1250"/>
      <c r="E181" s="1254"/>
      <c r="F181" s="1252"/>
      <c r="G181" s="948"/>
      <c r="H181" s="948"/>
      <c r="I181" s="948"/>
      <c r="J181" s="229"/>
      <c r="K181" s="988"/>
    </row>
    <row r="182" spans="1:11" s="85" customFormat="1" ht="15" customHeight="1" x14ac:dyDescent="0.3">
      <c r="A182" s="947"/>
      <c r="B182" s="949"/>
      <c r="C182" s="1244"/>
      <c r="D182" s="1250"/>
      <c r="E182" s="1254"/>
      <c r="F182" s="1252"/>
      <c r="G182" s="948"/>
      <c r="H182" s="948"/>
      <c r="I182" s="948"/>
      <c r="J182" s="229"/>
      <c r="K182" s="988"/>
    </row>
    <row r="183" spans="1:11" s="85" customFormat="1" ht="15" customHeight="1" x14ac:dyDescent="0.3">
      <c r="A183" s="947"/>
      <c r="B183" s="949"/>
      <c r="C183" s="1244"/>
      <c r="D183" s="1250"/>
      <c r="E183" s="1254"/>
      <c r="F183" s="1252"/>
      <c r="G183" s="948"/>
      <c r="H183" s="948"/>
      <c r="I183" s="948"/>
      <c r="J183" s="229"/>
      <c r="K183" s="988"/>
    </row>
    <row r="184" spans="1:11" s="85" customFormat="1" ht="15" customHeight="1" x14ac:dyDescent="0.3">
      <c r="A184" s="947"/>
      <c r="B184" s="949"/>
      <c r="C184" s="1244"/>
      <c r="D184" s="1250"/>
      <c r="E184" s="1254"/>
      <c r="F184" s="1252"/>
      <c r="G184" s="948"/>
      <c r="H184" s="948"/>
      <c r="I184" s="948"/>
      <c r="J184" s="229"/>
      <c r="K184" s="988"/>
    </row>
    <row r="185" spans="1:11" s="85" customFormat="1" ht="15" customHeight="1" x14ac:dyDescent="0.3">
      <c r="A185" s="947"/>
      <c r="B185" s="949"/>
      <c r="C185" s="1244"/>
      <c r="D185" s="1250"/>
      <c r="E185" s="1254"/>
      <c r="F185" s="1252"/>
      <c r="G185" s="948"/>
      <c r="H185" s="948"/>
      <c r="I185" s="948"/>
      <c r="J185" s="229"/>
      <c r="K185" s="988"/>
    </row>
    <row r="186" spans="1:11" s="85" customFormat="1" ht="15" customHeight="1" x14ac:dyDescent="0.3">
      <c r="A186" s="947"/>
      <c r="B186" s="949"/>
      <c r="C186" s="1244"/>
      <c r="D186" s="1250"/>
      <c r="E186" s="1254"/>
      <c r="F186" s="1252"/>
      <c r="G186" s="948"/>
      <c r="H186" s="948"/>
      <c r="I186" s="948"/>
      <c r="J186" s="229"/>
      <c r="K186" s="988"/>
    </row>
    <row r="187" spans="1:11" s="85" customFormat="1" ht="15" customHeight="1" x14ac:dyDescent="0.3">
      <c r="A187" s="947"/>
      <c r="B187" s="949"/>
      <c r="C187" s="1244"/>
      <c r="D187" s="1250"/>
      <c r="E187" s="1254"/>
      <c r="F187" s="1252"/>
      <c r="G187" s="948"/>
      <c r="H187" s="948"/>
      <c r="I187" s="948"/>
      <c r="J187" s="229"/>
      <c r="K187" s="988"/>
    </row>
    <row r="188" spans="1:11" s="85" customFormat="1" ht="15" customHeight="1" x14ac:dyDescent="0.3">
      <c r="A188" s="947"/>
      <c r="B188" s="949"/>
      <c r="C188" s="1244"/>
      <c r="D188" s="1250"/>
      <c r="E188" s="1254"/>
      <c r="F188" s="1252"/>
      <c r="G188" s="948"/>
      <c r="H188" s="948"/>
      <c r="I188" s="948"/>
      <c r="J188" s="229"/>
      <c r="K188" s="988"/>
    </row>
    <row r="189" spans="1:11" s="85" customFormat="1" ht="15" customHeight="1" x14ac:dyDescent="0.3">
      <c r="A189" s="947"/>
      <c r="B189" s="949"/>
      <c r="C189" s="1244"/>
      <c r="D189" s="1250"/>
      <c r="E189" s="1254"/>
      <c r="F189" s="1252"/>
      <c r="G189" s="948"/>
      <c r="H189" s="948"/>
      <c r="I189" s="948"/>
      <c r="J189" s="229"/>
      <c r="K189" s="988"/>
    </row>
    <row r="190" spans="1:11" s="85" customFormat="1" ht="15" customHeight="1" x14ac:dyDescent="0.3">
      <c r="A190" s="947"/>
      <c r="B190" s="949"/>
      <c r="C190" s="1244"/>
      <c r="D190" s="1250"/>
      <c r="E190" s="1254"/>
      <c r="F190" s="1252"/>
      <c r="G190" s="948"/>
      <c r="H190" s="948"/>
      <c r="I190" s="948"/>
      <c r="J190" s="229"/>
      <c r="K190" s="988"/>
    </row>
    <row r="191" spans="1:11" s="85" customFormat="1" ht="15" customHeight="1" x14ac:dyDescent="0.3">
      <c r="A191" s="947"/>
      <c r="B191" s="949"/>
      <c r="C191" s="1244"/>
      <c r="D191" s="1250"/>
      <c r="E191" s="1254"/>
      <c r="F191" s="1252"/>
      <c r="G191" s="948"/>
      <c r="H191" s="948"/>
      <c r="I191" s="948"/>
      <c r="J191" s="229"/>
      <c r="K191" s="988"/>
    </row>
    <row r="192" spans="1:11" s="85" customFormat="1" ht="15" customHeight="1" x14ac:dyDescent="0.3">
      <c r="A192" s="947"/>
      <c r="B192" s="949"/>
      <c r="C192" s="1244"/>
      <c r="D192" s="1250"/>
      <c r="E192" s="1254"/>
      <c r="F192" s="1252"/>
      <c r="G192" s="948"/>
      <c r="H192" s="948"/>
      <c r="I192" s="948"/>
      <c r="J192" s="229"/>
      <c r="K192" s="988"/>
    </row>
    <row r="193" spans="1:11" s="85" customFormat="1" ht="15" customHeight="1" x14ac:dyDescent="0.3">
      <c r="A193" s="947"/>
      <c r="B193" s="949"/>
      <c r="C193" s="1244"/>
      <c r="D193" s="1250"/>
      <c r="E193" s="1254"/>
      <c r="F193" s="1252"/>
      <c r="G193" s="948"/>
      <c r="H193" s="948"/>
      <c r="I193" s="948"/>
      <c r="J193" s="229"/>
      <c r="K193" s="988"/>
    </row>
    <row r="194" spans="1:11" s="85" customFormat="1" ht="15" customHeight="1" x14ac:dyDescent="0.3">
      <c r="A194" s="947"/>
      <c r="B194" s="949"/>
      <c r="C194" s="1244"/>
      <c r="D194" s="1250"/>
      <c r="E194" s="1254"/>
      <c r="F194" s="1252"/>
      <c r="G194" s="948"/>
      <c r="H194" s="948"/>
      <c r="I194" s="948"/>
      <c r="J194" s="229"/>
      <c r="K194" s="988"/>
    </row>
    <row r="195" spans="1:11" s="85" customFormat="1" ht="15" customHeight="1" x14ac:dyDescent="0.3">
      <c r="A195" s="947"/>
      <c r="B195" s="949"/>
      <c r="C195" s="1244"/>
      <c r="D195" s="1250"/>
      <c r="E195" s="1254"/>
      <c r="F195" s="1252"/>
      <c r="G195" s="948"/>
      <c r="H195" s="948"/>
      <c r="I195" s="948"/>
      <c r="J195" s="229"/>
      <c r="K195" s="988"/>
    </row>
    <row r="196" spans="1:11" s="85" customFormat="1" ht="15" customHeight="1" x14ac:dyDescent="0.3">
      <c r="A196" s="947"/>
      <c r="B196" s="949"/>
      <c r="C196" s="1244"/>
      <c r="D196" s="1250"/>
      <c r="E196" s="1254"/>
      <c r="F196" s="1252"/>
      <c r="G196" s="948"/>
      <c r="H196" s="948"/>
      <c r="I196" s="948"/>
      <c r="J196" s="229"/>
      <c r="K196" s="988"/>
    </row>
    <row r="197" spans="1:11" s="85" customFormat="1" ht="15" customHeight="1" x14ac:dyDescent="0.3">
      <c r="A197" s="947"/>
      <c r="B197" s="949"/>
      <c r="C197" s="1244"/>
      <c r="D197" s="1250"/>
      <c r="E197" s="1254"/>
      <c r="F197" s="1252"/>
      <c r="G197" s="948"/>
      <c r="H197" s="948"/>
      <c r="I197" s="948"/>
      <c r="J197" s="229"/>
      <c r="K197" s="988"/>
    </row>
    <row r="198" spans="1:11" s="85" customFormat="1" ht="15" customHeight="1" x14ac:dyDescent="0.3">
      <c r="A198" s="947"/>
      <c r="B198" s="949"/>
      <c r="C198" s="1244"/>
      <c r="D198" s="1250"/>
      <c r="E198" s="1254"/>
      <c r="F198" s="1252"/>
      <c r="G198" s="948"/>
      <c r="H198" s="948"/>
      <c r="I198" s="948"/>
      <c r="J198" s="229"/>
      <c r="K198" s="988"/>
    </row>
    <row r="199" spans="1:11" s="85" customFormat="1" ht="15" customHeight="1" x14ac:dyDescent="0.3">
      <c r="A199" s="947"/>
      <c r="B199" s="949"/>
      <c r="C199" s="1244"/>
      <c r="D199" s="1250"/>
      <c r="E199" s="1254"/>
      <c r="F199" s="1252"/>
      <c r="G199" s="948"/>
      <c r="H199" s="948"/>
      <c r="I199" s="948"/>
      <c r="J199" s="229"/>
      <c r="K199" s="988"/>
    </row>
    <row r="200" spans="1:11" s="85" customFormat="1" ht="15" customHeight="1" x14ac:dyDescent="0.3">
      <c r="A200" s="947"/>
      <c r="B200" s="949"/>
      <c r="C200" s="1244"/>
      <c r="D200" s="1250"/>
      <c r="E200" s="1254"/>
      <c r="F200" s="1252"/>
      <c r="G200" s="948"/>
      <c r="H200" s="948"/>
      <c r="I200" s="948"/>
      <c r="J200" s="229"/>
      <c r="K200" s="988"/>
    </row>
    <row r="201" spans="1:11" s="85" customFormat="1" ht="15" customHeight="1" x14ac:dyDescent="0.3">
      <c r="A201" s="947"/>
      <c r="B201" s="949"/>
      <c r="C201" s="1244"/>
      <c r="D201" s="1250"/>
      <c r="E201" s="1254"/>
      <c r="F201" s="1252"/>
      <c r="G201" s="948"/>
      <c r="H201" s="948"/>
      <c r="I201" s="948"/>
      <c r="J201" s="229"/>
      <c r="K201" s="988"/>
    </row>
    <row r="202" spans="1:11" s="85" customFormat="1" ht="15" customHeight="1" x14ac:dyDescent="0.3">
      <c r="A202" s="947"/>
      <c r="B202" s="949"/>
      <c r="C202" s="1244"/>
      <c r="D202" s="1250"/>
      <c r="E202" s="1254"/>
      <c r="F202" s="1252"/>
      <c r="G202" s="948"/>
      <c r="H202" s="948"/>
      <c r="I202" s="948"/>
      <c r="J202" s="229"/>
      <c r="K202" s="988"/>
    </row>
    <row r="203" spans="1:11" s="85" customFormat="1" ht="15" customHeight="1" x14ac:dyDescent="0.3">
      <c r="A203" s="947"/>
      <c r="B203" s="949"/>
      <c r="C203" s="1244"/>
      <c r="D203" s="1250"/>
      <c r="E203" s="1254"/>
      <c r="F203" s="1252"/>
      <c r="G203" s="948"/>
      <c r="H203" s="948"/>
      <c r="I203" s="948"/>
      <c r="J203" s="229"/>
      <c r="K203" s="988"/>
    </row>
    <row r="204" spans="1:11" s="85" customFormat="1" ht="15" customHeight="1" x14ac:dyDescent="0.3">
      <c r="A204" s="947"/>
      <c r="B204" s="949"/>
      <c r="C204" s="1244"/>
      <c r="D204" s="1250"/>
      <c r="E204" s="1254"/>
      <c r="F204" s="1252"/>
      <c r="G204" s="948"/>
      <c r="H204" s="948"/>
      <c r="I204" s="948"/>
      <c r="J204" s="229"/>
      <c r="K204" s="988"/>
    </row>
    <row r="205" spans="1:11" s="85" customFormat="1" ht="15" customHeight="1" x14ac:dyDescent="0.3">
      <c r="A205" s="947"/>
      <c r="B205" s="949"/>
      <c r="C205" s="1244"/>
      <c r="D205" s="1250"/>
      <c r="E205" s="1254"/>
      <c r="F205" s="1252"/>
      <c r="G205" s="948"/>
      <c r="H205" s="948"/>
      <c r="I205" s="948"/>
      <c r="J205" s="229"/>
      <c r="K205" s="988"/>
    </row>
    <row r="206" spans="1:11" s="85" customFormat="1" ht="15" customHeight="1" x14ac:dyDescent="0.3">
      <c r="A206" s="947"/>
      <c r="B206" s="949"/>
      <c r="C206" s="1244"/>
      <c r="D206" s="1250"/>
      <c r="E206" s="1254"/>
      <c r="F206" s="1252"/>
      <c r="G206" s="948"/>
      <c r="H206" s="948"/>
      <c r="I206" s="948"/>
      <c r="J206" s="229"/>
      <c r="K206" s="988"/>
    </row>
    <row r="207" spans="1:11" s="85" customFormat="1" ht="15" customHeight="1" x14ac:dyDescent="0.3">
      <c r="A207" s="947"/>
      <c r="B207" s="949"/>
      <c r="C207" s="1244"/>
      <c r="D207" s="1250"/>
      <c r="E207" s="1254"/>
      <c r="F207" s="1252"/>
      <c r="G207" s="948"/>
      <c r="H207" s="948"/>
      <c r="I207" s="948"/>
      <c r="J207" s="229"/>
      <c r="K207" s="988"/>
    </row>
    <row r="208" spans="1:11" s="85" customFormat="1" ht="15" customHeight="1" x14ac:dyDescent="0.3">
      <c r="A208" s="947"/>
      <c r="B208" s="949"/>
      <c r="C208" s="1244"/>
      <c r="D208" s="1250"/>
      <c r="E208" s="1254"/>
      <c r="F208" s="1252"/>
      <c r="G208" s="948"/>
      <c r="H208" s="948"/>
      <c r="I208" s="948"/>
      <c r="J208" s="229"/>
      <c r="K208" s="988"/>
    </row>
    <row r="209" spans="1:11" s="85" customFormat="1" ht="15" customHeight="1" x14ac:dyDescent="0.3">
      <c r="A209" s="947"/>
      <c r="B209" s="949"/>
      <c r="C209" s="1244"/>
      <c r="D209" s="1250"/>
      <c r="E209" s="1254"/>
      <c r="F209" s="1252"/>
      <c r="G209" s="948"/>
      <c r="H209" s="948"/>
      <c r="I209" s="948"/>
      <c r="J209" s="229"/>
      <c r="K209" s="988"/>
    </row>
    <row r="210" spans="1:11" s="85" customFormat="1" ht="15" customHeight="1" x14ac:dyDescent="0.3">
      <c r="A210" s="947"/>
      <c r="B210" s="949"/>
      <c r="C210" s="1244"/>
      <c r="D210" s="1250"/>
      <c r="E210" s="1254"/>
      <c r="F210" s="1252"/>
      <c r="G210" s="948"/>
      <c r="H210" s="948"/>
      <c r="I210" s="948"/>
      <c r="J210" s="229"/>
      <c r="K210" s="988"/>
    </row>
    <row r="211" spans="1:11" s="85" customFormat="1" ht="15" customHeight="1" x14ac:dyDescent="0.3">
      <c r="A211" s="947"/>
      <c r="B211" s="949"/>
      <c r="C211" s="1244"/>
      <c r="D211" s="1250"/>
      <c r="E211" s="1254"/>
      <c r="F211" s="1252"/>
      <c r="G211" s="948"/>
      <c r="H211" s="948"/>
      <c r="I211" s="948"/>
      <c r="J211" s="229"/>
      <c r="K211" s="988"/>
    </row>
    <row r="212" spans="1:11" s="85" customFormat="1" ht="15" customHeight="1" x14ac:dyDescent="0.3">
      <c r="A212" s="947"/>
      <c r="B212" s="949"/>
      <c r="C212" s="1244"/>
      <c r="D212" s="1250"/>
      <c r="E212" s="1254"/>
      <c r="F212" s="1252"/>
      <c r="G212" s="948"/>
      <c r="H212" s="948"/>
      <c r="I212" s="948"/>
      <c r="J212" s="229"/>
      <c r="K212" s="988"/>
    </row>
    <row r="213" spans="1:11" s="85" customFormat="1" ht="15" customHeight="1" x14ac:dyDescent="0.3">
      <c r="A213" s="947"/>
      <c r="B213" s="949"/>
      <c r="C213" s="1244"/>
      <c r="D213" s="1250"/>
      <c r="E213" s="1254"/>
      <c r="F213" s="1252"/>
      <c r="G213" s="948"/>
      <c r="H213" s="948"/>
      <c r="I213" s="948"/>
      <c r="J213" s="229"/>
      <c r="K213" s="988"/>
    </row>
    <row r="214" spans="1:11" s="85" customFormat="1" ht="15" customHeight="1" x14ac:dyDescent="0.3">
      <c r="A214" s="947"/>
      <c r="B214" s="949"/>
      <c r="C214" s="1244"/>
      <c r="D214" s="1250"/>
      <c r="E214" s="1254"/>
      <c r="F214" s="1252"/>
      <c r="G214" s="948"/>
      <c r="H214" s="948"/>
      <c r="I214" s="948"/>
      <c r="J214" s="229"/>
      <c r="K214" s="988"/>
    </row>
    <row r="215" spans="1:11" s="85" customFormat="1" ht="15" customHeight="1" x14ac:dyDescent="0.3">
      <c r="A215" s="947"/>
      <c r="B215" s="949"/>
      <c r="C215" s="1244"/>
      <c r="D215" s="1250"/>
      <c r="E215" s="1254"/>
      <c r="F215" s="1252"/>
      <c r="G215" s="948"/>
      <c r="H215" s="948"/>
      <c r="I215" s="948"/>
      <c r="J215" s="229"/>
      <c r="K215" s="988"/>
    </row>
    <row r="216" spans="1:11" s="85" customFormat="1" ht="15" customHeight="1" x14ac:dyDescent="0.3">
      <c r="A216" s="947"/>
      <c r="B216" s="949"/>
      <c r="C216" s="1244"/>
      <c r="D216" s="1250"/>
      <c r="E216" s="1254"/>
      <c r="F216" s="1252"/>
      <c r="G216" s="948"/>
      <c r="H216" s="948"/>
      <c r="I216" s="948"/>
      <c r="J216" s="229"/>
      <c r="K216" s="988"/>
    </row>
    <row r="217" spans="1:11" s="85" customFormat="1" ht="15" customHeight="1" x14ac:dyDescent="0.3">
      <c r="A217" s="947"/>
      <c r="B217" s="949"/>
      <c r="C217" s="1244"/>
      <c r="D217" s="1250"/>
      <c r="E217" s="1254"/>
      <c r="F217" s="1252"/>
      <c r="G217" s="948"/>
      <c r="H217" s="948"/>
      <c r="I217" s="948"/>
      <c r="J217" s="229"/>
      <c r="K217" s="988"/>
    </row>
    <row r="218" spans="1:11" s="85" customFormat="1" ht="15" customHeight="1" x14ac:dyDescent="0.3">
      <c r="A218" s="947"/>
      <c r="B218" s="949"/>
      <c r="C218" s="1244"/>
      <c r="D218" s="1250"/>
      <c r="E218" s="1254"/>
      <c r="F218" s="1252"/>
      <c r="G218" s="948"/>
      <c r="H218" s="948"/>
      <c r="I218" s="948"/>
      <c r="J218" s="229"/>
      <c r="K218" s="988"/>
    </row>
    <row r="219" spans="1:11" s="85" customFormat="1" ht="15" customHeight="1" x14ac:dyDescent="0.3">
      <c r="A219" s="947"/>
      <c r="B219" s="949"/>
      <c r="C219" s="1244"/>
      <c r="D219" s="1250"/>
      <c r="E219" s="1254"/>
      <c r="F219" s="1252"/>
      <c r="G219" s="948"/>
      <c r="H219" s="948"/>
      <c r="I219" s="948"/>
      <c r="J219" s="229"/>
      <c r="K219" s="988"/>
    </row>
    <row r="220" spans="1:11" s="85" customFormat="1" ht="15" customHeight="1" x14ac:dyDescent="0.3">
      <c r="A220" s="947"/>
      <c r="B220" s="949"/>
      <c r="C220" s="1244"/>
      <c r="D220" s="1250"/>
      <c r="E220" s="1254"/>
      <c r="F220" s="1252"/>
      <c r="G220" s="948"/>
      <c r="H220" s="948"/>
      <c r="I220" s="948"/>
      <c r="J220" s="229"/>
      <c r="K220" s="988"/>
    </row>
    <row r="221" spans="1:11" s="85" customFormat="1" ht="15" customHeight="1" x14ac:dyDescent="0.3">
      <c r="A221" s="947"/>
      <c r="B221" s="949"/>
      <c r="C221" s="1244"/>
      <c r="D221" s="1250"/>
      <c r="E221" s="1254"/>
      <c r="F221" s="1252"/>
      <c r="G221" s="948"/>
      <c r="H221" s="948"/>
      <c r="I221" s="948"/>
      <c r="J221" s="229"/>
      <c r="K221" s="988"/>
    </row>
    <row r="222" spans="1:11" s="85" customFormat="1" ht="15" customHeight="1" x14ac:dyDescent="0.3">
      <c r="A222" s="947"/>
      <c r="B222" s="949"/>
      <c r="C222" s="1244"/>
      <c r="D222" s="1250"/>
      <c r="E222" s="1254"/>
      <c r="F222" s="1252"/>
      <c r="G222" s="948"/>
      <c r="H222" s="948"/>
      <c r="I222" s="948"/>
      <c r="J222" s="229"/>
      <c r="K222" s="988"/>
    </row>
    <row r="223" spans="1:11" s="85" customFormat="1" ht="15" customHeight="1" x14ac:dyDescent="0.3">
      <c r="A223" s="947"/>
      <c r="B223" s="949"/>
      <c r="C223" s="1244"/>
      <c r="D223" s="1250"/>
      <c r="E223" s="1254"/>
      <c r="F223" s="1252"/>
      <c r="G223" s="948"/>
      <c r="H223" s="948"/>
      <c r="I223" s="948"/>
      <c r="J223" s="229"/>
      <c r="K223" s="988"/>
    </row>
    <row r="224" spans="1:11" s="85" customFormat="1" ht="15" customHeight="1" x14ac:dyDescent="0.3">
      <c r="A224" s="947"/>
      <c r="B224" s="949"/>
      <c r="C224" s="1244"/>
      <c r="D224" s="1250"/>
      <c r="E224" s="1254"/>
      <c r="F224" s="1252"/>
      <c r="G224" s="948"/>
      <c r="H224" s="948"/>
      <c r="I224" s="948"/>
      <c r="J224" s="229"/>
      <c r="K224" s="988"/>
    </row>
    <row r="225" spans="1:11" s="85" customFormat="1" ht="15" customHeight="1" x14ac:dyDescent="0.3">
      <c r="A225" s="947"/>
      <c r="B225" s="949"/>
      <c r="C225" s="1244"/>
      <c r="D225" s="1250"/>
      <c r="E225" s="1254"/>
      <c r="F225" s="1252"/>
      <c r="G225" s="948"/>
      <c r="H225" s="948"/>
      <c r="I225" s="948"/>
      <c r="J225" s="229"/>
      <c r="K225" s="988"/>
    </row>
    <row r="226" spans="1:11" s="85" customFormat="1" ht="15" customHeight="1" x14ac:dyDescent="0.3">
      <c r="A226" s="947"/>
      <c r="B226" s="949"/>
      <c r="C226" s="1244"/>
      <c r="D226" s="1250"/>
      <c r="E226" s="1254"/>
      <c r="F226" s="1252"/>
      <c r="G226" s="948"/>
      <c r="H226" s="948"/>
      <c r="I226" s="948"/>
      <c r="J226" s="229"/>
      <c r="K226" s="988"/>
    </row>
    <row r="227" spans="1:11" s="85" customFormat="1" ht="15" customHeight="1" x14ac:dyDescent="0.3">
      <c r="A227" s="947"/>
      <c r="B227" s="949"/>
      <c r="C227" s="1244"/>
      <c r="D227" s="1250"/>
      <c r="E227" s="1254"/>
      <c r="F227" s="1252"/>
      <c r="G227" s="948"/>
      <c r="H227" s="948"/>
      <c r="I227" s="948"/>
      <c r="J227" s="229"/>
      <c r="K227" s="988"/>
    </row>
    <row r="228" spans="1:11" s="85" customFormat="1" ht="15" customHeight="1" x14ac:dyDescent="0.3">
      <c r="A228" s="947"/>
      <c r="B228" s="949"/>
      <c r="C228" s="1244"/>
      <c r="D228" s="1250"/>
      <c r="E228" s="1254"/>
      <c r="F228" s="1252"/>
      <c r="G228" s="948"/>
      <c r="H228" s="948"/>
      <c r="I228" s="948"/>
      <c r="J228" s="229"/>
      <c r="K228" s="988"/>
    </row>
    <row r="229" spans="1:11" s="85" customFormat="1" ht="15" customHeight="1" x14ac:dyDescent="0.3">
      <c r="A229" s="947"/>
      <c r="B229" s="949"/>
      <c r="C229" s="1244"/>
      <c r="D229" s="1250"/>
      <c r="E229" s="1254"/>
      <c r="F229" s="1252"/>
      <c r="G229" s="948"/>
      <c r="H229" s="948"/>
      <c r="I229" s="948"/>
      <c r="J229" s="229"/>
      <c r="K229" s="988"/>
    </row>
    <row r="230" spans="1:11" s="85" customFormat="1" ht="15" customHeight="1" x14ac:dyDescent="0.3">
      <c r="A230" s="947"/>
      <c r="B230" s="949"/>
      <c r="C230" s="1244"/>
      <c r="D230" s="1250"/>
      <c r="E230" s="1254"/>
      <c r="F230" s="1252"/>
      <c r="G230" s="948"/>
      <c r="H230" s="948"/>
      <c r="I230" s="948"/>
      <c r="J230" s="229"/>
      <c r="K230" s="988"/>
    </row>
    <row r="231" spans="1:11" s="85" customFormat="1" ht="15" customHeight="1" x14ac:dyDescent="0.3">
      <c r="A231" s="947"/>
      <c r="B231" s="949"/>
      <c r="C231" s="1244"/>
      <c r="D231" s="1250"/>
      <c r="E231" s="1254"/>
      <c r="F231" s="1252"/>
      <c r="G231" s="948"/>
      <c r="H231" s="948"/>
      <c r="I231" s="948"/>
      <c r="J231" s="229"/>
      <c r="K231" s="988"/>
    </row>
    <row r="232" spans="1:11" s="85" customFormat="1" ht="15" customHeight="1" x14ac:dyDescent="0.3">
      <c r="A232" s="947"/>
      <c r="B232" s="949"/>
      <c r="C232" s="1244"/>
      <c r="D232" s="1250"/>
      <c r="E232" s="1254"/>
      <c r="F232" s="1252"/>
      <c r="G232" s="948"/>
      <c r="H232" s="948"/>
      <c r="I232" s="948"/>
      <c r="J232" s="229"/>
      <c r="K232" s="988"/>
    </row>
    <row r="233" spans="1:11" s="85" customFormat="1" ht="15" customHeight="1" x14ac:dyDescent="0.3">
      <c r="A233" s="947"/>
      <c r="B233" s="949"/>
      <c r="C233" s="1244"/>
      <c r="D233" s="1250"/>
      <c r="E233" s="1254"/>
      <c r="F233" s="1252"/>
      <c r="G233" s="948"/>
      <c r="H233" s="948"/>
      <c r="I233" s="948"/>
      <c r="J233" s="229"/>
      <c r="K233" s="988"/>
    </row>
    <row r="234" spans="1:11" s="85" customFormat="1" ht="15" customHeight="1" x14ac:dyDescent="0.3">
      <c r="A234" s="947"/>
      <c r="B234" s="949"/>
      <c r="C234" s="1244"/>
      <c r="D234" s="1250"/>
      <c r="E234" s="1254"/>
      <c r="F234" s="1252"/>
      <c r="G234" s="948"/>
      <c r="H234" s="948"/>
      <c r="I234" s="948"/>
      <c r="J234" s="229"/>
      <c r="K234" s="988"/>
    </row>
    <row r="235" spans="1:11" s="85" customFormat="1" ht="15" customHeight="1" x14ac:dyDescent="0.3">
      <c r="A235" s="947"/>
      <c r="B235" s="949"/>
      <c r="C235" s="1244"/>
      <c r="D235" s="1250"/>
      <c r="E235" s="1254"/>
      <c r="F235" s="1252"/>
      <c r="G235" s="948"/>
      <c r="H235" s="948"/>
      <c r="I235" s="948"/>
      <c r="J235" s="229"/>
      <c r="K235" s="988"/>
    </row>
    <row r="236" spans="1:11" s="85" customFormat="1" ht="15" customHeight="1" x14ac:dyDescent="0.3">
      <c r="A236" s="947"/>
      <c r="B236" s="949"/>
      <c r="C236" s="1244"/>
      <c r="D236" s="1250"/>
      <c r="E236" s="1254"/>
      <c r="F236" s="1252"/>
      <c r="G236" s="948"/>
      <c r="H236" s="948"/>
      <c r="I236" s="948"/>
      <c r="J236" s="229"/>
      <c r="K236" s="988"/>
    </row>
    <row r="237" spans="1:11" s="85" customFormat="1" ht="15" customHeight="1" x14ac:dyDescent="0.3">
      <c r="A237" s="947"/>
      <c r="B237" s="949"/>
      <c r="C237" s="1244"/>
      <c r="D237" s="1250"/>
      <c r="E237" s="1254"/>
      <c r="F237" s="1252"/>
      <c r="G237" s="948"/>
      <c r="H237" s="948"/>
      <c r="I237" s="948"/>
      <c r="J237" s="229"/>
      <c r="K237" s="988"/>
    </row>
    <row r="238" spans="1:11" s="85" customFormat="1" ht="15" customHeight="1" x14ac:dyDescent="0.3">
      <c r="A238" s="947"/>
      <c r="B238" s="949"/>
      <c r="C238" s="1244"/>
      <c r="D238" s="1250"/>
      <c r="E238" s="1254"/>
      <c r="F238" s="1252"/>
      <c r="G238" s="948"/>
      <c r="H238" s="948"/>
      <c r="I238" s="948"/>
      <c r="J238" s="229"/>
      <c r="K238" s="988"/>
    </row>
    <row r="239" spans="1:11" s="85" customFormat="1" ht="15" customHeight="1" x14ac:dyDescent="0.3">
      <c r="A239" s="947"/>
      <c r="B239" s="949"/>
      <c r="C239" s="1244"/>
      <c r="D239" s="1250"/>
      <c r="E239" s="1254"/>
      <c r="F239" s="1252"/>
      <c r="G239" s="948"/>
      <c r="H239" s="948"/>
      <c r="I239" s="948"/>
      <c r="J239" s="229"/>
      <c r="K239" s="988"/>
    </row>
    <row r="240" spans="1:11" s="85" customFormat="1" ht="15" customHeight="1" x14ac:dyDescent="0.3">
      <c r="A240" s="947"/>
      <c r="B240" s="949"/>
      <c r="C240" s="1244"/>
      <c r="D240" s="1250"/>
      <c r="E240" s="1254"/>
      <c r="F240" s="1252"/>
      <c r="G240" s="948"/>
      <c r="H240" s="948"/>
      <c r="I240" s="948"/>
      <c r="J240" s="229"/>
      <c r="K240" s="988"/>
    </row>
    <row r="241" spans="1:11" s="85" customFormat="1" ht="15" customHeight="1" x14ac:dyDescent="0.3">
      <c r="A241" s="947"/>
      <c r="B241" s="949"/>
      <c r="C241" s="1244"/>
      <c r="D241" s="1250"/>
      <c r="E241" s="1254"/>
      <c r="F241" s="1252"/>
      <c r="G241" s="948"/>
      <c r="H241" s="948"/>
      <c r="I241" s="948"/>
      <c r="J241" s="229"/>
      <c r="K241" s="988"/>
    </row>
    <row r="242" spans="1:11" s="85" customFormat="1" ht="15" customHeight="1" x14ac:dyDescent="0.3">
      <c r="A242" s="947"/>
      <c r="B242" s="949"/>
      <c r="C242" s="1244"/>
      <c r="D242" s="1250"/>
      <c r="E242" s="1254"/>
      <c r="F242" s="1252"/>
      <c r="G242" s="948"/>
      <c r="H242" s="948"/>
      <c r="I242" s="948"/>
      <c r="J242" s="229"/>
      <c r="K242" s="988"/>
    </row>
    <row r="243" spans="1:11" s="85" customFormat="1" ht="15" customHeight="1" x14ac:dyDescent="0.3">
      <c r="A243" s="947"/>
      <c r="B243" s="949"/>
      <c r="C243" s="1244"/>
      <c r="D243" s="1250"/>
      <c r="E243" s="1254"/>
      <c r="F243" s="1252"/>
      <c r="G243" s="948"/>
      <c r="H243" s="948"/>
      <c r="I243" s="948"/>
      <c r="J243" s="229"/>
      <c r="K243" s="988"/>
    </row>
    <row r="244" spans="1:11" s="85" customFormat="1" ht="15" customHeight="1" x14ac:dyDescent="0.3">
      <c r="A244" s="947"/>
      <c r="B244" s="949"/>
      <c r="C244" s="1244"/>
      <c r="D244" s="1250"/>
      <c r="E244" s="1254"/>
      <c r="F244" s="1252"/>
      <c r="G244" s="948"/>
      <c r="H244" s="948"/>
      <c r="I244" s="948"/>
      <c r="J244" s="229"/>
      <c r="K244" s="988"/>
    </row>
    <row r="245" spans="1:11" s="85" customFormat="1" ht="15" customHeight="1" x14ac:dyDescent="0.3">
      <c r="A245" s="947"/>
      <c r="B245" s="949"/>
      <c r="C245" s="1244"/>
      <c r="D245" s="1250"/>
      <c r="E245" s="1254"/>
      <c r="F245" s="1252"/>
      <c r="G245" s="948"/>
      <c r="H245" s="948"/>
      <c r="I245" s="948"/>
      <c r="J245" s="229"/>
      <c r="K245" s="988"/>
    </row>
    <row r="246" spans="1:11" s="85" customFormat="1" ht="15" customHeight="1" x14ac:dyDescent="0.3">
      <c r="A246" s="947"/>
      <c r="B246" s="949"/>
      <c r="C246" s="1244"/>
      <c r="D246" s="1250"/>
      <c r="E246" s="1254"/>
      <c r="F246" s="1252"/>
      <c r="G246" s="948"/>
      <c r="H246" s="948"/>
      <c r="I246" s="948"/>
      <c r="J246" s="229"/>
      <c r="K246" s="988"/>
    </row>
    <row r="247" spans="1:11" s="85" customFormat="1" ht="15" customHeight="1" x14ac:dyDescent="0.3">
      <c r="A247" s="947"/>
      <c r="B247" s="949"/>
      <c r="C247" s="1244"/>
      <c r="D247" s="1250"/>
      <c r="E247" s="1254"/>
      <c r="F247" s="1252"/>
      <c r="G247" s="948"/>
      <c r="H247" s="948"/>
      <c r="I247" s="948"/>
      <c r="J247" s="229"/>
      <c r="K247" s="988"/>
    </row>
    <row r="248" spans="1:11" s="85" customFormat="1" ht="15" customHeight="1" x14ac:dyDescent="0.3">
      <c r="A248" s="947"/>
      <c r="B248" s="949"/>
      <c r="C248" s="1244"/>
      <c r="D248" s="1250"/>
      <c r="E248" s="1254"/>
      <c r="F248" s="1252"/>
      <c r="G248" s="948"/>
      <c r="H248" s="948"/>
      <c r="I248" s="948"/>
      <c r="J248" s="229"/>
      <c r="K248" s="988"/>
    </row>
    <row r="249" spans="1:11" s="85" customFormat="1" ht="15" customHeight="1" x14ac:dyDescent="0.3">
      <c r="A249" s="947"/>
      <c r="B249" s="949"/>
      <c r="C249" s="1244"/>
      <c r="D249" s="1250"/>
      <c r="E249" s="1254"/>
      <c r="F249" s="1252"/>
      <c r="G249" s="948"/>
      <c r="H249" s="948"/>
      <c r="I249" s="948"/>
      <c r="J249" s="229"/>
      <c r="K249" s="988"/>
    </row>
    <row r="250" spans="1:11" s="85" customFormat="1" ht="15" customHeight="1" x14ac:dyDescent="0.3">
      <c r="A250" s="947"/>
      <c r="B250" s="949"/>
      <c r="C250" s="1244"/>
      <c r="D250" s="1250"/>
      <c r="E250" s="1254"/>
      <c r="F250" s="1252"/>
      <c r="G250" s="948"/>
      <c r="H250" s="948"/>
      <c r="I250" s="948"/>
      <c r="J250" s="229"/>
      <c r="K250" s="988"/>
    </row>
    <row r="251" spans="1:11" s="85" customFormat="1" ht="15" customHeight="1" x14ac:dyDescent="0.3">
      <c r="A251" s="947"/>
      <c r="B251" s="949"/>
      <c r="C251" s="1244"/>
      <c r="D251" s="1250"/>
      <c r="E251" s="1254"/>
      <c r="F251" s="1252"/>
      <c r="G251" s="948"/>
      <c r="H251" s="948"/>
      <c r="I251" s="948"/>
      <c r="J251" s="229"/>
      <c r="K251" s="988"/>
    </row>
    <row r="252" spans="1:11" s="85" customFormat="1" ht="15" customHeight="1" x14ac:dyDescent="0.3">
      <c r="A252" s="947"/>
      <c r="B252" s="949"/>
      <c r="C252" s="1244"/>
      <c r="D252" s="1250"/>
      <c r="E252" s="1254"/>
      <c r="F252" s="1252"/>
      <c r="G252" s="948"/>
      <c r="H252" s="948"/>
      <c r="I252" s="948"/>
      <c r="J252" s="229"/>
      <c r="K252" s="988"/>
    </row>
    <row r="253" spans="1:11" s="85" customFormat="1" ht="15" customHeight="1" x14ac:dyDescent="0.3">
      <c r="A253" s="947"/>
      <c r="B253" s="949"/>
      <c r="C253" s="1244"/>
      <c r="D253" s="1250"/>
      <c r="E253" s="1254"/>
      <c r="F253" s="1252"/>
      <c r="G253" s="948"/>
      <c r="H253" s="948"/>
      <c r="I253" s="948"/>
      <c r="J253" s="229"/>
      <c r="K253" s="988"/>
    </row>
    <row r="254" spans="1:11" s="85" customFormat="1" ht="15" customHeight="1" x14ac:dyDescent="0.3">
      <c r="A254" s="947"/>
      <c r="B254" s="949"/>
      <c r="C254" s="1244"/>
      <c r="D254" s="1250"/>
      <c r="E254" s="1254"/>
      <c r="F254" s="1252"/>
      <c r="G254" s="948"/>
      <c r="H254" s="948"/>
      <c r="I254" s="948"/>
      <c r="J254" s="229"/>
      <c r="K254" s="988"/>
    </row>
    <row r="255" spans="1:11" s="85" customFormat="1" ht="15" customHeight="1" x14ac:dyDescent="0.3">
      <c r="A255" s="947"/>
      <c r="B255" s="949"/>
      <c r="C255" s="1244"/>
      <c r="D255" s="1250"/>
      <c r="E255" s="1254"/>
      <c r="F255" s="1252"/>
      <c r="G255" s="948"/>
      <c r="H255" s="948"/>
      <c r="I255" s="948"/>
      <c r="J255" s="229"/>
      <c r="K255" s="988"/>
    </row>
    <row r="256" spans="1:11" s="85" customFormat="1" ht="15" customHeight="1" x14ac:dyDescent="0.3">
      <c r="A256" s="947"/>
      <c r="B256" s="949"/>
      <c r="C256" s="1244"/>
      <c r="D256" s="1250"/>
      <c r="E256" s="1254"/>
      <c r="F256" s="1252"/>
      <c r="G256" s="948"/>
      <c r="H256" s="948"/>
      <c r="I256" s="948"/>
      <c r="J256" s="229"/>
      <c r="K256" s="988"/>
    </row>
    <row r="257" spans="1:11" s="85" customFormat="1" ht="15" customHeight="1" x14ac:dyDescent="0.3">
      <c r="A257" s="947"/>
      <c r="B257" s="949"/>
      <c r="C257" s="1244"/>
      <c r="D257" s="1250"/>
      <c r="E257" s="1254"/>
      <c r="F257" s="1252"/>
      <c r="G257" s="948"/>
      <c r="H257" s="948"/>
      <c r="I257" s="948"/>
      <c r="J257" s="229"/>
      <c r="K257" s="988"/>
    </row>
    <row r="258" spans="1:11" s="85" customFormat="1" ht="15" customHeight="1" x14ac:dyDescent="0.3">
      <c r="A258" s="947"/>
      <c r="B258" s="949"/>
      <c r="C258" s="1244"/>
      <c r="D258" s="1250"/>
      <c r="E258" s="1254"/>
      <c r="F258" s="1252"/>
      <c r="G258" s="948"/>
      <c r="H258" s="948"/>
      <c r="I258" s="948"/>
      <c r="J258" s="229"/>
      <c r="K258" s="988"/>
    </row>
    <row r="259" spans="1:11" s="85" customFormat="1" ht="15" customHeight="1" x14ac:dyDescent="0.3">
      <c r="A259" s="947"/>
      <c r="B259" s="949"/>
      <c r="C259" s="1244"/>
      <c r="D259" s="1250"/>
      <c r="E259" s="1254"/>
      <c r="F259" s="1252"/>
      <c r="G259" s="948"/>
      <c r="H259" s="948"/>
      <c r="I259" s="948"/>
      <c r="J259" s="229"/>
      <c r="K259" s="988"/>
    </row>
    <row r="260" spans="1:11" s="85" customFormat="1" ht="15" customHeight="1" x14ac:dyDescent="0.3">
      <c r="A260" s="947"/>
      <c r="B260" s="949"/>
      <c r="C260" s="1244"/>
      <c r="D260" s="1250"/>
      <c r="E260" s="1254"/>
      <c r="F260" s="1252"/>
      <c r="G260" s="948"/>
      <c r="H260" s="948"/>
      <c r="I260" s="948"/>
      <c r="J260" s="229"/>
      <c r="K260" s="988"/>
    </row>
    <row r="261" spans="1:11" s="85" customFormat="1" ht="15" customHeight="1" x14ac:dyDescent="0.3">
      <c r="A261" s="947"/>
      <c r="B261" s="949"/>
      <c r="C261" s="1244"/>
      <c r="D261" s="1250"/>
      <c r="E261" s="1254"/>
      <c r="F261" s="1252"/>
      <c r="G261" s="948"/>
      <c r="H261" s="948"/>
      <c r="I261" s="948"/>
      <c r="J261" s="229"/>
      <c r="K261" s="988"/>
    </row>
    <row r="262" spans="1:11" s="85" customFormat="1" ht="15" customHeight="1" x14ac:dyDescent="0.3">
      <c r="A262" s="947"/>
      <c r="B262" s="949"/>
      <c r="C262" s="1244"/>
      <c r="D262" s="1250"/>
      <c r="E262" s="1254"/>
      <c r="F262" s="1252"/>
      <c r="G262" s="948"/>
      <c r="H262" s="948"/>
      <c r="I262" s="948"/>
      <c r="J262" s="229"/>
      <c r="K262" s="988"/>
    </row>
    <row r="263" spans="1:11" s="85" customFormat="1" ht="15" customHeight="1" x14ac:dyDescent="0.3">
      <c r="A263" s="947"/>
      <c r="B263" s="949"/>
      <c r="C263" s="1244"/>
      <c r="D263" s="1250"/>
      <c r="E263" s="1254"/>
      <c r="F263" s="1252"/>
      <c r="G263" s="948"/>
      <c r="H263" s="948"/>
      <c r="I263" s="948"/>
      <c r="J263" s="229"/>
      <c r="K263" s="988"/>
    </row>
    <row r="264" spans="1:11" s="85" customFormat="1" ht="15" customHeight="1" x14ac:dyDescent="0.3">
      <c r="A264" s="947"/>
      <c r="B264" s="949"/>
      <c r="C264" s="1244"/>
      <c r="D264" s="1250"/>
      <c r="E264" s="1254"/>
      <c r="F264" s="1252"/>
      <c r="G264" s="948"/>
      <c r="H264" s="948"/>
      <c r="I264" s="948"/>
      <c r="J264" s="229"/>
      <c r="K264" s="988"/>
    </row>
    <row r="265" spans="1:11" s="85" customFormat="1" ht="15" customHeight="1" x14ac:dyDescent="0.3">
      <c r="A265" s="947"/>
      <c r="B265" s="949"/>
      <c r="C265" s="1244"/>
      <c r="D265" s="1250"/>
      <c r="E265" s="1254"/>
      <c r="F265" s="1252"/>
      <c r="G265" s="948"/>
      <c r="H265" s="948"/>
      <c r="I265" s="948"/>
      <c r="J265" s="229"/>
      <c r="K265" s="988"/>
    </row>
    <row r="266" spans="1:11" s="85" customFormat="1" ht="15" customHeight="1" x14ac:dyDescent="0.3">
      <c r="A266" s="947"/>
      <c r="B266" s="949"/>
      <c r="C266" s="1244"/>
      <c r="D266" s="1250"/>
      <c r="E266" s="1254"/>
      <c r="F266" s="1252"/>
      <c r="G266" s="948"/>
      <c r="H266" s="948"/>
      <c r="I266" s="948"/>
      <c r="J266" s="229"/>
      <c r="K266" s="988"/>
    </row>
    <row r="267" spans="1:11" s="85" customFormat="1" ht="15" customHeight="1" x14ac:dyDescent="0.3">
      <c r="A267" s="947"/>
      <c r="B267" s="949"/>
      <c r="C267" s="1244"/>
      <c r="D267" s="1250"/>
      <c r="E267" s="1254"/>
      <c r="F267" s="1252"/>
      <c r="G267" s="948"/>
      <c r="H267" s="948"/>
      <c r="I267" s="948"/>
      <c r="J267" s="229"/>
      <c r="K267" s="988"/>
    </row>
    <row r="268" spans="1:11" s="85" customFormat="1" ht="15" customHeight="1" x14ac:dyDescent="0.3">
      <c r="A268" s="947"/>
      <c r="B268" s="949"/>
      <c r="C268" s="1244"/>
      <c r="D268" s="1250"/>
      <c r="E268" s="1254"/>
      <c r="F268" s="1252"/>
      <c r="G268" s="948"/>
      <c r="H268" s="948"/>
      <c r="I268" s="948"/>
      <c r="J268" s="229"/>
      <c r="K268" s="988"/>
    </row>
    <row r="269" spans="1:11" s="85" customFormat="1" ht="15" customHeight="1" x14ac:dyDescent="0.3">
      <c r="A269" s="947"/>
      <c r="B269" s="949"/>
      <c r="C269" s="1244"/>
      <c r="D269" s="1250"/>
      <c r="E269" s="1254"/>
      <c r="F269" s="1252"/>
      <c r="G269" s="948"/>
      <c r="H269" s="948"/>
      <c r="I269" s="948"/>
      <c r="J269" s="229"/>
      <c r="K269" s="988"/>
    </row>
    <row r="270" spans="1:11" s="85" customFormat="1" ht="15" customHeight="1" x14ac:dyDescent="0.3">
      <c r="A270" s="947"/>
      <c r="B270" s="949"/>
      <c r="C270" s="1244"/>
      <c r="D270" s="1250"/>
      <c r="E270" s="1254"/>
      <c r="F270" s="1252"/>
      <c r="G270" s="948"/>
      <c r="H270" s="948"/>
      <c r="I270" s="948"/>
      <c r="J270" s="229"/>
      <c r="K270" s="988"/>
    </row>
    <row r="271" spans="1:11" s="85" customFormat="1" ht="15" customHeight="1" x14ac:dyDescent="0.3">
      <c r="A271" s="947"/>
      <c r="B271" s="949"/>
      <c r="C271" s="1244"/>
      <c r="D271" s="1250"/>
      <c r="E271" s="1254"/>
      <c r="F271" s="1252"/>
      <c r="G271" s="948"/>
      <c r="H271" s="948"/>
      <c r="I271" s="948"/>
      <c r="J271" s="229"/>
      <c r="K271" s="988"/>
    </row>
    <row r="272" spans="1:11" s="85" customFormat="1" ht="15" customHeight="1" x14ac:dyDescent="0.3">
      <c r="A272" s="947"/>
      <c r="B272" s="949"/>
      <c r="C272" s="1244"/>
      <c r="D272" s="1250"/>
      <c r="E272" s="1254"/>
      <c r="F272" s="1252"/>
      <c r="G272" s="948"/>
      <c r="H272" s="948"/>
      <c r="I272" s="948"/>
      <c r="J272" s="229"/>
      <c r="K272" s="988"/>
    </row>
    <row r="273" spans="1:11" s="85" customFormat="1" ht="15" customHeight="1" x14ac:dyDescent="0.3">
      <c r="A273" s="947"/>
      <c r="B273" s="949"/>
      <c r="C273" s="1244"/>
      <c r="D273" s="1250"/>
      <c r="E273" s="1254"/>
      <c r="F273" s="1252"/>
      <c r="G273" s="948"/>
      <c r="H273" s="948"/>
      <c r="I273" s="948"/>
      <c r="J273" s="229"/>
      <c r="K273" s="988"/>
    </row>
    <row r="274" spans="1:11" s="85" customFormat="1" ht="15" customHeight="1" x14ac:dyDescent="0.3">
      <c r="A274" s="947"/>
      <c r="B274" s="949"/>
      <c r="C274" s="1244"/>
      <c r="D274" s="1250"/>
      <c r="E274" s="1254"/>
      <c r="F274" s="1252"/>
      <c r="G274" s="948"/>
      <c r="H274" s="948"/>
      <c r="I274" s="948"/>
      <c r="J274" s="229"/>
      <c r="K274" s="988"/>
    </row>
    <row r="275" spans="1:11" s="85" customFormat="1" ht="15" customHeight="1" x14ac:dyDescent="0.3">
      <c r="A275" s="947"/>
      <c r="B275" s="949"/>
      <c r="C275" s="229"/>
      <c r="D275" s="1233"/>
      <c r="E275" s="1242"/>
      <c r="F275" s="1235"/>
      <c r="G275" s="948"/>
      <c r="H275" s="948"/>
      <c r="I275" s="948"/>
      <c r="J275" s="229"/>
      <c r="K275" s="988"/>
    </row>
    <row r="276" spans="1:11" s="85" customFormat="1" ht="15" customHeight="1" x14ac:dyDescent="0.3">
      <c r="A276" s="947"/>
      <c r="B276" s="949"/>
      <c r="C276" s="1244"/>
      <c r="D276" s="1249"/>
      <c r="E276" s="1254"/>
      <c r="F276" s="1251"/>
      <c r="G276" s="948"/>
      <c r="H276" s="948"/>
      <c r="I276" s="948"/>
      <c r="J276" s="229"/>
      <c r="K276" s="988"/>
    </row>
    <row r="277" spans="1:11" s="85" customFormat="1" ht="15" customHeight="1" x14ac:dyDescent="0.3">
      <c r="A277" s="947"/>
      <c r="B277" s="1247"/>
      <c r="C277" s="1244"/>
      <c r="D277" s="1250"/>
      <c r="E277" s="1254"/>
      <c r="F277" s="1252"/>
      <c r="G277" s="948"/>
      <c r="H277" s="948"/>
      <c r="I277" s="948"/>
      <c r="J277" s="229"/>
      <c r="K277" s="988"/>
    </row>
    <row r="278" spans="1:11" s="85" customFormat="1" ht="15" customHeight="1" x14ac:dyDescent="0.3">
      <c r="A278" s="947"/>
      <c r="B278" s="1247"/>
      <c r="C278" s="1244"/>
      <c r="D278" s="1250"/>
      <c r="E278" s="1254"/>
      <c r="F278" s="1252"/>
      <c r="G278" s="948"/>
      <c r="H278" s="948"/>
      <c r="I278" s="948"/>
      <c r="J278" s="229"/>
      <c r="K278" s="988"/>
    </row>
    <row r="279" spans="1:11" s="85" customFormat="1" ht="15" customHeight="1" x14ac:dyDescent="0.3">
      <c r="A279" s="947"/>
      <c r="B279" s="1247"/>
      <c r="C279" s="1244"/>
      <c r="D279" s="1250"/>
      <c r="E279" s="1254"/>
      <c r="F279" s="1252"/>
      <c r="G279" s="948"/>
      <c r="H279" s="948"/>
      <c r="I279" s="948"/>
      <c r="J279" s="229"/>
      <c r="K279" s="988"/>
    </row>
    <row r="280" spans="1:11" s="85" customFormat="1" ht="15" customHeight="1" x14ac:dyDescent="0.3">
      <c r="A280" s="947"/>
      <c r="B280" s="1247"/>
      <c r="C280" s="1244"/>
      <c r="D280" s="1250"/>
      <c r="E280" s="1254"/>
      <c r="F280" s="1252"/>
      <c r="G280" s="948"/>
      <c r="H280" s="948"/>
      <c r="I280" s="948"/>
      <c r="J280" s="229"/>
      <c r="K280" s="988"/>
    </row>
    <row r="281" spans="1:11" s="85" customFormat="1" ht="15" customHeight="1" x14ac:dyDescent="0.3">
      <c r="A281" s="947"/>
      <c r="B281" s="1247"/>
      <c r="C281" s="1244"/>
      <c r="D281" s="1250"/>
      <c r="E281" s="1254"/>
      <c r="F281" s="1252"/>
      <c r="G281" s="948"/>
      <c r="H281" s="948"/>
      <c r="I281" s="948"/>
      <c r="J281" s="229"/>
      <c r="K281" s="988"/>
    </row>
    <row r="282" spans="1:11" s="85" customFormat="1" ht="15" customHeight="1" x14ac:dyDescent="0.3">
      <c r="A282" s="947"/>
      <c r="B282" s="1247"/>
      <c r="C282" s="1244"/>
      <c r="D282" s="1250"/>
      <c r="E282" s="1254"/>
      <c r="F282" s="1252"/>
      <c r="G282" s="948"/>
      <c r="H282" s="948"/>
      <c r="I282" s="948"/>
      <c r="J282" s="229"/>
      <c r="K282" s="988"/>
    </row>
    <row r="283" spans="1:11" s="85" customFormat="1" ht="15" customHeight="1" x14ac:dyDescent="0.3">
      <c r="A283" s="947"/>
      <c r="B283" s="1247"/>
      <c r="C283" s="1244"/>
      <c r="D283" s="1250"/>
      <c r="E283" s="1254"/>
      <c r="F283" s="1252"/>
      <c r="G283" s="948"/>
      <c r="H283" s="948"/>
      <c r="I283" s="948"/>
      <c r="J283" s="229"/>
      <c r="K283" s="988"/>
    </row>
    <row r="284" spans="1:11" s="85" customFormat="1" ht="15" customHeight="1" x14ac:dyDescent="0.3">
      <c r="A284" s="947"/>
      <c r="B284" s="1247"/>
      <c r="C284" s="1244"/>
      <c r="D284" s="1250"/>
      <c r="E284" s="1254"/>
      <c r="F284" s="1252"/>
      <c r="G284" s="948"/>
      <c r="H284" s="948"/>
      <c r="I284" s="948"/>
      <c r="J284" s="229"/>
      <c r="K284" s="988"/>
    </row>
    <row r="285" spans="1:11" s="85" customFormat="1" ht="15" customHeight="1" x14ac:dyDescent="0.3">
      <c r="A285" s="947"/>
      <c r="B285" s="1247"/>
      <c r="C285" s="1244"/>
      <c r="D285" s="1250"/>
      <c r="E285" s="1254"/>
      <c r="F285" s="1252"/>
      <c r="G285" s="948"/>
      <c r="H285" s="948"/>
      <c r="I285" s="948"/>
      <c r="J285" s="229"/>
      <c r="K285" s="988"/>
    </row>
    <row r="286" spans="1:11" s="85" customFormat="1" ht="15" customHeight="1" x14ac:dyDescent="0.3">
      <c r="A286" s="947"/>
      <c r="B286" s="1247"/>
      <c r="C286" s="1244"/>
      <c r="D286" s="1250"/>
      <c r="E286" s="1254"/>
      <c r="F286" s="1252"/>
      <c r="G286" s="948"/>
      <c r="H286" s="948"/>
      <c r="I286" s="948"/>
      <c r="J286" s="229"/>
      <c r="K286" s="988"/>
    </row>
    <row r="287" spans="1:11" s="85" customFormat="1" ht="15" customHeight="1" x14ac:dyDescent="0.3">
      <c r="A287" s="947"/>
      <c r="B287" s="1247"/>
      <c r="C287" s="1244"/>
      <c r="D287" s="1250"/>
      <c r="E287" s="1254"/>
      <c r="F287" s="1252"/>
      <c r="G287" s="948"/>
      <c r="H287" s="948"/>
      <c r="I287" s="948"/>
      <c r="J287" s="229"/>
      <c r="K287" s="988"/>
    </row>
    <row r="288" spans="1:11" s="85" customFormat="1" ht="15" customHeight="1" x14ac:dyDescent="0.3">
      <c r="A288" s="947"/>
      <c r="B288" s="1247"/>
      <c r="C288" s="1244"/>
      <c r="D288" s="1250"/>
      <c r="E288" s="1254"/>
      <c r="F288" s="1252"/>
      <c r="G288" s="948"/>
      <c r="H288" s="948"/>
      <c r="I288" s="948"/>
      <c r="J288" s="229"/>
      <c r="K288" s="988"/>
    </row>
    <row r="289" spans="1:11" s="85" customFormat="1" ht="15" customHeight="1" x14ac:dyDescent="0.3">
      <c r="A289" s="947"/>
      <c r="B289" s="1247"/>
      <c r="C289" s="1244"/>
      <c r="D289" s="1250"/>
      <c r="E289" s="1254"/>
      <c r="F289" s="1252"/>
      <c r="G289" s="948"/>
      <c r="H289" s="948"/>
      <c r="I289" s="948"/>
      <c r="J289" s="229"/>
      <c r="K289" s="988"/>
    </row>
    <row r="290" spans="1:11" s="85" customFormat="1" ht="15" customHeight="1" x14ac:dyDescent="0.3">
      <c r="A290" s="947"/>
      <c r="B290" s="1247"/>
      <c r="C290" s="1244"/>
      <c r="D290" s="1250"/>
      <c r="E290" s="1254"/>
      <c r="F290" s="1252"/>
      <c r="G290" s="948"/>
      <c r="H290" s="948"/>
      <c r="I290" s="948"/>
      <c r="J290" s="229"/>
      <c r="K290" s="988"/>
    </row>
    <row r="291" spans="1:11" s="85" customFormat="1" ht="15" customHeight="1" x14ac:dyDescent="0.3">
      <c r="A291" s="947"/>
      <c r="B291" s="1247"/>
      <c r="C291" s="1244"/>
      <c r="D291" s="1250"/>
      <c r="E291" s="1254"/>
      <c r="F291" s="1252"/>
      <c r="G291" s="948"/>
      <c r="H291" s="948"/>
      <c r="I291" s="948"/>
      <c r="J291" s="229"/>
      <c r="K291" s="988"/>
    </row>
    <row r="292" spans="1:11" s="85" customFormat="1" ht="15" customHeight="1" x14ac:dyDescent="0.3">
      <c r="A292" s="947"/>
      <c r="B292" s="1247"/>
      <c r="C292" s="1244"/>
      <c r="D292" s="1250"/>
      <c r="E292" s="1254"/>
      <c r="F292" s="1252"/>
      <c r="G292" s="948"/>
      <c r="H292" s="948"/>
      <c r="I292" s="948"/>
      <c r="J292" s="229"/>
      <c r="K292" s="988"/>
    </row>
    <row r="293" spans="1:11" s="85" customFormat="1" ht="15" customHeight="1" x14ac:dyDescent="0.3">
      <c r="A293" s="947"/>
      <c r="B293" s="1247"/>
      <c r="C293" s="1244"/>
      <c r="D293" s="1250"/>
      <c r="E293" s="1254"/>
      <c r="F293" s="1252"/>
      <c r="G293" s="948"/>
      <c r="H293" s="948"/>
      <c r="I293" s="948"/>
      <c r="J293" s="229"/>
      <c r="K293" s="988"/>
    </row>
    <row r="294" spans="1:11" s="85" customFormat="1" ht="15" customHeight="1" x14ac:dyDescent="0.3">
      <c r="A294" s="947"/>
      <c r="B294" s="1247"/>
      <c r="C294" s="1244"/>
      <c r="D294" s="1250"/>
      <c r="E294" s="1254"/>
      <c r="F294" s="1252"/>
      <c r="G294" s="948"/>
      <c r="H294" s="948"/>
      <c r="I294" s="948"/>
      <c r="J294" s="229"/>
      <c r="K294" s="988"/>
    </row>
    <row r="295" spans="1:11" s="85" customFormat="1" ht="15" customHeight="1" x14ac:dyDescent="0.3">
      <c r="A295" s="947"/>
      <c r="B295" s="1247"/>
      <c r="C295" s="1244"/>
      <c r="D295" s="1250"/>
      <c r="E295" s="1254"/>
      <c r="F295" s="1252"/>
      <c r="G295" s="948"/>
      <c r="H295" s="948"/>
      <c r="I295" s="948"/>
      <c r="J295" s="229"/>
      <c r="K295" s="988"/>
    </row>
    <row r="296" spans="1:11" s="85" customFormat="1" ht="15" customHeight="1" x14ac:dyDescent="0.3">
      <c r="A296" s="947"/>
      <c r="B296" s="1247"/>
      <c r="C296" s="1244"/>
      <c r="D296" s="1250"/>
      <c r="E296" s="1254"/>
      <c r="F296" s="1252"/>
      <c r="G296" s="948"/>
      <c r="H296" s="948"/>
      <c r="I296" s="948"/>
      <c r="J296" s="229"/>
      <c r="K296" s="988"/>
    </row>
    <row r="297" spans="1:11" s="85" customFormat="1" ht="15" customHeight="1" x14ac:dyDescent="0.3">
      <c r="A297" s="947"/>
      <c r="B297" s="1247"/>
      <c r="C297" s="1244"/>
      <c r="D297" s="1250"/>
      <c r="E297" s="1254"/>
      <c r="F297" s="1252"/>
      <c r="G297" s="948"/>
      <c r="H297" s="948"/>
      <c r="I297" s="948"/>
      <c r="J297" s="229"/>
      <c r="K297" s="988"/>
    </row>
    <row r="298" spans="1:11" s="85" customFormat="1" ht="15" customHeight="1" x14ac:dyDescent="0.3">
      <c r="A298" s="947"/>
      <c r="B298" s="1247"/>
      <c r="C298" s="1244"/>
      <c r="D298" s="1250"/>
      <c r="E298" s="1254"/>
      <c r="F298" s="1252"/>
      <c r="G298" s="948"/>
      <c r="H298" s="948"/>
      <c r="I298" s="948"/>
      <c r="J298" s="229"/>
      <c r="K298" s="988"/>
    </row>
    <row r="299" spans="1:11" s="85" customFormat="1" ht="15" customHeight="1" x14ac:dyDescent="0.3">
      <c r="A299" s="947"/>
      <c r="B299" s="1247"/>
      <c r="C299" s="1244"/>
      <c r="D299" s="1250"/>
      <c r="E299" s="1254"/>
      <c r="F299" s="1252"/>
      <c r="G299" s="948"/>
      <c r="H299" s="948"/>
      <c r="I299" s="948"/>
      <c r="J299" s="229"/>
      <c r="K299" s="988"/>
    </row>
    <row r="300" spans="1:11" s="85" customFormat="1" ht="15" customHeight="1" x14ac:dyDescent="0.3">
      <c r="A300" s="947"/>
      <c r="B300" s="1247"/>
      <c r="C300" s="1244"/>
      <c r="D300" s="1250"/>
      <c r="E300" s="1254"/>
      <c r="F300" s="1252"/>
      <c r="G300" s="948"/>
      <c r="H300" s="948"/>
      <c r="I300" s="948"/>
      <c r="J300" s="229"/>
      <c r="K300" s="988"/>
    </row>
    <row r="301" spans="1:11" s="85" customFormat="1" ht="15" customHeight="1" x14ac:dyDescent="0.3">
      <c r="A301" s="947"/>
      <c r="B301" s="1247"/>
      <c r="C301" s="1244"/>
      <c r="D301" s="1250"/>
      <c r="E301" s="1254"/>
      <c r="F301" s="1252"/>
      <c r="G301" s="948"/>
      <c r="H301" s="948"/>
      <c r="I301" s="948"/>
      <c r="J301" s="229"/>
      <c r="K301" s="988"/>
    </row>
    <row r="302" spans="1:11" s="85" customFormat="1" ht="15" customHeight="1" x14ac:dyDescent="0.3">
      <c r="A302" s="947"/>
      <c r="B302" s="1247"/>
      <c r="C302" s="1244"/>
      <c r="D302" s="1250"/>
      <c r="E302" s="1254"/>
      <c r="F302" s="1252"/>
      <c r="G302" s="948"/>
      <c r="H302" s="948"/>
      <c r="I302" s="948"/>
      <c r="J302" s="229"/>
      <c r="K302" s="988"/>
    </row>
    <row r="303" spans="1:11" s="85" customFormat="1" ht="15" customHeight="1" x14ac:dyDescent="0.3">
      <c r="A303" s="947"/>
      <c r="B303" s="1247"/>
      <c r="C303" s="1244"/>
      <c r="D303" s="1250"/>
      <c r="E303" s="1254"/>
      <c r="F303" s="1252"/>
      <c r="G303" s="948"/>
      <c r="H303" s="948"/>
      <c r="I303" s="948"/>
      <c r="J303" s="229"/>
      <c r="K303" s="988"/>
    </row>
    <row r="304" spans="1:11" s="85" customFormat="1" ht="15" customHeight="1" x14ac:dyDescent="0.3">
      <c r="A304" s="947"/>
      <c r="B304" s="1247"/>
      <c r="C304" s="1244"/>
      <c r="D304" s="1250"/>
      <c r="E304" s="1254"/>
      <c r="F304" s="1252"/>
      <c r="G304" s="948"/>
      <c r="H304" s="948"/>
      <c r="I304" s="948"/>
      <c r="J304" s="229"/>
      <c r="K304" s="988"/>
    </row>
    <row r="305" spans="1:11" s="85" customFormat="1" ht="15" customHeight="1" x14ac:dyDescent="0.3">
      <c r="A305" s="947"/>
      <c r="B305" s="1247"/>
      <c r="C305" s="1244"/>
      <c r="D305" s="1250"/>
      <c r="E305" s="1254"/>
      <c r="F305" s="1252"/>
      <c r="G305" s="948"/>
      <c r="H305" s="948"/>
      <c r="I305" s="948"/>
      <c r="J305" s="229"/>
      <c r="K305" s="988"/>
    </row>
    <row r="306" spans="1:11" s="85" customFormat="1" ht="15" customHeight="1" x14ac:dyDescent="0.3">
      <c r="A306" s="947"/>
      <c r="B306" s="1247"/>
      <c r="C306" s="1244"/>
      <c r="D306" s="1250"/>
      <c r="E306" s="1254"/>
      <c r="F306" s="1252"/>
      <c r="G306" s="948"/>
      <c r="H306" s="948"/>
      <c r="I306" s="948"/>
      <c r="J306" s="229"/>
      <c r="K306" s="988"/>
    </row>
    <row r="307" spans="1:11" s="85" customFormat="1" ht="15" customHeight="1" x14ac:dyDescent="0.3">
      <c r="A307" s="947"/>
      <c r="B307" s="1247"/>
      <c r="C307" s="1244"/>
      <c r="D307" s="1250"/>
      <c r="E307" s="1254"/>
      <c r="F307" s="1252"/>
      <c r="G307" s="948"/>
      <c r="H307" s="948"/>
      <c r="I307" s="948"/>
      <c r="J307" s="229"/>
      <c r="K307" s="988"/>
    </row>
    <row r="308" spans="1:11" s="85" customFormat="1" ht="15" customHeight="1" x14ac:dyDescent="0.3">
      <c r="A308" s="947"/>
      <c r="B308" s="1247"/>
      <c r="C308" s="1244"/>
      <c r="D308" s="1250"/>
      <c r="E308" s="1254"/>
      <c r="F308" s="1252"/>
      <c r="G308" s="948"/>
      <c r="H308" s="948"/>
      <c r="I308" s="948"/>
      <c r="J308" s="229"/>
      <c r="K308" s="988"/>
    </row>
    <row r="309" spans="1:11" s="85" customFormat="1" ht="15" customHeight="1" x14ac:dyDescent="0.3">
      <c r="A309" s="947"/>
      <c r="B309" s="1247"/>
      <c r="C309" s="1244"/>
      <c r="D309" s="1250"/>
      <c r="E309" s="1254"/>
      <c r="F309" s="1252"/>
      <c r="G309" s="948"/>
      <c r="H309" s="948"/>
      <c r="I309" s="948"/>
      <c r="J309" s="229"/>
      <c r="K309" s="988"/>
    </row>
    <row r="310" spans="1:11" s="85" customFormat="1" ht="15" customHeight="1" x14ac:dyDescent="0.3">
      <c r="A310" s="947"/>
      <c r="B310" s="1247"/>
      <c r="C310" s="1244"/>
      <c r="D310" s="1250"/>
      <c r="E310" s="1254"/>
      <c r="F310" s="1252"/>
      <c r="G310" s="948"/>
      <c r="H310" s="948"/>
      <c r="I310" s="948"/>
      <c r="J310" s="229"/>
      <c r="K310" s="988"/>
    </row>
    <row r="311" spans="1:11" s="85" customFormat="1" ht="15" customHeight="1" x14ac:dyDescent="0.3">
      <c r="A311" s="947"/>
      <c r="B311" s="1247"/>
      <c r="C311" s="1244"/>
      <c r="D311" s="1250"/>
      <c r="E311" s="1254"/>
      <c r="F311" s="1252"/>
      <c r="G311" s="948"/>
      <c r="H311" s="948"/>
      <c r="I311" s="948"/>
      <c r="J311" s="229"/>
      <c r="K311" s="988"/>
    </row>
    <row r="312" spans="1:11" s="85" customFormat="1" ht="15" customHeight="1" x14ac:dyDescent="0.3">
      <c r="A312" s="947"/>
      <c r="B312" s="1247"/>
      <c r="C312" s="1244"/>
      <c r="D312" s="1250"/>
      <c r="E312" s="1254"/>
      <c r="F312" s="1252"/>
      <c r="G312" s="948"/>
      <c r="H312" s="948"/>
      <c r="I312" s="948"/>
      <c r="J312" s="229"/>
      <c r="K312" s="988"/>
    </row>
    <row r="313" spans="1:11" s="85" customFormat="1" ht="15" customHeight="1" x14ac:dyDescent="0.3">
      <c r="A313" s="947"/>
      <c r="B313" s="1247"/>
      <c r="C313" s="1244"/>
      <c r="D313" s="1250"/>
      <c r="E313" s="1254"/>
      <c r="F313" s="1252"/>
      <c r="G313" s="948"/>
      <c r="H313" s="948"/>
      <c r="I313" s="948"/>
      <c r="J313" s="229"/>
      <c r="K313" s="988"/>
    </row>
    <row r="314" spans="1:11" s="85" customFormat="1" ht="15" customHeight="1" x14ac:dyDescent="0.3">
      <c r="A314" s="947"/>
      <c r="B314" s="1247"/>
      <c r="C314" s="1244"/>
      <c r="D314" s="1250"/>
      <c r="E314" s="1254"/>
      <c r="F314" s="1252"/>
      <c r="G314" s="948"/>
      <c r="H314" s="948"/>
      <c r="I314" s="948"/>
      <c r="J314" s="229"/>
      <c r="K314" s="988"/>
    </row>
    <row r="315" spans="1:11" s="85" customFormat="1" ht="15" customHeight="1" x14ac:dyDescent="0.3">
      <c r="A315" s="947"/>
      <c r="B315" s="1247"/>
      <c r="C315" s="1244"/>
      <c r="D315" s="1250"/>
      <c r="E315" s="1254"/>
      <c r="F315" s="1252"/>
      <c r="G315" s="948"/>
      <c r="H315" s="948"/>
      <c r="I315" s="948"/>
      <c r="J315" s="229"/>
      <c r="K315" s="988"/>
    </row>
    <row r="316" spans="1:11" s="85" customFormat="1" ht="15" customHeight="1" x14ac:dyDescent="0.3">
      <c r="A316" s="947"/>
      <c r="B316" s="1247"/>
      <c r="C316" s="1244"/>
      <c r="D316" s="1250"/>
      <c r="E316" s="1254"/>
      <c r="F316" s="1252"/>
      <c r="G316" s="948"/>
      <c r="H316" s="948"/>
      <c r="I316" s="948"/>
      <c r="J316" s="229"/>
      <c r="K316" s="988"/>
    </row>
    <row r="317" spans="1:11" s="85" customFormat="1" ht="15" customHeight="1" x14ac:dyDescent="0.3">
      <c r="A317" s="947"/>
      <c r="B317" s="1247"/>
      <c r="C317" s="1244"/>
      <c r="D317" s="1250"/>
      <c r="E317" s="1254"/>
      <c r="F317" s="1252"/>
      <c r="G317" s="948"/>
      <c r="H317" s="948"/>
      <c r="I317" s="948"/>
      <c r="J317" s="229"/>
      <c r="K317" s="988"/>
    </row>
    <row r="318" spans="1:11" s="85" customFormat="1" ht="15" customHeight="1" x14ac:dyDescent="0.3">
      <c r="A318" s="947"/>
      <c r="B318" s="1247"/>
      <c r="C318" s="1244"/>
      <c r="D318" s="1250"/>
      <c r="E318" s="1254"/>
      <c r="F318" s="1252"/>
      <c r="G318" s="948"/>
      <c r="H318" s="948"/>
      <c r="I318" s="948"/>
      <c r="J318" s="229"/>
      <c r="K318" s="988"/>
    </row>
    <row r="319" spans="1:11" s="85" customFormat="1" ht="15" customHeight="1" x14ac:dyDescent="0.3">
      <c r="A319" s="947"/>
      <c r="B319" s="1247"/>
      <c r="C319" s="1244"/>
      <c r="D319" s="1250"/>
      <c r="E319" s="1254"/>
      <c r="F319" s="1252"/>
      <c r="G319" s="948"/>
      <c r="H319" s="948"/>
      <c r="I319" s="948"/>
      <c r="J319" s="229"/>
      <c r="K319" s="988"/>
    </row>
    <row r="320" spans="1:11" s="85" customFormat="1" ht="15" customHeight="1" x14ac:dyDescent="0.3">
      <c r="A320" s="947"/>
      <c r="B320" s="1247"/>
      <c r="C320" s="1244"/>
      <c r="D320" s="1250"/>
      <c r="E320" s="1254"/>
      <c r="F320" s="1252"/>
      <c r="G320" s="948"/>
      <c r="H320" s="948"/>
      <c r="I320" s="948"/>
      <c r="J320" s="229"/>
      <c r="K320" s="988"/>
    </row>
    <row r="321" spans="1:11" s="85" customFormat="1" ht="15" customHeight="1" x14ac:dyDescent="0.3">
      <c r="A321" s="947"/>
      <c r="B321" s="1247"/>
      <c r="C321" s="1244"/>
      <c r="D321" s="1250"/>
      <c r="E321" s="1254"/>
      <c r="F321" s="1252"/>
      <c r="G321" s="948"/>
      <c r="H321" s="948"/>
      <c r="I321" s="948"/>
      <c r="J321" s="229"/>
      <c r="K321" s="988"/>
    </row>
    <row r="322" spans="1:11" s="85" customFormat="1" ht="15" customHeight="1" x14ac:dyDescent="0.3">
      <c r="A322" s="947"/>
      <c r="B322" s="1247"/>
      <c r="C322" s="1244"/>
      <c r="D322" s="1250"/>
      <c r="E322" s="1254"/>
      <c r="F322" s="1252"/>
      <c r="G322" s="948"/>
      <c r="H322" s="948"/>
      <c r="I322" s="948"/>
      <c r="J322" s="229"/>
      <c r="K322" s="988"/>
    </row>
    <row r="323" spans="1:11" s="85" customFormat="1" ht="15" customHeight="1" x14ac:dyDescent="0.3">
      <c r="A323" s="947"/>
      <c r="B323" s="1247"/>
      <c r="C323" s="1244"/>
      <c r="D323" s="1250"/>
      <c r="E323" s="1254"/>
      <c r="F323" s="1252"/>
      <c r="G323" s="948"/>
      <c r="H323" s="948"/>
      <c r="I323" s="948"/>
      <c r="J323" s="229"/>
      <c r="K323" s="988"/>
    </row>
    <row r="324" spans="1:11" s="85" customFormat="1" ht="15" customHeight="1" x14ac:dyDescent="0.3">
      <c r="A324" s="947"/>
      <c r="B324" s="1247"/>
      <c r="C324" s="1244"/>
      <c r="D324" s="1250"/>
      <c r="E324" s="1254"/>
      <c r="F324" s="1252"/>
      <c r="G324" s="948"/>
      <c r="H324" s="948"/>
      <c r="I324" s="948"/>
      <c r="J324" s="229"/>
      <c r="K324" s="988"/>
    </row>
    <row r="325" spans="1:11" s="85" customFormat="1" ht="15" customHeight="1" x14ac:dyDescent="0.3">
      <c r="A325" s="947"/>
      <c r="B325" s="1247"/>
      <c r="C325" s="1244"/>
      <c r="D325" s="1250"/>
      <c r="E325" s="1254"/>
      <c r="F325" s="1252"/>
      <c r="G325" s="948"/>
      <c r="H325" s="948"/>
      <c r="I325" s="948"/>
      <c r="J325" s="229"/>
      <c r="K325" s="988"/>
    </row>
    <row r="326" spans="1:11" s="85" customFormat="1" ht="15" customHeight="1" x14ac:dyDescent="0.3">
      <c r="A326" s="947"/>
      <c r="B326" s="1247"/>
      <c r="C326" s="1244"/>
      <c r="D326" s="1250"/>
      <c r="E326" s="1254"/>
      <c r="F326" s="1252"/>
      <c r="G326" s="948"/>
      <c r="H326" s="948"/>
      <c r="I326" s="948"/>
      <c r="J326" s="229"/>
      <c r="K326" s="988"/>
    </row>
    <row r="327" spans="1:11" s="85" customFormat="1" ht="15" customHeight="1" x14ac:dyDescent="0.3">
      <c r="A327" s="947"/>
      <c r="B327" s="1247"/>
      <c r="C327" s="1244"/>
      <c r="D327" s="1250"/>
      <c r="E327" s="1254"/>
      <c r="F327" s="1252"/>
      <c r="G327" s="948"/>
      <c r="H327" s="948"/>
      <c r="I327" s="948"/>
      <c r="J327" s="229"/>
      <c r="K327" s="988"/>
    </row>
    <row r="328" spans="1:11" s="85" customFormat="1" ht="15" customHeight="1" x14ac:dyDescent="0.3">
      <c r="A328" s="947"/>
      <c r="B328" s="1247"/>
      <c r="C328" s="1244"/>
      <c r="D328" s="1250"/>
      <c r="E328" s="1254"/>
      <c r="F328" s="1252"/>
      <c r="G328" s="948"/>
      <c r="H328" s="948"/>
      <c r="I328" s="948"/>
      <c r="J328" s="229"/>
      <c r="K328" s="988"/>
    </row>
    <row r="329" spans="1:11" s="85" customFormat="1" ht="15" customHeight="1" x14ac:dyDescent="0.3">
      <c r="A329" s="947"/>
      <c r="B329" s="1247"/>
      <c r="C329" s="1244"/>
      <c r="D329" s="1250"/>
      <c r="E329" s="1254"/>
      <c r="F329" s="1252"/>
      <c r="G329" s="948"/>
      <c r="H329" s="948"/>
      <c r="I329" s="948"/>
      <c r="J329" s="229"/>
      <c r="K329" s="988"/>
    </row>
    <row r="330" spans="1:11" s="85" customFormat="1" ht="15" customHeight="1" x14ac:dyDescent="0.3">
      <c r="A330" s="947"/>
      <c r="B330" s="1247"/>
      <c r="C330" s="1244"/>
      <c r="D330" s="1250"/>
      <c r="E330" s="1254"/>
      <c r="F330" s="1252"/>
      <c r="G330" s="948"/>
      <c r="H330" s="948"/>
      <c r="I330" s="948"/>
      <c r="J330" s="229"/>
      <c r="K330" s="988"/>
    </row>
    <row r="331" spans="1:11" s="85" customFormat="1" ht="15" customHeight="1" x14ac:dyDescent="0.3">
      <c r="A331" s="947"/>
      <c r="B331" s="1247"/>
      <c r="C331" s="1244"/>
      <c r="D331" s="1250"/>
      <c r="E331" s="1254"/>
      <c r="F331" s="1252"/>
      <c r="G331" s="948"/>
      <c r="H331" s="948"/>
      <c r="I331" s="948"/>
      <c r="J331" s="229"/>
      <c r="K331" s="988"/>
    </row>
    <row r="332" spans="1:11" s="85" customFormat="1" ht="15" customHeight="1" x14ac:dyDescent="0.3">
      <c r="A332" s="947"/>
      <c r="B332" s="1247"/>
      <c r="C332" s="1244"/>
      <c r="D332" s="1250"/>
      <c r="E332" s="1254"/>
      <c r="F332" s="1252"/>
      <c r="G332" s="948"/>
      <c r="H332" s="948"/>
      <c r="I332" s="948"/>
      <c r="J332" s="229"/>
      <c r="K332" s="988"/>
    </row>
    <row r="333" spans="1:11" s="85" customFormat="1" ht="15" customHeight="1" x14ac:dyDescent="0.3">
      <c r="A333" s="947"/>
      <c r="B333" s="1247"/>
      <c r="C333" s="1244"/>
      <c r="D333" s="1250"/>
      <c r="E333" s="1254"/>
      <c r="F333" s="1252"/>
      <c r="G333" s="948"/>
      <c r="H333" s="948"/>
      <c r="I333" s="948"/>
      <c r="J333" s="229"/>
      <c r="K333" s="988"/>
    </row>
    <row r="334" spans="1:11" s="85" customFormat="1" ht="15" customHeight="1" x14ac:dyDescent="0.3">
      <c r="A334" s="947"/>
      <c r="B334" s="1247"/>
      <c r="C334" s="1244"/>
      <c r="D334" s="1250"/>
      <c r="E334" s="1254"/>
      <c r="F334" s="1252"/>
      <c r="G334" s="948"/>
      <c r="H334" s="948"/>
      <c r="I334" s="948"/>
      <c r="J334" s="229"/>
      <c r="K334" s="988"/>
    </row>
    <row r="335" spans="1:11" s="85" customFormat="1" ht="15" customHeight="1" x14ac:dyDescent="0.3">
      <c r="A335" s="947"/>
      <c r="B335" s="1247"/>
      <c r="C335" s="1244"/>
      <c r="D335" s="1250"/>
      <c r="E335" s="1254"/>
      <c r="F335" s="1252"/>
      <c r="G335" s="948"/>
      <c r="H335" s="948"/>
      <c r="I335" s="948"/>
      <c r="J335" s="229"/>
      <c r="K335" s="988"/>
    </row>
    <row r="336" spans="1:11" s="85" customFormat="1" ht="15" customHeight="1" x14ac:dyDescent="0.3">
      <c r="A336" s="947"/>
      <c r="B336" s="1247"/>
      <c r="C336" s="1244"/>
      <c r="D336" s="1250"/>
      <c r="E336" s="1254"/>
      <c r="F336" s="1252"/>
      <c r="G336" s="948"/>
      <c r="H336" s="948"/>
      <c r="I336" s="948"/>
      <c r="J336" s="229"/>
      <c r="K336" s="988"/>
    </row>
    <row r="337" spans="1:11" s="85" customFormat="1" ht="15" customHeight="1" x14ac:dyDescent="0.3">
      <c r="A337" s="947"/>
      <c r="B337" s="1247"/>
      <c r="C337" s="1244"/>
      <c r="D337" s="1250"/>
      <c r="E337" s="1254"/>
      <c r="F337" s="1252"/>
      <c r="G337" s="948"/>
      <c r="H337" s="948"/>
      <c r="I337" s="948"/>
      <c r="J337" s="229"/>
      <c r="K337" s="988"/>
    </row>
    <row r="338" spans="1:11" s="85" customFormat="1" ht="15" customHeight="1" x14ac:dyDescent="0.3">
      <c r="A338" s="947"/>
      <c r="B338" s="1247"/>
      <c r="C338" s="1244"/>
      <c r="D338" s="1250"/>
      <c r="E338" s="1254"/>
      <c r="F338" s="1252"/>
      <c r="G338" s="948"/>
      <c r="H338" s="948"/>
      <c r="I338" s="948"/>
      <c r="J338" s="229"/>
      <c r="K338" s="988"/>
    </row>
    <row r="339" spans="1:11" s="85" customFormat="1" ht="15" customHeight="1" x14ac:dyDescent="0.3">
      <c r="A339" s="947"/>
      <c r="B339" s="1247"/>
      <c r="C339" s="1244"/>
      <c r="D339" s="1250"/>
      <c r="E339" s="1254"/>
      <c r="F339" s="1252"/>
      <c r="G339" s="948"/>
      <c r="H339" s="948"/>
      <c r="I339" s="948"/>
      <c r="J339" s="229"/>
      <c r="K339" s="988"/>
    </row>
    <row r="340" spans="1:11" s="85" customFormat="1" ht="15" customHeight="1" x14ac:dyDescent="0.3">
      <c r="A340" s="947"/>
      <c r="B340" s="1247"/>
      <c r="C340" s="1244"/>
      <c r="D340" s="1250"/>
      <c r="E340" s="1254"/>
      <c r="F340" s="1252"/>
      <c r="G340" s="948"/>
      <c r="H340" s="948"/>
      <c r="I340" s="948"/>
      <c r="J340" s="229"/>
      <c r="K340" s="988"/>
    </row>
    <row r="341" spans="1:11" s="85" customFormat="1" ht="15" customHeight="1" x14ac:dyDescent="0.3">
      <c r="A341" s="947"/>
      <c r="B341" s="1247"/>
      <c r="C341" s="1244"/>
      <c r="D341" s="1250"/>
      <c r="E341" s="1254"/>
      <c r="F341" s="1252"/>
      <c r="G341" s="948"/>
      <c r="H341" s="948"/>
      <c r="I341" s="948"/>
      <c r="J341" s="229"/>
      <c r="K341" s="988"/>
    </row>
    <row r="342" spans="1:11" s="85" customFormat="1" ht="15" customHeight="1" x14ac:dyDescent="0.3">
      <c r="A342" s="947"/>
      <c r="B342" s="1247"/>
      <c r="C342" s="1244"/>
      <c r="D342" s="1250"/>
      <c r="E342" s="1254"/>
      <c r="F342" s="1252"/>
      <c r="G342" s="948"/>
      <c r="H342" s="948"/>
      <c r="I342" s="948"/>
      <c r="J342" s="229"/>
      <c r="K342" s="988"/>
    </row>
    <row r="343" spans="1:11" s="85" customFormat="1" ht="15" customHeight="1" x14ac:dyDescent="0.3">
      <c r="A343" s="947"/>
      <c r="B343" s="1247"/>
      <c r="C343" s="1244"/>
      <c r="D343" s="1250"/>
      <c r="E343" s="1254"/>
      <c r="F343" s="1252"/>
      <c r="G343" s="948"/>
      <c r="H343" s="948"/>
      <c r="I343" s="948"/>
      <c r="J343" s="229"/>
      <c r="K343" s="988"/>
    </row>
    <row r="344" spans="1:11" s="85" customFormat="1" ht="15" customHeight="1" x14ac:dyDescent="0.3">
      <c r="A344" s="947"/>
      <c r="B344" s="1247"/>
      <c r="C344" s="1244"/>
      <c r="D344" s="1250"/>
      <c r="E344" s="1254"/>
      <c r="F344" s="1252"/>
      <c r="G344" s="948"/>
      <c r="H344" s="948"/>
      <c r="I344" s="948"/>
      <c r="J344" s="229"/>
      <c r="K344" s="988"/>
    </row>
    <row r="345" spans="1:11" s="85" customFormat="1" ht="15" customHeight="1" x14ac:dyDescent="0.3">
      <c r="A345" s="947"/>
      <c r="B345" s="1247"/>
      <c r="C345" s="1244"/>
      <c r="D345" s="1250"/>
      <c r="E345" s="1254"/>
      <c r="F345" s="1252"/>
      <c r="G345" s="948"/>
      <c r="H345" s="948"/>
      <c r="I345" s="948"/>
      <c r="J345" s="229"/>
      <c r="K345" s="988"/>
    </row>
    <row r="346" spans="1:11" s="85" customFormat="1" ht="15" customHeight="1" x14ac:dyDescent="0.3">
      <c r="A346" s="947"/>
      <c r="B346" s="1247"/>
      <c r="C346" s="1244"/>
      <c r="D346" s="1250"/>
      <c r="E346" s="1254"/>
      <c r="F346" s="1252"/>
      <c r="G346" s="948"/>
      <c r="H346" s="948"/>
      <c r="I346" s="948"/>
      <c r="J346" s="229"/>
      <c r="K346" s="988"/>
    </row>
    <row r="347" spans="1:11" s="85" customFormat="1" ht="15" customHeight="1" x14ac:dyDescent="0.3">
      <c r="A347" s="947"/>
      <c r="B347" s="1247"/>
      <c r="C347" s="1244"/>
      <c r="D347" s="1250"/>
      <c r="E347" s="1254"/>
      <c r="F347" s="1252"/>
      <c r="G347" s="948"/>
      <c r="H347" s="948"/>
      <c r="I347" s="948"/>
      <c r="J347" s="229"/>
      <c r="K347" s="988"/>
    </row>
    <row r="348" spans="1:11" s="85" customFormat="1" ht="15" customHeight="1" x14ac:dyDescent="0.3">
      <c r="A348" s="947"/>
      <c r="B348" s="1247"/>
      <c r="C348" s="1244"/>
      <c r="D348" s="1250"/>
      <c r="E348" s="1254"/>
      <c r="F348" s="1252"/>
      <c r="G348" s="948"/>
      <c r="H348" s="948"/>
      <c r="I348" s="948"/>
      <c r="J348" s="229"/>
      <c r="K348" s="988"/>
    </row>
    <row r="349" spans="1:11" s="85" customFormat="1" ht="15" customHeight="1" x14ac:dyDescent="0.3">
      <c r="A349" s="947"/>
      <c r="B349" s="1247"/>
      <c r="C349" s="1244"/>
      <c r="D349" s="1250"/>
      <c r="E349" s="1254"/>
      <c r="F349" s="1252"/>
      <c r="G349" s="948"/>
      <c r="H349" s="948"/>
      <c r="I349" s="948"/>
      <c r="J349" s="229"/>
      <c r="K349" s="988"/>
    </row>
    <row r="350" spans="1:11" s="85" customFormat="1" ht="15" customHeight="1" x14ac:dyDescent="0.3">
      <c r="A350" s="947"/>
      <c r="B350" s="1247"/>
      <c r="C350" s="1244"/>
      <c r="D350" s="1250"/>
      <c r="E350" s="1254"/>
      <c r="F350" s="1252"/>
      <c r="G350" s="948"/>
      <c r="H350" s="948"/>
      <c r="I350" s="948"/>
      <c r="J350" s="229"/>
      <c r="K350" s="988"/>
    </row>
    <row r="351" spans="1:11" s="85" customFormat="1" ht="15" customHeight="1" x14ac:dyDescent="0.3">
      <c r="A351" s="947"/>
      <c r="B351" s="1247"/>
      <c r="C351" s="1244"/>
      <c r="D351" s="1250"/>
      <c r="E351" s="1254"/>
      <c r="F351" s="1252"/>
      <c r="G351" s="948"/>
      <c r="H351" s="948"/>
      <c r="I351" s="948"/>
      <c r="J351" s="229"/>
      <c r="K351" s="988"/>
    </row>
    <row r="352" spans="1:11" s="85" customFormat="1" ht="15" customHeight="1" x14ac:dyDescent="0.3">
      <c r="A352" s="947"/>
      <c r="B352" s="1247"/>
      <c r="C352" s="1244"/>
      <c r="D352" s="1250"/>
      <c r="E352" s="1254"/>
      <c r="F352" s="1252"/>
      <c r="G352" s="948"/>
      <c r="H352" s="948"/>
      <c r="I352" s="948"/>
      <c r="J352" s="229"/>
      <c r="K352" s="988"/>
    </row>
    <row r="353" spans="1:11" s="85" customFormat="1" ht="15" customHeight="1" x14ac:dyDescent="0.3">
      <c r="A353" s="947"/>
      <c r="B353" s="1247"/>
      <c r="C353" s="1244"/>
      <c r="D353" s="1250"/>
      <c r="E353" s="1254"/>
      <c r="F353" s="1252"/>
      <c r="G353" s="948"/>
      <c r="H353" s="948"/>
      <c r="I353" s="948"/>
      <c r="J353" s="229"/>
      <c r="K353" s="988"/>
    </row>
    <row r="354" spans="1:11" s="85" customFormat="1" ht="15" customHeight="1" x14ac:dyDescent="0.3">
      <c r="A354" s="947"/>
      <c r="B354" s="1247"/>
      <c r="C354" s="1244"/>
      <c r="D354" s="1250"/>
      <c r="E354" s="1254"/>
      <c r="F354" s="1252"/>
      <c r="G354" s="948"/>
      <c r="H354" s="948"/>
      <c r="I354" s="948"/>
      <c r="J354" s="229"/>
      <c r="K354" s="988"/>
    </row>
    <row r="355" spans="1:11" s="85" customFormat="1" ht="15" customHeight="1" x14ac:dyDescent="0.3">
      <c r="A355" s="947"/>
      <c r="B355" s="1247"/>
      <c r="C355" s="1244"/>
      <c r="D355" s="1250"/>
      <c r="E355" s="1254"/>
      <c r="F355" s="1252"/>
      <c r="G355" s="948"/>
      <c r="H355" s="948"/>
      <c r="I355" s="948"/>
      <c r="J355" s="229"/>
      <c r="K355" s="988"/>
    </row>
    <row r="356" spans="1:11" s="85" customFormat="1" ht="15" customHeight="1" x14ac:dyDescent="0.3">
      <c r="A356" s="947"/>
      <c r="B356" s="1247"/>
      <c r="C356" s="1244"/>
      <c r="D356" s="1250"/>
      <c r="E356" s="1254"/>
      <c r="F356" s="1252"/>
      <c r="G356" s="948"/>
      <c r="H356" s="948"/>
      <c r="I356" s="948"/>
      <c r="J356" s="229"/>
      <c r="K356" s="988"/>
    </row>
    <row r="357" spans="1:11" s="85" customFormat="1" ht="15" customHeight="1" x14ac:dyDescent="0.3">
      <c r="A357" s="947"/>
      <c r="B357" s="1247"/>
      <c r="C357" s="1244"/>
      <c r="D357" s="1250"/>
      <c r="E357" s="1254"/>
      <c r="F357" s="1252"/>
      <c r="G357" s="948"/>
      <c r="H357" s="948"/>
      <c r="I357" s="948"/>
      <c r="J357" s="229"/>
      <c r="K357" s="988"/>
    </row>
    <row r="358" spans="1:11" s="85" customFormat="1" ht="15" customHeight="1" x14ac:dyDescent="0.3">
      <c r="A358" s="947"/>
      <c r="B358" s="1247"/>
      <c r="C358" s="1244"/>
      <c r="D358" s="1250"/>
      <c r="E358" s="1254"/>
      <c r="F358" s="1252"/>
      <c r="G358" s="948"/>
      <c r="H358" s="948"/>
      <c r="I358" s="948"/>
      <c r="J358" s="229"/>
      <c r="K358" s="988"/>
    </row>
    <row r="359" spans="1:11" s="85" customFormat="1" ht="15" customHeight="1" x14ac:dyDescent="0.3">
      <c r="A359" s="947"/>
      <c r="B359" s="1247"/>
      <c r="C359" s="1244"/>
      <c r="D359" s="1250"/>
      <c r="E359" s="1254"/>
      <c r="F359" s="1252"/>
      <c r="G359" s="948"/>
      <c r="H359" s="948"/>
      <c r="I359" s="948"/>
      <c r="J359" s="229"/>
      <c r="K359" s="988"/>
    </row>
    <row r="360" spans="1:11" s="85" customFormat="1" ht="15" customHeight="1" x14ac:dyDescent="0.3">
      <c r="A360" s="947"/>
      <c r="B360" s="1247"/>
      <c r="C360" s="1244"/>
      <c r="D360" s="1250"/>
      <c r="E360" s="1254"/>
      <c r="F360" s="1252"/>
      <c r="G360" s="948"/>
      <c r="H360" s="948"/>
      <c r="I360" s="948"/>
      <c r="J360" s="229"/>
      <c r="K360" s="988"/>
    </row>
    <row r="361" spans="1:11" s="85" customFormat="1" ht="15" customHeight="1" x14ac:dyDescent="0.3">
      <c r="A361" s="947"/>
      <c r="B361" s="1247"/>
      <c r="C361" s="1244"/>
      <c r="D361" s="1250"/>
      <c r="E361" s="1254"/>
      <c r="F361" s="1252"/>
      <c r="G361" s="948"/>
      <c r="H361" s="948"/>
      <c r="I361" s="948"/>
      <c r="J361" s="229"/>
      <c r="K361" s="988"/>
    </row>
    <row r="362" spans="1:11" s="85" customFormat="1" ht="15" customHeight="1" x14ac:dyDescent="0.3">
      <c r="A362" s="947"/>
      <c r="B362" s="1247"/>
      <c r="C362" s="1244"/>
      <c r="D362" s="1250"/>
      <c r="E362" s="1254"/>
      <c r="F362" s="1252"/>
      <c r="G362" s="948"/>
      <c r="H362" s="948"/>
      <c r="I362" s="948"/>
      <c r="J362" s="229"/>
      <c r="K362" s="988"/>
    </row>
    <row r="363" spans="1:11" s="85" customFormat="1" ht="15" customHeight="1" x14ac:dyDescent="0.3">
      <c r="A363" s="947"/>
      <c r="B363" s="1247"/>
      <c r="C363" s="1244"/>
      <c r="D363" s="1250"/>
      <c r="E363" s="1254"/>
      <c r="F363" s="1252"/>
      <c r="G363" s="948"/>
      <c r="H363" s="948"/>
      <c r="I363" s="948"/>
      <c r="J363" s="229"/>
      <c r="K363" s="988"/>
    </row>
    <row r="364" spans="1:11" s="85" customFormat="1" ht="15" customHeight="1" x14ac:dyDescent="0.3">
      <c r="A364" s="947"/>
      <c r="B364" s="1247"/>
      <c r="C364" s="1244"/>
      <c r="D364" s="1250"/>
      <c r="E364" s="1254"/>
      <c r="F364" s="1252"/>
      <c r="G364" s="948"/>
      <c r="H364" s="948"/>
      <c r="I364" s="948"/>
      <c r="J364" s="229"/>
      <c r="K364" s="988"/>
    </row>
    <row r="365" spans="1:11" s="85" customFormat="1" ht="15" customHeight="1" x14ac:dyDescent="0.3">
      <c r="A365" s="947"/>
      <c r="B365" s="1247"/>
      <c r="C365" s="1244"/>
      <c r="D365" s="1250"/>
      <c r="E365" s="1254"/>
      <c r="F365" s="1252"/>
      <c r="G365" s="948"/>
      <c r="H365" s="948"/>
      <c r="I365" s="948"/>
      <c r="J365" s="229"/>
      <c r="K365" s="988"/>
    </row>
    <row r="366" spans="1:11" s="85" customFormat="1" ht="15" customHeight="1" x14ac:dyDescent="0.3">
      <c r="A366" s="947"/>
      <c r="B366" s="1247"/>
      <c r="C366" s="1244"/>
      <c r="D366" s="1250"/>
      <c r="E366" s="1254"/>
      <c r="F366" s="1252"/>
      <c r="G366" s="948"/>
      <c r="H366" s="948"/>
      <c r="I366" s="948"/>
      <c r="J366" s="229"/>
      <c r="K366" s="988"/>
    </row>
    <row r="367" spans="1:11" s="85" customFormat="1" ht="15" customHeight="1" x14ac:dyDescent="0.3">
      <c r="A367" s="947"/>
      <c r="B367" s="1247"/>
      <c r="C367" s="1244"/>
      <c r="D367" s="1250"/>
      <c r="E367" s="1254"/>
      <c r="F367" s="1252"/>
      <c r="G367" s="948"/>
      <c r="H367" s="948"/>
      <c r="I367" s="948"/>
      <c r="J367" s="229"/>
      <c r="K367" s="988"/>
    </row>
    <row r="368" spans="1:11" s="85" customFormat="1" ht="15" customHeight="1" x14ac:dyDescent="0.3">
      <c r="A368" s="947"/>
      <c r="B368" s="1247"/>
      <c r="C368" s="1244"/>
      <c r="D368" s="1250"/>
      <c r="E368" s="1254"/>
      <c r="F368" s="1252"/>
      <c r="G368" s="948"/>
      <c r="H368" s="948"/>
      <c r="I368" s="948"/>
      <c r="J368" s="229"/>
      <c r="K368" s="988"/>
    </row>
    <row r="369" spans="1:11" s="85" customFormat="1" ht="15" customHeight="1" x14ac:dyDescent="0.3">
      <c r="A369" s="947"/>
      <c r="B369" s="1247"/>
      <c r="C369" s="1244"/>
      <c r="D369" s="1250"/>
      <c r="E369" s="1254"/>
      <c r="F369" s="1252"/>
      <c r="G369" s="948"/>
      <c r="H369" s="948"/>
      <c r="I369" s="948"/>
      <c r="J369" s="229"/>
      <c r="K369" s="988"/>
    </row>
    <row r="370" spans="1:11" s="85" customFormat="1" ht="15" customHeight="1" x14ac:dyDescent="0.3">
      <c r="A370" s="947"/>
      <c r="B370" s="1247"/>
      <c r="C370" s="1244"/>
      <c r="D370" s="1250"/>
      <c r="E370" s="1254"/>
      <c r="F370" s="1252"/>
      <c r="G370" s="948"/>
      <c r="H370" s="948"/>
      <c r="I370" s="948"/>
      <c r="J370" s="229"/>
      <c r="K370" s="988"/>
    </row>
    <row r="371" spans="1:11" s="85" customFormat="1" ht="15" customHeight="1" x14ac:dyDescent="0.3">
      <c r="A371" s="947"/>
      <c r="B371" s="1247"/>
      <c r="C371" s="1244"/>
      <c r="D371" s="1250"/>
      <c r="E371" s="1254"/>
      <c r="F371" s="1252"/>
      <c r="G371" s="948"/>
      <c r="H371" s="948"/>
      <c r="I371" s="948"/>
      <c r="J371" s="229"/>
      <c r="K371" s="988"/>
    </row>
    <row r="372" spans="1:11" s="85" customFormat="1" ht="15" customHeight="1" x14ac:dyDescent="0.3">
      <c r="A372" s="947"/>
      <c r="B372" s="1247"/>
      <c r="C372" s="1244"/>
      <c r="D372" s="1250"/>
      <c r="E372" s="1254"/>
      <c r="F372" s="1252"/>
      <c r="G372" s="948"/>
      <c r="H372" s="948"/>
      <c r="I372" s="948"/>
      <c r="J372" s="229"/>
      <c r="K372" s="988"/>
    </row>
    <row r="373" spans="1:11" s="85" customFormat="1" ht="15" customHeight="1" x14ac:dyDescent="0.3">
      <c r="A373" s="947"/>
      <c r="B373" s="1247"/>
      <c r="C373" s="1244"/>
      <c r="D373" s="1250"/>
      <c r="E373" s="1254"/>
      <c r="F373" s="1252"/>
      <c r="G373" s="948"/>
      <c r="H373" s="948"/>
      <c r="I373" s="948"/>
      <c r="J373" s="229"/>
      <c r="K373" s="988"/>
    </row>
    <row r="374" spans="1:11" s="85" customFormat="1" ht="15" customHeight="1" x14ac:dyDescent="0.3">
      <c r="A374" s="947"/>
      <c r="B374" s="1247"/>
      <c r="C374" s="1244"/>
      <c r="D374" s="1250"/>
      <c r="E374" s="1254"/>
      <c r="F374" s="1252"/>
      <c r="G374" s="948"/>
      <c r="H374" s="948"/>
      <c r="I374" s="948"/>
      <c r="J374" s="229"/>
      <c r="K374" s="988"/>
    </row>
    <row r="375" spans="1:11" s="85" customFormat="1" ht="15" customHeight="1" x14ac:dyDescent="0.3">
      <c r="A375" s="947"/>
      <c r="B375" s="1247"/>
      <c r="C375" s="1244"/>
      <c r="D375" s="1250"/>
      <c r="E375" s="1254"/>
      <c r="F375" s="1252"/>
      <c r="G375" s="948"/>
      <c r="H375" s="948"/>
      <c r="I375" s="948"/>
      <c r="J375" s="229"/>
      <c r="K375" s="988"/>
    </row>
    <row r="376" spans="1:11" s="85" customFormat="1" ht="15" customHeight="1" x14ac:dyDescent="0.3">
      <c r="A376" s="947"/>
      <c r="B376" s="1247"/>
      <c r="C376" s="1244"/>
      <c r="D376" s="1250"/>
      <c r="E376" s="1254"/>
      <c r="F376" s="1252"/>
      <c r="G376" s="948"/>
      <c r="H376" s="948"/>
      <c r="I376" s="948"/>
      <c r="J376" s="229"/>
      <c r="K376" s="988"/>
    </row>
    <row r="377" spans="1:11" s="85" customFormat="1" ht="15" customHeight="1" x14ac:dyDescent="0.3">
      <c r="A377" s="947"/>
      <c r="B377" s="1247"/>
      <c r="C377" s="1244"/>
      <c r="D377" s="1250"/>
      <c r="E377" s="1254"/>
      <c r="F377" s="1252"/>
      <c r="G377" s="948"/>
      <c r="H377" s="948"/>
      <c r="I377" s="948"/>
      <c r="J377" s="229"/>
      <c r="K377" s="988"/>
    </row>
    <row r="378" spans="1:11" s="85" customFormat="1" ht="15" customHeight="1" x14ac:dyDescent="0.3">
      <c r="A378" s="947"/>
      <c r="B378" s="1247"/>
      <c r="C378" s="1244"/>
      <c r="D378" s="1250"/>
      <c r="E378" s="1254"/>
      <c r="F378" s="1252"/>
      <c r="G378" s="948"/>
      <c r="H378" s="948"/>
      <c r="I378" s="948"/>
      <c r="J378" s="229"/>
      <c r="K378" s="988"/>
    </row>
    <row r="379" spans="1:11" s="85" customFormat="1" ht="15" customHeight="1" x14ac:dyDescent="0.3">
      <c r="A379" s="947"/>
      <c r="B379" s="1247"/>
      <c r="C379" s="1244"/>
      <c r="D379" s="1250"/>
      <c r="E379" s="1254"/>
      <c r="F379" s="1252"/>
      <c r="G379" s="948"/>
      <c r="H379" s="948"/>
      <c r="I379" s="948"/>
      <c r="J379" s="229"/>
      <c r="K379" s="988"/>
    </row>
    <row r="380" spans="1:11" s="85" customFormat="1" ht="15" customHeight="1" x14ac:dyDescent="0.3">
      <c r="A380" s="947"/>
      <c r="B380" s="1247"/>
      <c r="C380" s="1244"/>
      <c r="D380" s="1250"/>
      <c r="E380" s="1254"/>
      <c r="F380" s="1252"/>
      <c r="G380" s="948"/>
      <c r="H380" s="948"/>
      <c r="I380" s="948"/>
      <c r="J380" s="229"/>
      <c r="K380" s="988"/>
    </row>
    <row r="381" spans="1:11" s="85" customFormat="1" ht="15" customHeight="1" x14ac:dyDescent="0.3">
      <c r="A381" s="947"/>
      <c r="B381" s="1247"/>
      <c r="C381" s="1244"/>
      <c r="D381" s="1250"/>
      <c r="E381" s="1254"/>
      <c r="F381" s="1252"/>
      <c r="G381" s="948"/>
      <c r="H381" s="948"/>
      <c r="I381" s="948"/>
      <c r="J381" s="229"/>
      <c r="K381" s="988"/>
    </row>
    <row r="382" spans="1:11" s="85" customFormat="1" ht="15" customHeight="1" x14ac:dyDescent="0.3">
      <c r="A382" s="947"/>
      <c r="B382" s="1247"/>
      <c r="C382" s="1244"/>
      <c r="D382" s="1250"/>
      <c r="E382" s="1254"/>
      <c r="F382" s="1252"/>
      <c r="G382" s="948"/>
      <c r="H382" s="948"/>
      <c r="I382" s="948"/>
      <c r="J382" s="229"/>
      <c r="K382" s="988"/>
    </row>
    <row r="383" spans="1:11" s="85" customFormat="1" ht="15" customHeight="1" x14ac:dyDescent="0.3">
      <c r="A383" s="947"/>
      <c r="B383" s="1247"/>
      <c r="C383" s="1244"/>
      <c r="D383" s="1250"/>
      <c r="E383" s="1254"/>
      <c r="F383" s="1252"/>
      <c r="G383" s="948"/>
      <c r="H383" s="948"/>
      <c r="I383" s="948"/>
      <c r="J383" s="229"/>
      <c r="K383" s="988"/>
    </row>
    <row r="384" spans="1:11" s="85" customFormat="1" ht="15" customHeight="1" x14ac:dyDescent="0.3">
      <c r="A384" s="947"/>
      <c r="B384" s="1247"/>
      <c r="C384" s="1244"/>
      <c r="D384" s="1250"/>
      <c r="E384" s="1254"/>
      <c r="F384" s="1252"/>
      <c r="G384" s="948"/>
      <c r="H384" s="948"/>
      <c r="I384" s="948"/>
      <c r="J384" s="229"/>
      <c r="K384" s="988"/>
    </row>
    <row r="385" spans="1:11" s="85" customFormat="1" ht="15" customHeight="1" x14ac:dyDescent="0.3">
      <c r="A385" s="947"/>
      <c r="B385" s="1247"/>
      <c r="C385" s="1244"/>
      <c r="D385" s="1250"/>
      <c r="E385" s="1254"/>
      <c r="F385" s="1252"/>
      <c r="G385" s="948"/>
      <c r="H385" s="948"/>
      <c r="I385" s="948"/>
      <c r="J385" s="229"/>
      <c r="K385" s="988"/>
    </row>
    <row r="386" spans="1:11" s="85" customFormat="1" ht="15" customHeight="1" x14ac:dyDescent="0.3">
      <c r="A386" s="947"/>
      <c r="B386" s="1247"/>
      <c r="C386" s="1244"/>
      <c r="D386" s="1250"/>
      <c r="E386" s="1254"/>
      <c r="F386" s="1252"/>
      <c r="G386" s="948"/>
      <c r="H386" s="948"/>
      <c r="I386" s="948"/>
      <c r="J386" s="229"/>
      <c r="K386" s="988"/>
    </row>
    <row r="387" spans="1:11" s="85" customFormat="1" ht="15" customHeight="1" x14ac:dyDescent="0.3">
      <c r="A387" s="947"/>
      <c r="B387" s="1247"/>
      <c r="C387" s="1244"/>
      <c r="D387" s="1250"/>
      <c r="E387" s="1254"/>
      <c r="F387" s="1252"/>
      <c r="G387" s="948"/>
      <c r="H387" s="948"/>
      <c r="I387" s="948"/>
      <c r="J387" s="229"/>
      <c r="K387" s="988"/>
    </row>
    <row r="388" spans="1:11" s="85" customFormat="1" ht="15" customHeight="1" x14ac:dyDescent="0.3">
      <c r="A388" s="947"/>
      <c r="B388" s="1247"/>
      <c r="C388" s="1244"/>
      <c r="D388" s="1250"/>
      <c r="E388" s="1254"/>
      <c r="F388" s="1252"/>
      <c r="G388" s="948"/>
      <c r="H388" s="948"/>
      <c r="I388" s="948"/>
      <c r="J388" s="229"/>
      <c r="K388" s="988"/>
    </row>
    <row r="389" spans="1:11" s="85" customFormat="1" ht="15" customHeight="1" x14ac:dyDescent="0.3">
      <c r="A389" s="947"/>
      <c r="B389" s="1247"/>
      <c r="C389" s="1244"/>
      <c r="D389" s="1250"/>
      <c r="E389" s="1254"/>
      <c r="F389" s="1252"/>
      <c r="G389" s="948"/>
      <c r="H389" s="948"/>
      <c r="I389" s="948"/>
      <c r="J389" s="229"/>
      <c r="K389" s="988"/>
    </row>
    <row r="390" spans="1:11" s="85" customFormat="1" ht="15" customHeight="1" x14ac:dyDescent="0.3">
      <c r="A390" s="947"/>
      <c r="B390" s="1247"/>
      <c r="C390" s="1244"/>
      <c r="D390" s="1250"/>
      <c r="E390" s="1254"/>
      <c r="F390" s="1252"/>
      <c r="G390" s="948"/>
      <c r="H390" s="948"/>
      <c r="I390" s="948"/>
      <c r="J390" s="229"/>
      <c r="K390" s="988"/>
    </row>
    <row r="391" spans="1:11" s="85" customFormat="1" ht="15" customHeight="1" x14ac:dyDescent="0.3">
      <c r="A391" s="947"/>
      <c r="B391" s="1247"/>
      <c r="C391" s="1244"/>
      <c r="D391" s="1250"/>
      <c r="E391" s="1254"/>
      <c r="F391" s="1252"/>
      <c r="G391" s="948"/>
      <c r="H391" s="948"/>
      <c r="I391" s="948"/>
      <c r="J391" s="229"/>
      <c r="K391" s="988"/>
    </row>
    <row r="392" spans="1:11" s="85" customFormat="1" ht="15" customHeight="1" x14ac:dyDescent="0.3">
      <c r="A392" s="947"/>
      <c r="B392" s="1247"/>
      <c r="C392" s="1244"/>
      <c r="D392" s="1250"/>
      <c r="E392" s="1254"/>
      <c r="F392" s="1252"/>
      <c r="G392" s="948"/>
      <c r="H392" s="948"/>
      <c r="I392" s="948"/>
      <c r="J392" s="229"/>
      <c r="K392" s="988"/>
    </row>
    <row r="393" spans="1:11" s="85" customFormat="1" ht="15" customHeight="1" x14ac:dyDescent="0.3">
      <c r="A393" s="947"/>
      <c r="B393" s="1247"/>
      <c r="C393" s="1244"/>
      <c r="D393" s="1250"/>
      <c r="E393" s="1254"/>
      <c r="F393" s="1252"/>
      <c r="G393" s="948"/>
      <c r="H393" s="948"/>
      <c r="I393" s="948"/>
      <c r="J393" s="229"/>
      <c r="K393" s="988"/>
    </row>
    <row r="394" spans="1:11" s="85" customFormat="1" ht="15" customHeight="1" x14ac:dyDescent="0.3">
      <c r="A394" s="947"/>
      <c r="B394" s="1247"/>
      <c r="C394" s="1244"/>
      <c r="D394" s="1250"/>
      <c r="E394" s="1254"/>
      <c r="F394" s="1252"/>
      <c r="G394" s="948"/>
      <c r="H394" s="948"/>
      <c r="I394" s="948"/>
      <c r="J394" s="229"/>
      <c r="K394" s="988"/>
    </row>
    <row r="395" spans="1:11" s="85" customFormat="1" ht="15" customHeight="1" x14ac:dyDescent="0.3">
      <c r="A395" s="947"/>
      <c r="B395" s="1247"/>
      <c r="C395" s="1244"/>
      <c r="D395" s="1250"/>
      <c r="E395" s="1254"/>
      <c r="F395" s="1252"/>
      <c r="G395" s="948"/>
      <c r="H395" s="948"/>
      <c r="I395" s="948"/>
      <c r="J395" s="229"/>
      <c r="K395" s="988"/>
    </row>
    <row r="396" spans="1:11" s="85" customFormat="1" ht="15" customHeight="1" x14ac:dyDescent="0.3">
      <c r="A396" s="947"/>
      <c r="B396" s="1247"/>
      <c r="C396" s="1244"/>
      <c r="D396" s="1250"/>
      <c r="E396" s="1254"/>
      <c r="F396" s="1252"/>
      <c r="G396" s="948"/>
      <c r="H396" s="948"/>
      <c r="I396" s="948"/>
      <c r="J396" s="229"/>
      <c r="K396" s="988"/>
    </row>
    <row r="397" spans="1:11" s="85" customFormat="1" ht="15" customHeight="1" x14ac:dyDescent="0.3">
      <c r="A397" s="947"/>
      <c r="B397" s="1247"/>
      <c r="C397" s="1244"/>
      <c r="D397" s="1250"/>
      <c r="E397" s="1254"/>
      <c r="F397" s="1252"/>
      <c r="G397" s="948"/>
      <c r="H397" s="948"/>
      <c r="I397" s="948"/>
      <c r="J397" s="229"/>
      <c r="K397" s="988"/>
    </row>
    <row r="398" spans="1:11" s="85" customFormat="1" ht="15" customHeight="1" x14ac:dyDescent="0.3">
      <c r="A398" s="947"/>
      <c r="B398" s="1247"/>
      <c r="C398" s="1244"/>
      <c r="D398" s="1250"/>
      <c r="E398" s="1254"/>
      <c r="F398" s="1252"/>
      <c r="G398" s="948"/>
      <c r="H398" s="948"/>
      <c r="I398" s="948"/>
      <c r="J398" s="229"/>
      <c r="K398" s="988"/>
    </row>
    <row r="399" spans="1:11" s="85" customFormat="1" ht="15" customHeight="1" x14ac:dyDescent="0.3">
      <c r="A399" s="947"/>
      <c r="B399" s="1247"/>
      <c r="C399" s="1244"/>
      <c r="D399" s="1250"/>
      <c r="E399" s="1254"/>
      <c r="F399" s="1252"/>
      <c r="G399" s="948"/>
      <c r="H399" s="948"/>
      <c r="I399" s="948"/>
      <c r="J399" s="229"/>
      <c r="K399" s="988"/>
    </row>
    <row r="400" spans="1:11" s="85" customFormat="1" ht="15" customHeight="1" x14ac:dyDescent="0.3">
      <c r="A400" s="947"/>
      <c r="B400" s="1247"/>
      <c r="C400" s="1244"/>
      <c r="D400" s="1250"/>
      <c r="E400" s="1254"/>
      <c r="F400" s="1252"/>
      <c r="G400" s="948"/>
      <c r="H400" s="948"/>
      <c r="I400" s="948"/>
      <c r="J400" s="229"/>
      <c r="K400" s="988"/>
    </row>
    <row r="401" spans="1:11" s="85" customFormat="1" ht="15" customHeight="1" x14ac:dyDescent="0.3">
      <c r="A401" s="947"/>
      <c r="B401" s="1247"/>
      <c r="C401" s="1244"/>
      <c r="D401" s="1250"/>
      <c r="E401" s="1254"/>
      <c r="F401" s="1252"/>
      <c r="G401" s="948"/>
      <c r="H401" s="948"/>
      <c r="I401" s="948"/>
      <c r="J401" s="229"/>
      <c r="K401" s="988"/>
    </row>
    <row r="402" spans="1:11" s="85" customFormat="1" ht="15" customHeight="1" x14ac:dyDescent="0.3">
      <c r="A402" s="947"/>
      <c r="B402" s="1247"/>
      <c r="C402" s="1244"/>
      <c r="D402" s="1250"/>
      <c r="E402" s="1254"/>
      <c r="F402" s="1252"/>
      <c r="G402" s="948"/>
      <c r="H402" s="948"/>
      <c r="I402" s="948"/>
      <c r="J402" s="229"/>
      <c r="K402" s="988"/>
    </row>
    <row r="403" spans="1:11" s="85" customFormat="1" ht="15" customHeight="1" x14ac:dyDescent="0.3">
      <c r="A403" s="947"/>
      <c r="B403" s="1247"/>
      <c r="C403" s="1244"/>
      <c r="D403" s="1250"/>
      <c r="E403" s="1254"/>
      <c r="F403" s="1252"/>
      <c r="G403" s="948"/>
      <c r="H403" s="948"/>
      <c r="I403" s="948"/>
      <c r="J403" s="229"/>
      <c r="K403" s="988"/>
    </row>
    <row r="404" spans="1:11" s="85" customFormat="1" ht="15" customHeight="1" x14ac:dyDescent="0.3">
      <c r="A404" s="947"/>
      <c r="B404" s="1247"/>
      <c r="C404" s="1244"/>
      <c r="D404" s="1250"/>
      <c r="E404" s="1254"/>
      <c r="F404" s="1252"/>
      <c r="G404" s="948"/>
      <c r="H404" s="948"/>
      <c r="I404" s="948"/>
      <c r="J404" s="229"/>
      <c r="K404" s="988"/>
    </row>
    <row r="405" spans="1:11" s="85" customFormat="1" ht="15" customHeight="1" x14ac:dyDescent="0.3">
      <c r="A405" s="947"/>
      <c r="B405" s="1247"/>
      <c r="C405" s="1244"/>
      <c r="D405" s="1250"/>
      <c r="E405" s="1254"/>
      <c r="F405" s="1252"/>
      <c r="G405" s="948"/>
      <c r="H405" s="948"/>
      <c r="I405" s="948"/>
      <c r="J405" s="229"/>
      <c r="K405" s="988"/>
    </row>
    <row r="406" spans="1:11" s="85" customFormat="1" ht="15" customHeight="1" x14ac:dyDescent="0.3">
      <c r="A406" s="947"/>
      <c r="B406" s="1247"/>
      <c r="C406" s="1244"/>
      <c r="D406" s="1250"/>
      <c r="E406" s="1254"/>
      <c r="F406" s="1252"/>
      <c r="G406" s="948"/>
      <c r="H406" s="948"/>
      <c r="I406" s="948"/>
      <c r="J406" s="229"/>
      <c r="K406" s="988"/>
    </row>
    <row r="407" spans="1:11" s="85" customFormat="1" ht="15" customHeight="1" x14ac:dyDescent="0.3">
      <c r="A407" s="947"/>
      <c r="B407" s="1247"/>
      <c r="C407" s="1244"/>
      <c r="D407" s="1250"/>
      <c r="E407" s="1254"/>
      <c r="F407" s="1252"/>
      <c r="G407" s="948"/>
      <c r="H407" s="948"/>
      <c r="I407" s="948"/>
      <c r="J407" s="229"/>
      <c r="K407" s="988"/>
    </row>
    <row r="408" spans="1:11" s="85" customFormat="1" ht="15" customHeight="1" x14ac:dyDescent="0.3">
      <c r="A408" s="947"/>
      <c r="B408" s="1247"/>
      <c r="C408" s="1244"/>
      <c r="D408" s="1250"/>
      <c r="E408" s="1254"/>
      <c r="F408" s="1252"/>
      <c r="G408" s="948"/>
      <c r="H408" s="948"/>
      <c r="I408" s="948"/>
      <c r="J408" s="229"/>
      <c r="K408" s="988"/>
    </row>
    <row r="409" spans="1:11" s="85" customFormat="1" ht="15" customHeight="1" x14ac:dyDescent="0.3">
      <c r="A409" s="947"/>
      <c r="B409" s="1247"/>
      <c r="C409" s="1244"/>
      <c r="D409" s="1250"/>
      <c r="E409" s="1254"/>
      <c r="F409" s="1252"/>
      <c r="G409" s="948"/>
      <c r="H409" s="948"/>
      <c r="I409" s="948"/>
      <c r="J409" s="229"/>
      <c r="K409" s="988"/>
    </row>
    <row r="410" spans="1:11" s="85" customFormat="1" ht="15" customHeight="1" x14ac:dyDescent="0.3">
      <c r="A410" s="947"/>
      <c r="B410" s="1247"/>
      <c r="C410" s="1244"/>
      <c r="D410" s="1250"/>
      <c r="E410" s="1254"/>
      <c r="F410" s="1252"/>
      <c r="G410" s="948"/>
      <c r="H410" s="948"/>
      <c r="I410" s="948"/>
      <c r="J410" s="229"/>
      <c r="K410" s="988"/>
    </row>
    <row r="411" spans="1:11" s="85" customFormat="1" ht="15" customHeight="1" x14ac:dyDescent="0.3">
      <c r="A411" s="947"/>
      <c r="B411" s="1247"/>
      <c r="C411" s="1244"/>
      <c r="D411" s="1250"/>
      <c r="E411" s="1254"/>
      <c r="F411" s="1252"/>
      <c r="G411" s="948"/>
      <c r="H411" s="948"/>
      <c r="I411" s="948"/>
      <c r="J411" s="229"/>
      <c r="K411" s="988"/>
    </row>
    <row r="412" spans="1:11" s="85" customFormat="1" ht="15" customHeight="1" x14ac:dyDescent="0.3">
      <c r="A412" s="947"/>
      <c r="B412" s="1247"/>
      <c r="C412" s="1244"/>
      <c r="D412" s="1250"/>
      <c r="E412" s="1254"/>
      <c r="F412" s="1252"/>
      <c r="G412" s="948"/>
      <c r="H412" s="948"/>
      <c r="I412" s="948"/>
      <c r="J412" s="229"/>
      <c r="K412" s="988"/>
    </row>
    <row r="413" spans="1:11" s="85" customFormat="1" ht="15" customHeight="1" x14ac:dyDescent="0.3">
      <c r="A413" s="947"/>
      <c r="B413" s="1247"/>
      <c r="C413" s="1244"/>
      <c r="D413" s="1250"/>
      <c r="E413" s="1254"/>
      <c r="F413" s="1252"/>
      <c r="G413" s="948"/>
      <c r="H413" s="948"/>
      <c r="I413" s="948"/>
      <c r="J413" s="229"/>
      <c r="K413" s="988"/>
    </row>
    <row r="414" spans="1:11" s="85" customFormat="1" ht="15" customHeight="1" x14ac:dyDescent="0.3">
      <c r="A414" s="947"/>
      <c r="B414" s="1247"/>
      <c r="C414" s="1244"/>
      <c r="D414" s="1250"/>
      <c r="E414" s="1254"/>
      <c r="F414" s="1252"/>
      <c r="G414" s="948"/>
      <c r="H414" s="948"/>
      <c r="I414" s="948"/>
      <c r="J414" s="229"/>
      <c r="K414" s="988"/>
    </row>
    <row r="415" spans="1:11" s="85" customFormat="1" ht="15" customHeight="1" x14ac:dyDescent="0.3">
      <c r="A415" s="947"/>
      <c r="B415" s="1247"/>
      <c r="C415" s="1244"/>
      <c r="D415" s="1250"/>
      <c r="E415" s="1254"/>
      <c r="F415" s="1252"/>
      <c r="G415" s="948"/>
      <c r="H415" s="948"/>
      <c r="I415" s="948"/>
      <c r="J415" s="229"/>
      <c r="K415" s="988"/>
    </row>
    <row r="416" spans="1:11" s="85" customFormat="1" ht="15" customHeight="1" x14ac:dyDescent="0.3">
      <c r="A416" s="947"/>
      <c r="B416" s="1247"/>
      <c r="C416" s="1244"/>
      <c r="D416" s="1250"/>
      <c r="E416" s="1254"/>
      <c r="F416" s="1252"/>
      <c r="G416" s="948"/>
      <c r="H416" s="948"/>
      <c r="I416" s="948"/>
      <c r="J416" s="229"/>
      <c r="K416" s="988"/>
    </row>
    <row r="417" spans="1:11" s="85" customFormat="1" ht="15" customHeight="1" x14ac:dyDescent="0.3">
      <c r="A417" s="947"/>
      <c r="B417" s="1247"/>
      <c r="C417" s="1244"/>
      <c r="D417" s="1250"/>
      <c r="E417" s="1254"/>
      <c r="F417" s="1252"/>
      <c r="G417" s="948"/>
      <c r="H417" s="948"/>
      <c r="I417" s="948"/>
      <c r="J417" s="229"/>
      <c r="K417" s="988"/>
    </row>
    <row r="418" spans="1:11" s="85" customFormat="1" ht="15" customHeight="1" x14ac:dyDescent="0.3">
      <c r="A418" s="947"/>
      <c r="B418" s="1247"/>
      <c r="C418" s="1244"/>
      <c r="D418" s="1250"/>
      <c r="E418" s="1254"/>
      <c r="F418" s="1252"/>
      <c r="G418" s="948"/>
      <c r="H418" s="948"/>
      <c r="I418" s="948"/>
      <c r="J418" s="229"/>
      <c r="K418" s="988"/>
    </row>
    <row r="419" spans="1:11" s="85" customFormat="1" ht="15" customHeight="1" x14ac:dyDescent="0.3">
      <c r="A419" s="947"/>
      <c r="B419" s="1247"/>
      <c r="C419" s="1244"/>
      <c r="D419" s="1250"/>
      <c r="E419" s="1254"/>
      <c r="F419" s="1252"/>
      <c r="G419" s="948"/>
      <c r="H419" s="948"/>
      <c r="I419" s="948"/>
      <c r="J419" s="229"/>
      <c r="K419" s="988"/>
    </row>
    <row r="420" spans="1:11" s="85" customFormat="1" ht="15" customHeight="1" x14ac:dyDescent="0.3">
      <c r="A420" s="947"/>
      <c r="B420" s="1247"/>
      <c r="C420" s="1244"/>
      <c r="D420" s="1250"/>
      <c r="E420" s="1254"/>
      <c r="F420" s="1252"/>
      <c r="G420" s="948"/>
      <c r="H420" s="948"/>
      <c r="I420" s="948"/>
      <c r="J420" s="229"/>
      <c r="K420" s="988"/>
    </row>
    <row r="421" spans="1:11" s="85" customFormat="1" ht="15" customHeight="1" x14ac:dyDescent="0.3">
      <c r="A421" s="947"/>
      <c r="B421" s="1247"/>
      <c r="C421" s="1244"/>
      <c r="D421" s="1250"/>
      <c r="E421" s="1254"/>
      <c r="F421" s="1252"/>
      <c r="G421" s="948"/>
      <c r="H421" s="948"/>
      <c r="I421" s="948"/>
      <c r="J421" s="229"/>
      <c r="K421" s="988"/>
    </row>
    <row r="422" spans="1:11" s="85" customFormat="1" ht="15" customHeight="1" x14ac:dyDescent="0.3">
      <c r="A422" s="947"/>
      <c r="B422" s="1247"/>
      <c r="C422" s="1244"/>
      <c r="D422" s="1250"/>
      <c r="E422" s="1254"/>
      <c r="F422" s="1252"/>
      <c r="G422" s="948"/>
      <c r="H422" s="948"/>
      <c r="I422" s="948"/>
      <c r="J422" s="229"/>
      <c r="K422" s="988"/>
    </row>
    <row r="423" spans="1:11" s="85" customFormat="1" ht="15" customHeight="1" x14ac:dyDescent="0.3">
      <c r="A423" s="947"/>
      <c r="B423" s="1247"/>
      <c r="C423" s="1244"/>
      <c r="D423" s="1250"/>
      <c r="E423" s="1254"/>
      <c r="F423" s="1252"/>
      <c r="G423" s="948"/>
      <c r="H423" s="948"/>
      <c r="I423" s="948"/>
      <c r="J423" s="229"/>
      <c r="K423" s="988"/>
    </row>
    <row r="424" spans="1:11" s="85" customFormat="1" ht="15" customHeight="1" x14ac:dyDescent="0.3">
      <c r="A424" s="947"/>
      <c r="B424" s="1247"/>
      <c r="C424" s="1244"/>
      <c r="D424" s="1250"/>
      <c r="E424" s="1254"/>
      <c r="F424" s="1252"/>
      <c r="G424" s="948"/>
      <c r="H424" s="948"/>
      <c r="I424" s="948"/>
      <c r="J424" s="229"/>
      <c r="K424" s="988"/>
    </row>
    <row r="425" spans="1:11" s="85" customFormat="1" ht="15" customHeight="1" x14ac:dyDescent="0.3">
      <c r="A425" s="947"/>
      <c r="B425" s="1247"/>
      <c r="C425" s="1244"/>
      <c r="D425" s="1250"/>
      <c r="E425" s="1254"/>
      <c r="F425" s="1252"/>
      <c r="G425" s="948"/>
      <c r="H425" s="948"/>
      <c r="I425" s="948"/>
      <c r="J425" s="229"/>
      <c r="K425" s="988"/>
    </row>
    <row r="426" spans="1:11" s="85" customFormat="1" ht="15" customHeight="1" x14ac:dyDescent="0.3">
      <c r="A426" s="947"/>
      <c r="B426" s="1247"/>
      <c r="C426" s="1244"/>
      <c r="D426" s="1250"/>
      <c r="E426" s="1254"/>
      <c r="F426" s="1252"/>
      <c r="G426" s="948"/>
      <c r="H426" s="948"/>
      <c r="I426" s="948"/>
      <c r="J426" s="229"/>
      <c r="K426" s="988"/>
    </row>
    <row r="427" spans="1:11" s="85" customFormat="1" ht="15" customHeight="1" x14ac:dyDescent="0.3">
      <c r="A427" s="947"/>
      <c r="B427" s="1247"/>
      <c r="C427" s="1244"/>
      <c r="D427" s="1250"/>
      <c r="E427" s="1254"/>
      <c r="F427" s="1252"/>
      <c r="G427" s="948"/>
      <c r="H427" s="948"/>
      <c r="I427" s="948"/>
      <c r="J427" s="229"/>
      <c r="K427" s="988"/>
    </row>
    <row r="428" spans="1:11" s="85" customFormat="1" ht="15" customHeight="1" x14ac:dyDescent="0.3">
      <c r="A428" s="947"/>
      <c r="B428" s="1247"/>
      <c r="C428" s="1244"/>
      <c r="D428" s="1250"/>
      <c r="E428" s="1254"/>
      <c r="F428" s="1252"/>
      <c r="G428" s="948"/>
      <c r="H428" s="948"/>
      <c r="I428" s="948"/>
      <c r="J428" s="229"/>
      <c r="K428" s="988"/>
    </row>
    <row r="429" spans="1:11" s="85" customFormat="1" ht="15" customHeight="1" x14ac:dyDescent="0.3">
      <c r="A429" s="947"/>
      <c r="B429" s="1247"/>
      <c r="C429" s="1244"/>
      <c r="D429" s="1250"/>
      <c r="E429" s="1254"/>
      <c r="F429" s="1252"/>
      <c r="G429" s="948"/>
      <c r="H429" s="948"/>
      <c r="I429" s="948"/>
      <c r="J429" s="229"/>
      <c r="K429" s="988"/>
    </row>
    <row r="430" spans="1:11" s="85" customFormat="1" ht="15" customHeight="1" x14ac:dyDescent="0.3">
      <c r="A430" s="947"/>
      <c r="B430" s="1247"/>
      <c r="C430" s="1244"/>
      <c r="D430" s="1250"/>
      <c r="E430" s="1254"/>
      <c r="F430" s="1252"/>
      <c r="G430" s="948"/>
      <c r="H430" s="948"/>
      <c r="I430" s="948"/>
      <c r="J430" s="229"/>
      <c r="K430" s="988"/>
    </row>
    <row r="431" spans="1:11" s="85" customFormat="1" ht="15" customHeight="1" x14ac:dyDescent="0.3">
      <c r="A431" s="947"/>
      <c r="B431" s="1247"/>
      <c r="C431" s="1244"/>
      <c r="D431" s="1250"/>
      <c r="E431" s="1254"/>
      <c r="F431" s="1252"/>
      <c r="G431" s="948"/>
      <c r="H431" s="948"/>
      <c r="I431" s="948"/>
      <c r="J431" s="229"/>
      <c r="K431" s="988"/>
    </row>
    <row r="432" spans="1:11" s="85" customFormat="1" ht="15" customHeight="1" x14ac:dyDescent="0.3">
      <c r="A432" s="947"/>
      <c r="B432" s="1247"/>
      <c r="C432" s="1244"/>
      <c r="D432" s="1250"/>
      <c r="E432" s="1254"/>
      <c r="F432" s="1252"/>
      <c r="G432" s="948"/>
      <c r="H432" s="948"/>
      <c r="I432" s="948"/>
      <c r="J432" s="229"/>
      <c r="K432" s="988"/>
    </row>
    <row r="433" spans="1:11" s="85" customFormat="1" ht="15" customHeight="1" x14ac:dyDescent="0.3">
      <c r="A433" s="947"/>
      <c r="B433" s="1247"/>
      <c r="C433" s="1244"/>
      <c r="D433" s="1250"/>
      <c r="E433" s="1254"/>
      <c r="F433" s="1252"/>
      <c r="G433" s="948"/>
      <c r="H433" s="948"/>
      <c r="I433" s="948"/>
      <c r="J433" s="229"/>
      <c r="K433" s="988"/>
    </row>
    <row r="434" spans="1:11" s="85" customFormat="1" ht="15" customHeight="1" x14ac:dyDescent="0.3">
      <c r="A434" s="947"/>
      <c r="B434" s="1247"/>
      <c r="C434" s="1244"/>
      <c r="D434" s="1250"/>
      <c r="E434" s="1254"/>
      <c r="F434" s="1252"/>
      <c r="G434" s="948"/>
      <c r="H434" s="948"/>
      <c r="I434" s="948"/>
      <c r="J434" s="229"/>
      <c r="K434" s="988"/>
    </row>
    <row r="435" spans="1:11" s="85" customFormat="1" ht="15" customHeight="1" x14ac:dyDescent="0.3">
      <c r="A435" s="947"/>
      <c r="B435" s="1247"/>
      <c r="C435" s="1244"/>
      <c r="D435" s="1250"/>
      <c r="E435" s="1254"/>
      <c r="F435" s="1252"/>
      <c r="G435" s="948"/>
      <c r="H435" s="948"/>
      <c r="I435" s="948"/>
      <c r="J435" s="229"/>
      <c r="K435" s="988"/>
    </row>
    <row r="436" spans="1:11" s="85" customFormat="1" ht="15" customHeight="1" x14ac:dyDescent="0.3">
      <c r="A436" s="947"/>
      <c r="B436" s="1247"/>
      <c r="C436" s="1244"/>
      <c r="D436" s="1250"/>
      <c r="E436" s="1254"/>
      <c r="F436" s="1252"/>
      <c r="G436" s="948"/>
      <c r="H436" s="948"/>
      <c r="I436" s="948"/>
      <c r="J436" s="229"/>
      <c r="K436" s="988"/>
    </row>
    <row r="437" spans="1:11" s="85" customFormat="1" ht="15" customHeight="1" x14ac:dyDescent="0.3">
      <c r="A437" s="947"/>
      <c r="B437" s="1247"/>
      <c r="C437" s="1244"/>
      <c r="D437" s="1250"/>
      <c r="E437" s="1254"/>
      <c r="F437" s="1252"/>
      <c r="G437" s="948"/>
      <c r="H437" s="948"/>
      <c r="I437" s="948"/>
      <c r="J437" s="229"/>
      <c r="K437" s="988"/>
    </row>
    <row r="438" spans="1:11" s="85" customFormat="1" ht="15" customHeight="1" x14ac:dyDescent="0.3">
      <c r="A438" s="947"/>
      <c r="B438" s="1247"/>
      <c r="C438" s="1244"/>
      <c r="D438" s="1250"/>
      <c r="E438" s="1254"/>
      <c r="F438" s="1252"/>
      <c r="G438" s="948"/>
      <c r="H438" s="948"/>
      <c r="I438" s="948"/>
      <c r="J438" s="229"/>
      <c r="K438" s="988"/>
    </row>
    <row r="439" spans="1:11" s="85" customFormat="1" ht="15" customHeight="1" x14ac:dyDescent="0.3">
      <c r="A439" s="947"/>
      <c r="B439" s="1247"/>
      <c r="C439" s="1244"/>
      <c r="D439" s="1250"/>
      <c r="E439" s="1254"/>
      <c r="F439" s="1252"/>
      <c r="G439" s="948"/>
      <c r="H439" s="948"/>
      <c r="I439" s="948"/>
      <c r="J439" s="229"/>
      <c r="K439" s="988"/>
    </row>
    <row r="440" spans="1:11" s="85" customFormat="1" ht="15" customHeight="1" x14ac:dyDescent="0.3">
      <c r="A440" s="947"/>
      <c r="B440" s="1247"/>
      <c r="C440" s="1244"/>
      <c r="D440" s="1250"/>
      <c r="E440" s="1254"/>
      <c r="F440" s="1252"/>
      <c r="G440" s="948"/>
      <c r="H440" s="948"/>
      <c r="I440" s="948"/>
      <c r="J440" s="229"/>
      <c r="K440" s="988"/>
    </row>
    <row r="441" spans="1:11" s="85" customFormat="1" ht="15" customHeight="1" x14ac:dyDescent="0.3">
      <c r="A441" s="947"/>
      <c r="B441" s="1247"/>
      <c r="C441" s="1244"/>
      <c r="D441" s="1250"/>
      <c r="E441" s="1254"/>
      <c r="F441" s="1252"/>
      <c r="G441" s="948"/>
      <c r="H441" s="948"/>
      <c r="I441" s="948"/>
      <c r="J441" s="229"/>
      <c r="K441" s="988"/>
    </row>
    <row r="442" spans="1:11" s="85" customFormat="1" ht="15" customHeight="1" x14ac:dyDescent="0.3">
      <c r="A442" s="947"/>
      <c r="B442" s="1247"/>
      <c r="C442" s="1244"/>
      <c r="D442" s="1250"/>
      <c r="E442" s="1254"/>
      <c r="F442" s="1252"/>
      <c r="G442" s="948"/>
      <c r="H442" s="948"/>
      <c r="I442" s="948"/>
      <c r="J442" s="229"/>
      <c r="K442" s="988"/>
    </row>
    <row r="443" spans="1:11" s="85" customFormat="1" ht="15" customHeight="1" x14ac:dyDescent="0.3">
      <c r="A443" s="947"/>
      <c r="B443" s="1247"/>
      <c r="C443" s="1244"/>
      <c r="D443" s="1250"/>
      <c r="E443" s="1254"/>
      <c r="F443" s="1252"/>
      <c r="G443" s="948"/>
      <c r="H443" s="948"/>
      <c r="I443" s="948"/>
      <c r="J443" s="229"/>
      <c r="K443" s="988"/>
    </row>
    <row r="444" spans="1:11" s="85" customFormat="1" ht="15" customHeight="1" x14ac:dyDescent="0.3">
      <c r="A444" s="947"/>
      <c r="B444" s="1247"/>
      <c r="C444" s="1244"/>
      <c r="D444" s="1250"/>
      <c r="E444" s="1254"/>
      <c r="F444" s="1252"/>
      <c r="G444" s="948"/>
      <c r="H444" s="948"/>
      <c r="I444" s="948"/>
      <c r="J444" s="229"/>
      <c r="K444" s="988"/>
    </row>
    <row r="445" spans="1:11" s="85" customFormat="1" ht="15" customHeight="1" x14ac:dyDescent="0.3">
      <c r="A445" s="947"/>
      <c r="B445" s="1247"/>
      <c r="C445" s="1244"/>
      <c r="D445" s="1250"/>
      <c r="E445" s="1254"/>
      <c r="F445" s="1252"/>
      <c r="G445" s="948"/>
      <c r="H445" s="948"/>
      <c r="I445" s="948"/>
      <c r="J445" s="229"/>
      <c r="K445" s="988"/>
    </row>
    <row r="446" spans="1:11" s="85" customFormat="1" ht="15" customHeight="1" x14ac:dyDescent="0.3">
      <c r="A446" s="947"/>
      <c r="B446" s="1247"/>
      <c r="C446" s="1244"/>
      <c r="D446" s="1250"/>
      <c r="E446" s="1254"/>
      <c r="F446" s="1252"/>
      <c r="G446" s="948"/>
      <c r="H446" s="948"/>
      <c r="I446" s="948"/>
      <c r="J446" s="229"/>
      <c r="K446" s="988"/>
    </row>
    <row r="447" spans="1:11" s="85" customFormat="1" ht="15" customHeight="1" x14ac:dyDescent="0.3">
      <c r="A447" s="947"/>
      <c r="B447" s="1247"/>
      <c r="C447" s="1244"/>
      <c r="D447" s="1250"/>
      <c r="E447" s="1254"/>
      <c r="F447" s="1252"/>
      <c r="G447" s="948"/>
      <c r="H447" s="948"/>
      <c r="I447" s="948"/>
      <c r="J447" s="229"/>
      <c r="K447" s="988"/>
    </row>
    <row r="448" spans="1:11" s="85" customFormat="1" ht="15" customHeight="1" x14ac:dyDescent="0.3">
      <c r="A448" s="947"/>
      <c r="B448" s="1247"/>
      <c r="C448" s="1244"/>
      <c r="D448" s="1250"/>
      <c r="E448" s="1254"/>
      <c r="F448" s="1252"/>
      <c r="G448" s="948"/>
      <c r="H448" s="948"/>
      <c r="I448" s="948"/>
      <c r="J448" s="229"/>
      <c r="K448" s="988"/>
    </row>
    <row r="449" spans="1:11" s="85" customFormat="1" ht="15" customHeight="1" x14ac:dyDescent="0.3">
      <c r="A449" s="947"/>
      <c r="B449" s="1247"/>
      <c r="C449" s="1244"/>
      <c r="D449" s="1250"/>
      <c r="E449" s="1254"/>
      <c r="F449" s="1252"/>
      <c r="G449" s="948"/>
      <c r="H449" s="948"/>
      <c r="I449" s="948"/>
      <c r="J449" s="229"/>
      <c r="K449" s="988"/>
    </row>
    <row r="450" spans="1:11" s="85" customFormat="1" ht="15" customHeight="1" x14ac:dyDescent="0.3">
      <c r="A450" s="947"/>
      <c r="B450" s="1247"/>
      <c r="C450" s="1244"/>
      <c r="D450" s="1250"/>
      <c r="E450" s="1254"/>
      <c r="F450" s="1252"/>
      <c r="G450" s="948"/>
      <c r="H450" s="948"/>
      <c r="I450" s="948"/>
      <c r="J450" s="229"/>
      <c r="K450" s="988"/>
    </row>
    <row r="451" spans="1:11" s="85" customFormat="1" ht="15" customHeight="1" x14ac:dyDescent="0.3">
      <c r="A451" s="947"/>
      <c r="B451" s="1247"/>
      <c r="C451" s="1244"/>
      <c r="D451" s="1250"/>
      <c r="E451" s="1254"/>
      <c r="F451" s="1252"/>
      <c r="G451" s="948"/>
      <c r="H451" s="948"/>
      <c r="I451" s="948"/>
      <c r="J451" s="229"/>
      <c r="K451" s="988"/>
    </row>
    <row r="452" spans="1:11" s="85" customFormat="1" ht="15" customHeight="1" x14ac:dyDescent="0.3">
      <c r="A452" s="947"/>
      <c r="B452" s="1247"/>
      <c r="C452" s="1244"/>
      <c r="D452" s="1250"/>
      <c r="E452" s="1254"/>
      <c r="F452" s="1252"/>
      <c r="G452" s="948"/>
      <c r="H452" s="948"/>
      <c r="I452" s="948"/>
      <c r="J452" s="229"/>
      <c r="K452" s="988"/>
    </row>
    <row r="453" spans="1:11" s="85" customFormat="1" ht="15" customHeight="1" x14ac:dyDescent="0.3">
      <c r="A453" s="947"/>
      <c r="B453" s="1247"/>
      <c r="C453" s="1244"/>
      <c r="D453" s="1250"/>
      <c r="E453" s="1254"/>
      <c r="F453" s="1252"/>
      <c r="G453" s="948"/>
      <c r="H453" s="948"/>
      <c r="I453" s="948"/>
      <c r="J453" s="229"/>
      <c r="K453" s="988"/>
    </row>
    <row r="454" spans="1:11" s="85" customFormat="1" ht="15" customHeight="1" x14ac:dyDescent="0.3">
      <c r="A454" s="947"/>
      <c r="B454" s="1247"/>
      <c r="C454" s="1244"/>
      <c r="D454" s="1250"/>
      <c r="E454" s="1254"/>
      <c r="F454" s="1252"/>
      <c r="G454" s="948"/>
      <c r="H454" s="948"/>
      <c r="I454" s="948"/>
      <c r="J454" s="229"/>
      <c r="K454" s="988"/>
    </row>
    <row r="455" spans="1:11" s="85" customFormat="1" ht="15" customHeight="1" x14ac:dyDescent="0.3">
      <c r="A455" s="947"/>
      <c r="B455" s="1247"/>
      <c r="C455" s="1244"/>
      <c r="D455" s="1250"/>
      <c r="E455" s="1254"/>
      <c r="F455" s="1252"/>
      <c r="G455" s="948"/>
      <c r="H455" s="948"/>
      <c r="I455" s="948"/>
      <c r="J455" s="229"/>
      <c r="K455" s="988"/>
    </row>
    <row r="456" spans="1:11" s="85" customFormat="1" ht="15" customHeight="1" x14ac:dyDescent="0.3">
      <c r="A456" s="947"/>
      <c r="B456" s="1247"/>
      <c r="C456" s="1244"/>
      <c r="D456" s="1250"/>
      <c r="E456" s="1254"/>
      <c r="F456" s="1252"/>
      <c r="G456" s="948"/>
      <c r="H456" s="948"/>
      <c r="I456" s="948"/>
      <c r="J456" s="229"/>
      <c r="K456" s="988"/>
    </row>
    <row r="457" spans="1:11" s="85" customFormat="1" ht="15" customHeight="1" x14ac:dyDescent="0.3">
      <c r="A457" s="947"/>
      <c r="B457" s="1247"/>
      <c r="C457" s="1244"/>
      <c r="D457" s="1250"/>
      <c r="E457" s="1254"/>
      <c r="F457" s="1252"/>
      <c r="G457" s="948"/>
      <c r="H457" s="948"/>
      <c r="I457" s="948"/>
      <c r="J457" s="229"/>
      <c r="K457" s="988"/>
    </row>
    <row r="458" spans="1:11" s="85" customFormat="1" ht="15" customHeight="1" x14ac:dyDescent="0.3">
      <c r="A458" s="947"/>
      <c r="B458" s="1247"/>
      <c r="C458" s="1244"/>
      <c r="D458" s="1250"/>
      <c r="E458" s="1254"/>
      <c r="F458" s="1252"/>
      <c r="G458" s="948"/>
      <c r="H458" s="948"/>
      <c r="I458" s="948"/>
      <c r="J458" s="229"/>
      <c r="K458" s="988"/>
    </row>
    <row r="459" spans="1:11" s="85" customFormat="1" ht="15" customHeight="1" x14ac:dyDescent="0.3">
      <c r="A459" s="947"/>
      <c r="B459" s="1247"/>
      <c r="C459" s="1244"/>
      <c r="D459" s="1250"/>
      <c r="E459" s="1254"/>
      <c r="F459" s="1252"/>
      <c r="G459" s="948"/>
      <c r="H459" s="948"/>
      <c r="I459" s="948"/>
      <c r="J459" s="229"/>
      <c r="K459" s="988"/>
    </row>
    <row r="460" spans="1:11" s="85" customFormat="1" ht="15" customHeight="1" x14ac:dyDescent="0.3">
      <c r="A460" s="947"/>
      <c r="B460" s="1247"/>
      <c r="C460" s="1244"/>
      <c r="D460" s="1250"/>
      <c r="E460" s="1254"/>
      <c r="F460" s="1252"/>
      <c r="G460" s="948"/>
      <c r="H460" s="948"/>
      <c r="I460" s="948"/>
      <c r="J460" s="229"/>
      <c r="K460" s="988"/>
    </row>
    <row r="461" spans="1:11" s="85" customFormat="1" ht="15" customHeight="1" x14ac:dyDescent="0.3">
      <c r="A461" s="947"/>
      <c r="B461" s="1247"/>
      <c r="C461" s="1244"/>
      <c r="D461" s="1250"/>
      <c r="E461" s="1254"/>
      <c r="F461" s="1252"/>
      <c r="G461" s="948"/>
      <c r="H461" s="948"/>
      <c r="I461" s="948"/>
      <c r="J461" s="229"/>
      <c r="K461" s="988"/>
    </row>
    <row r="462" spans="1:11" s="85" customFormat="1" ht="15" customHeight="1" x14ac:dyDescent="0.3">
      <c r="A462" s="947"/>
      <c r="B462" s="1247"/>
      <c r="C462" s="1244"/>
      <c r="D462" s="1250"/>
      <c r="E462" s="1254"/>
      <c r="F462" s="1252"/>
      <c r="G462" s="948"/>
      <c r="H462" s="948"/>
      <c r="I462" s="948"/>
      <c r="J462" s="229"/>
      <c r="K462" s="988"/>
    </row>
    <row r="463" spans="1:11" s="85" customFormat="1" ht="15" customHeight="1" x14ac:dyDescent="0.3">
      <c r="A463" s="947"/>
      <c r="B463" s="1247"/>
      <c r="C463" s="1244"/>
      <c r="D463" s="1250"/>
      <c r="E463" s="1254"/>
      <c r="F463" s="1252"/>
      <c r="G463" s="948"/>
      <c r="H463" s="948"/>
      <c r="I463" s="948"/>
      <c r="J463" s="229"/>
      <c r="K463" s="988"/>
    </row>
    <row r="464" spans="1:11" s="85" customFormat="1" ht="15" customHeight="1" x14ac:dyDescent="0.3">
      <c r="A464" s="947"/>
      <c r="B464" s="1247"/>
      <c r="C464" s="1244"/>
      <c r="D464" s="1250"/>
      <c r="E464" s="1254"/>
      <c r="F464" s="1252"/>
      <c r="G464" s="948"/>
      <c r="H464" s="948"/>
      <c r="I464" s="948"/>
      <c r="J464" s="229"/>
      <c r="K464" s="988"/>
    </row>
    <row r="465" spans="1:11" s="85" customFormat="1" ht="15" customHeight="1" x14ac:dyDescent="0.3">
      <c r="A465" s="947"/>
      <c r="B465" s="1247"/>
      <c r="C465" s="1244"/>
      <c r="D465" s="1250"/>
      <c r="E465" s="1254"/>
      <c r="F465" s="1252"/>
      <c r="G465" s="948"/>
      <c r="H465" s="948"/>
      <c r="I465" s="948"/>
      <c r="J465" s="229"/>
      <c r="K465" s="988"/>
    </row>
    <row r="466" spans="1:11" s="85" customFormat="1" ht="15" customHeight="1" x14ac:dyDescent="0.3">
      <c r="A466" s="947"/>
      <c r="B466" s="1247"/>
      <c r="C466" s="1244"/>
      <c r="D466" s="1250"/>
      <c r="E466" s="1254"/>
      <c r="F466" s="1252"/>
      <c r="G466" s="948"/>
      <c r="H466" s="948"/>
      <c r="I466" s="948"/>
      <c r="J466" s="229"/>
      <c r="K466" s="988"/>
    </row>
    <row r="467" spans="1:11" s="85" customFormat="1" ht="15" customHeight="1" x14ac:dyDescent="0.3">
      <c r="A467" s="947"/>
      <c r="B467" s="1247"/>
      <c r="C467" s="1244"/>
      <c r="D467" s="1250"/>
      <c r="E467" s="1254"/>
      <c r="F467" s="1252"/>
      <c r="G467" s="948"/>
      <c r="H467" s="948"/>
      <c r="I467" s="948"/>
      <c r="J467" s="229"/>
      <c r="K467" s="988"/>
    </row>
    <row r="468" spans="1:11" s="85" customFormat="1" ht="15" customHeight="1" x14ac:dyDescent="0.3">
      <c r="A468" s="947"/>
      <c r="B468" s="1247"/>
      <c r="C468" s="1244"/>
      <c r="D468" s="1250"/>
      <c r="E468" s="1254"/>
      <c r="F468" s="1252"/>
      <c r="G468" s="948"/>
      <c r="H468" s="948"/>
      <c r="I468" s="948"/>
      <c r="J468" s="229"/>
      <c r="K468" s="988"/>
    </row>
    <row r="469" spans="1:11" s="85" customFormat="1" ht="15" customHeight="1" x14ac:dyDescent="0.3">
      <c r="A469" s="947"/>
      <c r="B469" s="1247"/>
      <c r="C469" s="1244"/>
      <c r="D469" s="1250"/>
      <c r="E469" s="1254"/>
      <c r="F469" s="1252"/>
      <c r="G469" s="948"/>
      <c r="H469" s="948"/>
      <c r="I469" s="948"/>
      <c r="J469" s="229"/>
      <c r="K469" s="988"/>
    </row>
    <row r="470" spans="1:11" s="85" customFormat="1" ht="15" customHeight="1" x14ac:dyDescent="0.3">
      <c r="A470" s="947"/>
      <c r="B470" s="1247"/>
      <c r="C470" s="1244"/>
      <c r="D470" s="1250"/>
      <c r="E470" s="1254"/>
      <c r="F470" s="1252"/>
      <c r="G470" s="948"/>
      <c r="H470" s="948"/>
      <c r="I470" s="948"/>
      <c r="J470" s="229"/>
      <c r="K470" s="988"/>
    </row>
    <row r="471" spans="1:11" s="85" customFormat="1" ht="15" customHeight="1" x14ac:dyDescent="0.3">
      <c r="A471" s="947"/>
      <c r="B471" s="1247"/>
      <c r="C471" s="1244"/>
      <c r="D471" s="1250"/>
      <c r="E471" s="1254"/>
      <c r="F471" s="1252"/>
      <c r="G471" s="948"/>
      <c r="H471" s="948"/>
      <c r="I471" s="948"/>
      <c r="J471" s="229"/>
      <c r="K471" s="988"/>
    </row>
    <row r="472" spans="1:11" s="85" customFormat="1" ht="15" customHeight="1" x14ac:dyDescent="0.3">
      <c r="A472" s="947"/>
      <c r="B472" s="1247"/>
      <c r="C472" s="1244"/>
      <c r="D472" s="1250"/>
      <c r="E472" s="1254"/>
      <c r="F472" s="1252"/>
      <c r="G472" s="948"/>
      <c r="H472" s="948"/>
      <c r="I472" s="948"/>
      <c r="J472" s="229"/>
      <c r="K472" s="988"/>
    </row>
    <row r="473" spans="1:11" s="85" customFormat="1" ht="15" customHeight="1" x14ac:dyDescent="0.3">
      <c r="A473" s="947"/>
      <c r="B473" s="1247"/>
      <c r="C473" s="1244"/>
      <c r="D473" s="1250"/>
      <c r="E473" s="1254"/>
      <c r="F473" s="1252"/>
      <c r="G473" s="948"/>
      <c r="H473" s="948"/>
      <c r="I473" s="948"/>
      <c r="J473" s="229"/>
      <c r="K473" s="988"/>
    </row>
    <row r="474" spans="1:11" s="85" customFormat="1" ht="15" customHeight="1" x14ac:dyDescent="0.3">
      <c r="A474" s="947"/>
      <c r="B474" s="1247"/>
      <c r="C474" s="1244"/>
      <c r="D474" s="1250"/>
      <c r="E474" s="1254"/>
      <c r="F474" s="1252"/>
      <c r="G474" s="948"/>
      <c r="H474" s="948"/>
      <c r="I474" s="948"/>
      <c r="J474" s="229"/>
      <c r="K474" s="988"/>
    </row>
    <row r="475" spans="1:11" s="85" customFormat="1" ht="15" customHeight="1" x14ac:dyDescent="0.3">
      <c r="A475" s="947"/>
      <c r="B475" s="1247"/>
      <c r="C475" s="1244"/>
      <c r="D475" s="1250"/>
      <c r="E475" s="1254"/>
      <c r="F475" s="1252"/>
      <c r="G475" s="948"/>
      <c r="H475" s="948"/>
      <c r="I475" s="948"/>
      <c r="J475" s="229"/>
      <c r="K475" s="988"/>
    </row>
    <row r="476" spans="1:11" s="85" customFormat="1" ht="15" customHeight="1" x14ac:dyDescent="0.3">
      <c r="A476" s="947"/>
      <c r="B476" s="1247"/>
      <c r="C476" s="1244"/>
      <c r="D476" s="1250"/>
      <c r="E476" s="1254"/>
      <c r="F476" s="1252"/>
      <c r="G476" s="948"/>
      <c r="H476" s="948"/>
      <c r="I476" s="948"/>
      <c r="J476" s="229"/>
      <c r="K476" s="988"/>
    </row>
    <row r="477" spans="1:11" s="85" customFormat="1" ht="15" customHeight="1" x14ac:dyDescent="0.3">
      <c r="A477" s="947"/>
      <c r="B477" s="1247"/>
      <c r="C477" s="1244"/>
      <c r="D477" s="1250"/>
      <c r="E477" s="1254"/>
      <c r="F477" s="1252"/>
      <c r="G477" s="948"/>
      <c r="H477" s="948"/>
      <c r="I477" s="948"/>
      <c r="J477" s="229"/>
      <c r="K477" s="988"/>
    </row>
    <row r="478" spans="1:11" s="85" customFormat="1" ht="15" customHeight="1" x14ac:dyDescent="0.3">
      <c r="A478" s="947"/>
      <c r="B478" s="1247"/>
      <c r="C478" s="1244"/>
      <c r="D478" s="1250"/>
      <c r="E478" s="1254"/>
      <c r="F478" s="1252"/>
      <c r="G478" s="948"/>
      <c r="H478" s="948"/>
      <c r="I478" s="948"/>
      <c r="J478" s="229"/>
      <c r="K478" s="988"/>
    </row>
    <row r="479" spans="1:11" s="85" customFormat="1" ht="15" customHeight="1" x14ac:dyDescent="0.3">
      <c r="A479" s="947"/>
      <c r="B479" s="1247"/>
      <c r="C479" s="1244"/>
      <c r="D479" s="1250"/>
      <c r="E479" s="1254"/>
      <c r="F479" s="1252"/>
      <c r="G479" s="948"/>
      <c r="H479" s="948"/>
      <c r="I479" s="948"/>
      <c r="J479" s="229"/>
      <c r="K479" s="988"/>
    </row>
    <row r="480" spans="1:11" s="85" customFormat="1" ht="15" customHeight="1" x14ac:dyDescent="0.3">
      <c r="A480" s="947"/>
      <c r="B480" s="1247"/>
      <c r="C480" s="1244"/>
      <c r="D480" s="1250"/>
      <c r="E480" s="1254"/>
      <c r="F480" s="1252"/>
      <c r="G480" s="948"/>
      <c r="H480" s="948"/>
      <c r="I480" s="948"/>
      <c r="J480" s="229"/>
      <c r="K480" s="988"/>
    </row>
    <row r="481" spans="1:11" s="85" customFormat="1" ht="15" customHeight="1" x14ac:dyDescent="0.3">
      <c r="A481" s="947"/>
      <c r="B481" s="1247"/>
      <c r="C481" s="1244"/>
      <c r="D481" s="1250"/>
      <c r="E481" s="1254"/>
      <c r="F481" s="1252"/>
      <c r="G481" s="948"/>
      <c r="H481" s="948"/>
      <c r="I481" s="948"/>
      <c r="J481" s="229"/>
      <c r="K481" s="988"/>
    </row>
    <row r="482" spans="1:11" s="85" customFormat="1" ht="15" customHeight="1" x14ac:dyDescent="0.3">
      <c r="A482" s="947"/>
      <c r="B482" s="1247"/>
      <c r="C482" s="1244"/>
      <c r="D482" s="1250"/>
      <c r="E482" s="1254"/>
      <c r="F482" s="1252"/>
      <c r="G482" s="948"/>
      <c r="H482" s="948"/>
      <c r="I482" s="948"/>
      <c r="J482" s="229"/>
      <c r="K482" s="988"/>
    </row>
    <row r="483" spans="1:11" s="85" customFormat="1" ht="15" customHeight="1" x14ac:dyDescent="0.3">
      <c r="A483" s="947"/>
      <c r="B483" s="1247"/>
      <c r="C483" s="1244"/>
      <c r="D483" s="1250"/>
      <c r="E483" s="1254"/>
      <c r="F483" s="1252"/>
      <c r="G483" s="948"/>
      <c r="H483" s="948"/>
      <c r="I483" s="948"/>
      <c r="J483" s="229"/>
      <c r="K483" s="988"/>
    </row>
    <row r="484" spans="1:11" s="85" customFormat="1" ht="15" customHeight="1" x14ac:dyDescent="0.3">
      <c r="A484" s="947"/>
      <c r="B484" s="1247"/>
      <c r="C484" s="1244"/>
      <c r="D484" s="1250"/>
      <c r="E484" s="1254"/>
      <c r="F484" s="1252"/>
      <c r="G484" s="948"/>
      <c r="H484" s="948"/>
      <c r="I484" s="948"/>
      <c r="J484" s="229"/>
      <c r="K484" s="988"/>
    </row>
    <row r="485" spans="1:11" s="85" customFormat="1" ht="15" customHeight="1" x14ac:dyDescent="0.3">
      <c r="A485" s="947"/>
      <c r="B485" s="1247"/>
      <c r="C485" s="1244"/>
      <c r="D485" s="1250"/>
      <c r="E485" s="1254"/>
      <c r="F485" s="1252"/>
      <c r="G485" s="948"/>
      <c r="H485" s="948"/>
      <c r="I485" s="948"/>
      <c r="J485" s="229"/>
      <c r="K485" s="988"/>
    </row>
    <row r="486" spans="1:11" s="85" customFormat="1" ht="15" customHeight="1" x14ac:dyDescent="0.3">
      <c r="A486" s="947"/>
      <c r="B486" s="1247"/>
      <c r="C486" s="1244"/>
      <c r="D486" s="1250"/>
      <c r="E486" s="1254"/>
      <c r="F486" s="1252"/>
      <c r="G486" s="948"/>
      <c r="H486" s="948"/>
      <c r="I486" s="948"/>
      <c r="J486" s="229"/>
      <c r="K486" s="988"/>
    </row>
    <row r="487" spans="1:11" s="85" customFormat="1" ht="15" customHeight="1" x14ac:dyDescent="0.3">
      <c r="A487" s="947"/>
      <c r="B487" s="1247"/>
      <c r="C487" s="1244"/>
      <c r="D487" s="1250"/>
      <c r="E487" s="1254"/>
      <c r="F487" s="1252"/>
      <c r="G487" s="948"/>
      <c r="H487" s="948"/>
      <c r="I487" s="948"/>
      <c r="J487" s="229"/>
      <c r="K487" s="988"/>
    </row>
    <row r="488" spans="1:11" s="85" customFormat="1" ht="15" customHeight="1" x14ac:dyDescent="0.3">
      <c r="A488" s="947"/>
      <c r="B488" s="1247"/>
      <c r="C488" s="1244"/>
      <c r="D488" s="1250"/>
      <c r="E488" s="1254"/>
      <c r="F488" s="1252"/>
      <c r="G488" s="948"/>
      <c r="H488" s="948"/>
      <c r="I488" s="948"/>
      <c r="J488" s="229"/>
      <c r="K488" s="988"/>
    </row>
    <row r="489" spans="1:11" s="85" customFormat="1" ht="15" customHeight="1" x14ac:dyDescent="0.3">
      <c r="A489" s="947"/>
      <c r="B489" s="1247"/>
      <c r="C489" s="1244"/>
      <c r="D489" s="1250"/>
      <c r="E489" s="1254"/>
      <c r="F489" s="1252"/>
      <c r="G489" s="948"/>
      <c r="H489" s="948"/>
      <c r="I489" s="948"/>
      <c r="J489" s="229"/>
      <c r="K489" s="988"/>
    </row>
    <row r="490" spans="1:11" s="85" customFormat="1" ht="15" customHeight="1" x14ac:dyDescent="0.3">
      <c r="A490" s="947"/>
      <c r="B490" s="1247"/>
      <c r="C490" s="1244"/>
      <c r="D490" s="1250"/>
      <c r="E490" s="1254"/>
      <c r="F490" s="1252"/>
      <c r="G490" s="948"/>
      <c r="H490" s="948"/>
      <c r="I490" s="948"/>
      <c r="J490" s="229"/>
      <c r="K490" s="988"/>
    </row>
    <row r="491" spans="1:11" s="85" customFormat="1" ht="15" customHeight="1" x14ac:dyDescent="0.3">
      <c r="A491" s="947"/>
      <c r="B491" s="1247"/>
      <c r="C491" s="1244"/>
      <c r="D491" s="1250"/>
      <c r="E491" s="1254"/>
      <c r="F491" s="1252"/>
      <c r="G491" s="948"/>
      <c r="H491" s="948"/>
      <c r="I491" s="948"/>
      <c r="J491" s="229"/>
      <c r="K491" s="988"/>
    </row>
    <row r="492" spans="1:11" s="85" customFormat="1" ht="15" customHeight="1" x14ac:dyDescent="0.3">
      <c r="A492" s="947"/>
      <c r="B492" s="1247"/>
      <c r="C492" s="1244"/>
      <c r="D492" s="1250"/>
      <c r="E492" s="1254"/>
      <c r="F492" s="1252"/>
      <c r="G492" s="948"/>
      <c r="H492" s="948"/>
      <c r="I492" s="948"/>
      <c r="J492" s="229"/>
      <c r="K492" s="988"/>
    </row>
    <row r="493" spans="1:11" s="85" customFormat="1" ht="15" customHeight="1" x14ac:dyDescent="0.3">
      <c r="A493" s="947"/>
      <c r="B493" s="1247"/>
      <c r="C493" s="1244"/>
      <c r="D493" s="1250"/>
      <c r="E493" s="1254"/>
      <c r="F493" s="1252"/>
      <c r="G493" s="948"/>
      <c r="H493" s="948"/>
      <c r="I493" s="948"/>
      <c r="J493" s="229"/>
      <c r="K493" s="988"/>
    </row>
    <row r="494" spans="1:11" s="85" customFormat="1" ht="15" customHeight="1" x14ac:dyDescent="0.3">
      <c r="A494" s="947"/>
      <c r="B494" s="1247"/>
      <c r="C494" s="1244"/>
      <c r="D494" s="1250"/>
      <c r="E494" s="1254"/>
      <c r="F494" s="1252"/>
      <c r="G494" s="948"/>
      <c r="H494" s="948"/>
      <c r="I494" s="948"/>
      <c r="J494" s="229"/>
      <c r="K494" s="988"/>
    </row>
    <row r="495" spans="1:11" s="85" customFormat="1" ht="15" customHeight="1" x14ac:dyDescent="0.3">
      <c r="A495" s="947"/>
      <c r="B495" s="1247"/>
      <c r="C495" s="1244"/>
      <c r="D495" s="1250"/>
      <c r="E495" s="1254"/>
      <c r="F495" s="1252"/>
      <c r="G495" s="948"/>
      <c r="H495" s="948"/>
      <c r="I495" s="948"/>
      <c r="J495" s="229"/>
      <c r="K495" s="988"/>
    </row>
    <row r="496" spans="1:11" s="85" customFormat="1" ht="15" customHeight="1" x14ac:dyDescent="0.3">
      <c r="A496" s="947"/>
      <c r="B496" s="1247"/>
      <c r="C496" s="1244"/>
      <c r="D496" s="1250"/>
      <c r="E496" s="1254"/>
      <c r="F496" s="1252"/>
      <c r="G496" s="948"/>
      <c r="H496" s="948"/>
      <c r="I496" s="948"/>
      <c r="J496" s="229"/>
      <c r="K496" s="988"/>
    </row>
    <row r="497" spans="1:11" s="85" customFormat="1" ht="15" customHeight="1" x14ac:dyDescent="0.3">
      <c r="A497" s="947"/>
      <c r="B497" s="1247"/>
      <c r="C497" s="1244"/>
      <c r="D497" s="1250"/>
      <c r="E497" s="1254"/>
      <c r="F497" s="1252"/>
      <c r="G497" s="948"/>
      <c r="H497" s="948"/>
      <c r="I497" s="948"/>
      <c r="J497" s="229"/>
      <c r="K497" s="988"/>
    </row>
    <row r="498" spans="1:11" s="85" customFormat="1" ht="15" customHeight="1" x14ac:dyDescent="0.3">
      <c r="A498" s="947"/>
      <c r="B498" s="1247"/>
      <c r="C498" s="1244"/>
      <c r="D498" s="1250"/>
      <c r="E498" s="1254"/>
      <c r="F498" s="1252"/>
      <c r="G498" s="948"/>
      <c r="H498" s="948"/>
      <c r="I498" s="948"/>
      <c r="J498" s="229"/>
      <c r="K498" s="988"/>
    </row>
    <row r="499" spans="1:11" s="85" customFormat="1" ht="15" customHeight="1" x14ac:dyDescent="0.3">
      <c r="A499" s="947"/>
      <c r="B499" s="1247"/>
      <c r="C499" s="1244"/>
      <c r="D499" s="1250"/>
      <c r="E499" s="1254"/>
      <c r="F499" s="1252"/>
      <c r="G499" s="948"/>
      <c r="H499" s="948"/>
      <c r="I499" s="948"/>
      <c r="J499" s="229"/>
      <c r="K499" s="988"/>
    </row>
    <row r="500" spans="1:11" s="85" customFormat="1" ht="15" customHeight="1" x14ac:dyDescent="0.3">
      <c r="A500" s="947"/>
      <c r="B500" s="1247"/>
      <c r="C500" s="1244"/>
      <c r="D500" s="1250"/>
      <c r="E500" s="1254"/>
      <c r="F500" s="1252"/>
      <c r="G500" s="948"/>
      <c r="H500" s="948"/>
      <c r="I500" s="948"/>
      <c r="J500" s="229"/>
      <c r="K500" s="988"/>
    </row>
    <row r="501" spans="1:11" s="85" customFormat="1" ht="15" customHeight="1" x14ac:dyDescent="0.3">
      <c r="A501" s="947"/>
      <c r="B501" s="1247"/>
      <c r="C501" s="1244"/>
      <c r="D501" s="1250"/>
      <c r="E501" s="1254"/>
      <c r="F501" s="1252"/>
      <c r="G501" s="948"/>
      <c r="H501" s="948"/>
      <c r="I501" s="948"/>
      <c r="J501" s="229"/>
      <c r="K501" s="988"/>
    </row>
    <row r="502" spans="1:11" s="85" customFormat="1" ht="15" customHeight="1" x14ac:dyDescent="0.3">
      <c r="A502" s="947"/>
      <c r="B502" s="1247"/>
      <c r="C502" s="1244"/>
      <c r="D502" s="1250"/>
      <c r="E502" s="1254"/>
      <c r="F502" s="1252"/>
      <c r="G502" s="948"/>
      <c r="H502" s="948"/>
      <c r="I502" s="948"/>
      <c r="J502" s="229"/>
      <c r="K502" s="988"/>
    </row>
    <row r="503" spans="1:11" s="85" customFormat="1" ht="15" customHeight="1" x14ac:dyDescent="0.3">
      <c r="A503" s="947"/>
      <c r="B503" s="1247"/>
      <c r="C503" s="1244"/>
      <c r="D503" s="1250"/>
      <c r="E503" s="1254"/>
      <c r="F503" s="1252"/>
      <c r="G503" s="948"/>
      <c r="H503" s="948"/>
      <c r="I503" s="948"/>
      <c r="J503" s="229"/>
      <c r="K503" s="988"/>
    </row>
    <row r="504" spans="1:11" s="85" customFormat="1" ht="15" customHeight="1" x14ac:dyDescent="0.3">
      <c r="A504" s="947"/>
      <c r="B504" s="1247"/>
      <c r="C504" s="1244"/>
      <c r="D504" s="1250"/>
      <c r="E504" s="1254"/>
      <c r="F504" s="1252"/>
      <c r="G504" s="948"/>
      <c r="H504" s="948"/>
      <c r="I504" s="948"/>
      <c r="J504" s="229"/>
      <c r="K504" s="988"/>
    </row>
    <row r="505" spans="1:11" s="85" customFormat="1" ht="15" customHeight="1" x14ac:dyDescent="0.3">
      <c r="A505" s="947"/>
      <c r="B505" s="1247"/>
      <c r="C505" s="1244"/>
      <c r="D505" s="1250"/>
      <c r="E505" s="1254"/>
      <c r="F505" s="1252"/>
      <c r="G505" s="948"/>
      <c r="H505" s="948"/>
      <c r="I505" s="948"/>
      <c r="J505" s="229"/>
      <c r="K505" s="988"/>
    </row>
    <row r="506" spans="1:11" s="85" customFormat="1" ht="15" customHeight="1" x14ac:dyDescent="0.3">
      <c r="A506" s="947"/>
      <c r="B506" s="1247"/>
      <c r="C506" s="1244"/>
      <c r="D506" s="1250"/>
      <c r="E506" s="1254"/>
      <c r="F506" s="1252"/>
      <c r="G506" s="948"/>
      <c r="H506" s="948"/>
      <c r="I506" s="948"/>
      <c r="J506" s="229"/>
      <c r="K506" s="988"/>
    </row>
    <row r="507" spans="1:11" s="85" customFormat="1" ht="15" customHeight="1" x14ac:dyDescent="0.3">
      <c r="A507" s="947"/>
      <c r="B507" s="1247"/>
      <c r="C507" s="1244"/>
      <c r="D507" s="1250"/>
      <c r="E507" s="1254"/>
      <c r="F507" s="1252"/>
      <c r="G507" s="948"/>
      <c r="H507" s="948"/>
      <c r="I507" s="948"/>
      <c r="J507" s="229"/>
      <c r="K507" s="988"/>
    </row>
    <row r="508" spans="1:11" s="85" customFormat="1" ht="15" customHeight="1" x14ac:dyDescent="0.3">
      <c r="A508" s="947"/>
      <c r="B508" s="1247"/>
      <c r="C508" s="1244"/>
      <c r="D508" s="1250"/>
      <c r="E508" s="1254"/>
      <c r="F508" s="1252"/>
      <c r="G508" s="948"/>
      <c r="H508" s="948"/>
      <c r="I508" s="948"/>
      <c r="J508" s="229"/>
      <c r="K508" s="988"/>
    </row>
    <row r="509" spans="1:11" s="85" customFormat="1" ht="15" customHeight="1" x14ac:dyDescent="0.3">
      <c r="A509" s="947"/>
      <c r="B509" s="1247"/>
      <c r="C509" s="1244"/>
      <c r="D509" s="1250"/>
      <c r="E509" s="1254"/>
      <c r="F509" s="1252"/>
      <c r="G509" s="948"/>
      <c r="H509" s="948"/>
      <c r="I509" s="948"/>
      <c r="J509" s="229"/>
      <c r="K509" s="988"/>
    </row>
    <row r="510" spans="1:11" s="85" customFormat="1" ht="15" customHeight="1" x14ac:dyDescent="0.3">
      <c r="A510" s="947"/>
      <c r="B510" s="1247"/>
      <c r="C510" s="1244"/>
      <c r="D510" s="1250"/>
      <c r="E510" s="1254"/>
      <c r="F510" s="1252"/>
      <c r="G510" s="948"/>
      <c r="H510" s="948"/>
      <c r="I510" s="948"/>
      <c r="J510" s="229"/>
      <c r="K510" s="988"/>
    </row>
    <row r="511" spans="1:11" s="85" customFormat="1" ht="15" customHeight="1" x14ac:dyDescent="0.3">
      <c r="A511" s="947"/>
      <c r="B511" s="1247"/>
      <c r="C511" s="1244"/>
      <c r="D511" s="1250"/>
      <c r="E511" s="1254"/>
      <c r="F511" s="1252"/>
      <c r="G511" s="948"/>
      <c r="H511" s="948"/>
      <c r="I511" s="948"/>
      <c r="J511" s="229"/>
      <c r="K511" s="988"/>
    </row>
    <row r="512" spans="1:11" s="85" customFormat="1" ht="15" customHeight="1" x14ac:dyDescent="0.3">
      <c r="A512" s="947"/>
      <c r="B512" s="1247"/>
      <c r="C512" s="1244"/>
      <c r="D512" s="1250"/>
      <c r="E512" s="1254"/>
      <c r="F512" s="1252"/>
      <c r="G512" s="948"/>
      <c r="H512" s="948"/>
      <c r="I512" s="948"/>
      <c r="J512" s="229"/>
      <c r="K512" s="988"/>
    </row>
    <row r="513" spans="1:11" s="85" customFormat="1" ht="15" customHeight="1" x14ac:dyDescent="0.3">
      <c r="A513" s="947"/>
      <c r="B513" s="1247"/>
      <c r="C513" s="1244"/>
      <c r="D513" s="1250"/>
      <c r="E513" s="1254"/>
      <c r="F513" s="1252"/>
      <c r="G513" s="948"/>
      <c r="H513" s="948"/>
      <c r="I513" s="948"/>
      <c r="J513" s="229"/>
      <c r="K513" s="988"/>
    </row>
    <row r="514" spans="1:11" s="85" customFormat="1" ht="15" customHeight="1" x14ac:dyDescent="0.3">
      <c r="A514" s="947"/>
      <c r="B514" s="1247"/>
      <c r="C514" s="1244"/>
      <c r="D514" s="1250"/>
      <c r="E514" s="1254"/>
      <c r="F514" s="1252"/>
      <c r="G514" s="948"/>
      <c r="H514" s="948"/>
      <c r="I514" s="948"/>
      <c r="J514" s="229"/>
      <c r="K514" s="988"/>
    </row>
    <row r="515" spans="1:11" s="85" customFormat="1" ht="15" customHeight="1" x14ac:dyDescent="0.3">
      <c r="A515" s="947"/>
      <c r="B515" s="1247"/>
      <c r="C515" s="1244"/>
      <c r="D515" s="1250"/>
      <c r="E515" s="1254"/>
      <c r="F515" s="1252"/>
      <c r="G515" s="948"/>
      <c r="H515" s="948"/>
      <c r="I515" s="948"/>
      <c r="J515" s="229"/>
      <c r="K515" s="988"/>
    </row>
    <row r="516" spans="1:11" s="85" customFormat="1" ht="15" customHeight="1" x14ac:dyDescent="0.3">
      <c r="A516" s="947"/>
      <c r="B516" s="1247"/>
      <c r="C516" s="1244"/>
      <c r="D516" s="1250"/>
      <c r="E516" s="1254"/>
      <c r="F516" s="1252"/>
      <c r="G516" s="948"/>
      <c r="H516" s="948"/>
      <c r="I516" s="948"/>
      <c r="J516" s="229"/>
      <c r="K516" s="988"/>
    </row>
    <row r="517" spans="1:11" s="85" customFormat="1" ht="15" customHeight="1" x14ac:dyDescent="0.3">
      <c r="A517" s="947"/>
      <c r="B517" s="1247"/>
      <c r="C517" s="1244"/>
      <c r="D517" s="1250"/>
      <c r="E517" s="1254"/>
      <c r="F517" s="1252"/>
      <c r="G517" s="948"/>
      <c r="H517" s="948"/>
      <c r="I517" s="948"/>
      <c r="J517" s="229"/>
      <c r="K517" s="988"/>
    </row>
    <row r="518" spans="1:11" s="85" customFormat="1" ht="15" customHeight="1" x14ac:dyDescent="0.3">
      <c r="A518" s="947"/>
      <c r="B518" s="1247"/>
      <c r="C518" s="1244"/>
      <c r="D518" s="1250"/>
      <c r="E518" s="1254"/>
      <c r="F518" s="1252"/>
      <c r="G518" s="948"/>
      <c r="H518" s="948"/>
      <c r="I518" s="948"/>
      <c r="J518" s="229"/>
      <c r="K518" s="988"/>
    </row>
    <row r="519" spans="1:11" s="85" customFormat="1" ht="15" customHeight="1" x14ac:dyDescent="0.3">
      <c r="A519" s="947"/>
      <c r="B519" s="1247"/>
      <c r="C519" s="1244"/>
      <c r="D519" s="1250"/>
      <c r="E519" s="1254"/>
      <c r="F519" s="1252"/>
      <c r="G519" s="948"/>
      <c r="H519" s="948"/>
      <c r="I519" s="948"/>
      <c r="J519" s="229"/>
      <c r="K519" s="988"/>
    </row>
    <row r="520" spans="1:11" s="85" customFormat="1" ht="15" customHeight="1" x14ac:dyDescent="0.3">
      <c r="A520" s="947"/>
      <c r="B520" s="1247"/>
      <c r="C520" s="1244"/>
      <c r="D520" s="1250"/>
      <c r="E520" s="1254"/>
      <c r="F520" s="1252"/>
      <c r="G520" s="948"/>
      <c r="H520" s="948"/>
      <c r="I520" s="948"/>
      <c r="J520" s="229"/>
      <c r="K520" s="988"/>
    </row>
    <row r="521" spans="1:11" s="85" customFormat="1" ht="15" customHeight="1" x14ac:dyDescent="0.3">
      <c r="A521" s="947"/>
      <c r="B521" s="1247"/>
      <c r="C521" s="1244"/>
      <c r="D521" s="1250"/>
      <c r="E521" s="1254"/>
      <c r="F521" s="1252"/>
      <c r="G521" s="948"/>
      <c r="H521" s="948"/>
      <c r="I521" s="948"/>
      <c r="J521" s="229"/>
      <c r="K521" s="988"/>
    </row>
    <row r="522" spans="1:11" s="85" customFormat="1" ht="15" customHeight="1" x14ac:dyDescent="0.3">
      <c r="A522" s="947"/>
      <c r="B522" s="1247"/>
      <c r="C522" s="1244"/>
      <c r="D522" s="1250"/>
      <c r="E522" s="1254"/>
      <c r="F522" s="1252"/>
      <c r="G522" s="948"/>
      <c r="H522" s="948"/>
      <c r="I522" s="948"/>
      <c r="J522" s="229"/>
      <c r="K522" s="988"/>
    </row>
    <row r="523" spans="1:11" s="85" customFormat="1" ht="15" customHeight="1" x14ac:dyDescent="0.3">
      <c r="A523" s="947"/>
      <c r="B523" s="1247"/>
      <c r="C523" s="1244"/>
      <c r="D523" s="1250"/>
      <c r="E523" s="1254"/>
      <c r="F523" s="1252"/>
      <c r="G523" s="948"/>
      <c r="H523" s="948"/>
      <c r="I523" s="948"/>
      <c r="J523" s="229"/>
      <c r="K523" s="988"/>
    </row>
    <row r="524" spans="1:11" s="85" customFormat="1" ht="15" customHeight="1" x14ac:dyDescent="0.3">
      <c r="A524" s="947"/>
      <c r="B524" s="1247"/>
      <c r="C524" s="1244"/>
      <c r="D524" s="1250"/>
      <c r="E524" s="1254"/>
      <c r="F524" s="1252"/>
      <c r="G524" s="948"/>
      <c r="H524" s="948"/>
      <c r="I524" s="948"/>
      <c r="J524" s="229"/>
      <c r="K524" s="988"/>
    </row>
    <row r="525" spans="1:11" s="85" customFormat="1" ht="15" customHeight="1" x14ac:dyDescent="0.3">
      <c r="A525" s="947"/>
      <c r="B525" s="1247"/>
      <c r="C525" s="1244"/>
      <c r="D525" s="1250"/>
      <c r="E525" s="1254"/>
      <c r="F525" s="1252"/>
      <c r="G525" s="948"/>
      <c r="H525" s="948"/>
      <c r="I525" s="948"/>
      <c r="J525" s="229"/>
      <c r="K525" s="988"/>
    </row>
    <row r="526" spans="1:11" s="85" customFormat="1" ht="15" customHeight="1" x14ac:dyDescent="0.3">
      <c r="A526" s="947"/>
      <c r="B526" s="1247"/>
      <c r="C526" s="1244"/>
      <c r="D526" s="1250"/>
      <c r="E526" s="1254"/>
      <c r="F526" s="1252"/>
      <c r="G526" s="948"/>
      <c r="H526" s="948"/>
      <c r="I526" s="948"/>
      <c r="J526" s="229"/>
      <c r="K526" s="988"/>
    </row>
    <row r="527" spans="1:11" s="85" customFormat="1" ht="15" customHeight="1" x14ac:dyDescent="0.3">
      <c r="A527" s="947"/>
      <c r="B527" s="1247"/>
      <c r="C527" s="1244"/>
      <c r="D527" s="1250"/>
      <c r="E527" s="1254"/>
      <c r="F527" s="1252"/>
      <c r="G527" s="948"/>
      <c r="H527" s="948"/>
      <c r="I527" s="948"/>
      <c r="J527" s="229"/>
      <c r="K527" s="988"/>
    </row>
    <row r="528" spans="1:11" s="85" customFormat="1" ht="15" customHeight="1" x14ac:dyDescent="0.3">
      <c r="A528" s="947"/>
      <c r="B528" s="1247"/>
      <c r="C528" s="1244"/>
      <c r="D528" s="1250"/>
      <c r="E528" s="1254"/>
      <c r="F528" s="1252"/>
      <c r="G528" s="948"/>
      <c r="H528" s="948"/>
      <c r="I528" s="948"/>
      <c r="J528" s="229"/>
      <c r="K528" s="988"/>
    </row>
    <row r="529" spans="1:11" s="85" customFormat="1" ht="15" customHeight="1" x14ac:dyDescent="0.3">
      <c r="A529" s="947"/>
      <c r="B529" s="1247"/>
      <c r="C529" s="1244"/>
      <c r="D529" s="1250"/>
      <c r="E529" s="1254"/>
      <c r="F529" s="1252"/>
      <c r="G529" s="948"/>
      <c r="H529" s="948"/>
      <c r="I529" s="948"/>
      <c r="J529" s="229"/>
      <c r="K529" s="988"/>
    </row>
    <row r="530" spans="1:11" s="85" customFormat="1" ht="15" customHeight="1" x14ac:dyDescent="0.3">
      <c r="A530" s="947"/>
      <c r="B530" s="1247"/>
      <c r="C530" s="1244"/>
      <c r="D530" s="1250"/>
      <c r="E530" s="1254"/>
      <c r="F530" s="1252"/>
      <c r="G530" s="948"/>
      <c r="H530" s="948"/>
      <c r="I530" s="948"/>
      <c r="J530" s="229"/>
      <c r="K530" s="988"/>
    </row>
    <row r="531" spans="1:11" s="85" customFormat="1" ht="15" customHeight="1" x14ac:dyDescent="0.3">
      <c r="A531" s="947"/>
      <c r="B531" s="1247"/>
      <c r="C531" s="1244"/>
      <c r="D531" s="1250"/>
      <c r="E531" s="1254"/>
      <c r="F531" s="1252"/>
      <c r="G531" s="948"/>
      <c r="H531" s="948"/>
      <c r="I531" s="948"/>
      <c r="J531" s="229"/>
      <c r="K531" s="988"/>
    </row>
    <row r="532" spans="1:11" s="85" customFormat="1" ht="15" customHeight="1" x14ac:dyDescent="0.3">
      <c r="A532" s="947"/>
      <c r="B532" s="1247"/>
      <c r="C532" s="1244"/>
      <c r="D532" s="1250"/>
      <c r="E532" s="1254"/>
      <c r="F532" s="1252"/>
      <c r="G532" s="948"/>
      <c r="H532" s="948"/>
      <c r="I532" s="948"/>
      <c r="J532" s="229"/>
      <c r="K532" s="988"/>
    </row>
    <row r="533" spans="1:11" s="85" customFormat="1" ht="15" customHeight="1" x14ac:dyDescent="0.3">
      <c r="A533" s="947"/>
      <c r="B533" s="1247"/>
      <c r="C533" s="1244"/>
      <c r="D533" s="1250"/>
      <c r="E533" s="1254"/>
      <c r="F533" s="1252"/>
      <c r="G533" s="948"/>
      <c r="H533" s="948"/>
      <c r="I533" s="948"/>
      <c r="J533" s="229"/>
      <c r="K533" s="988"/>
    </row>
    <row r="534" spans="1:11" s="85" customFormat="1" ht="15" customHeight="1" x14ac:dyDescent="0.3">
      <c r="A534" s="947"/>
      <c r="B534" s="1247"/>
      <c r="C534" s="1244"/>
      <c r="D534" s="1250"/>
      <c r="E534" s="1254"/>
      <c r="F534" s="1252"/>
      <c r="G534" s="948"/>
      <c r="H534" s="948"/>
      <c r="I534" s="948"/>
      <c r="J534" s="229"/>
      <c r="K534" s="988"/>
    </row>
    <row r="535" spans="1:11" s="85" customFormat="1" ht="15" customHeight="1" x14ac:dyDescent="0.3">
      <c r="A535" s="947"/>
      <c r="B535" s="1247"/>
      <c r="C535" s="1244"/>
      <c r="D535" s="1250"/>
      <c r="E535" s="1254"/>
      <c r="F535" s="1252"/>
      <c r="G535" s="948"/>
      <c r="H535" s="948"/>
      <c r="I535" s="948"/>
      <c r="J535" s="229"/>
      <c r="K535" s="988"/>
    </row>
    <row r="536" spans="1:11" s="85" customFormat="1" ht="15" customHeight="1" x14ac:dyDescent="0.3">
      <c r="A536" s="947"/>
      <c r="B536" s="1247"/>
      <c r="C536" s="1244"/>
      <c r="D536" s="1250"/>
      <c r="E536" s="1254"/>
      <c r="F536" s="1252"/>
      <c r="G536" s="948"/>
      <c r="H536" s="948"/>
      <c r="I536" s="948"/>
      <c r="J536" s="229"/>
      <c r="K536" s="988"/>
    </row>
    <row r="537" spans="1:11" s="85" customFormat="1" ht="15" customHeight="1" x14ac:dyDescent="0.3">
      <c r="A537" s="947"/>
      <c r="B537" s="949"/>
      <c r="C537" s="229"/>
      <c r="D537" s="1233"/>
      <c r="E537" s="1242"/>
      <c r="F537" s="1235"/>
      <c r="G537" s="948"/>
      <c r="H537" s="948"/>
      <c r="I537" s="948"/>
      <c r="J537" s="229"/>
      <c r="K537" s="988"/>
    </row>
    <row r="538" spans="1:11" s="85" customFormat="1" ht="15" customHeight="1" x14ac:dyDescent="0.3">
      <c r="A538" s="947"/>
      <c r="B538" s="949"/>
      <c r="C538" s="1244"/>
      <c r="D538" s="1249"/>
      <c r="E538" s="1254"/>
      <c r="F538" s="1251"/>
      <c r="G538" s="948"/>
      <c r="H538" s="948"/>
      <c r="I538" s="948"/>
      <c r="J538" s="229"/>
      <c r="K538" s="988"/>
    </row>
    <row r="539" spans="1:11" s="85" customFormat="1" ht="15" customHeight="1" x14ac:dyDescent="0.3">
      <c r="A539" s="947"/>
      <c r="B539" s="1247"/>
      <c r="C539" s="1244"/>
      <c r="D539" s="1250"/>
      <c r="E539" s="1254"/>
      <c r="F539" s="1252"/>
      <c r="G539" s="948"/>
      <c r="H539" s="948"/>
      <c r="I539" s="948"/>
      <c r="J539" s="229"/>
      <c r="K539" s="988"/>
    </row>
    <row r="540" spans="1:11" s="85" customFormat="1" ht="15" customHeight="1" x14ac:dyDescent="0.3">
      <c r="A540" s="947"/>
      <c r="B540" s="1247"/>
      <c r="C540" s="1244"/>
      <c r="D540" s="1250"/>
      <c r="E540" s="1254"/>
      <c r="F540" s="1252"/>
      <c r="G540" s="948"/>
      <c r="H540" s="948"/>
      <c r="I540" s="948"/>
      <c r="J540" s="229"/>
      <c r="K540" s="988"/>
    </row>
    <row r="541" spans="1:11" s="85" customFormat="1" ht="15" customHeight="1" x14ac:dyDescent="0.3">
      <c r="A541" s="947"/>
      <c r="B541" s="1247"/>
      <c r="C541" s="1244"/>
      <c r="D541" s="1250"/>
      <c r="E541" s="1254"/>
      <c r="F541" s="1252"/>
      <c r="G541" s="948"/>
      <c r="H541" s="948"/>
      <c r="I541" s="948"/>
      <c r="J541" s="229"/>
      <c r="K541" s="988"/>
    </row>
    <row r="542" spans="1:11" s="85" customFormat="1" ht="15" customHeight="1" x14ac:dyDescent="0.3">
      <c r="A542" s="947"/>
      <c r="B542" s="1247"/>
      <c r="C542" s="1244"/>
      <c r="D542" s="1250"/>
      <c r="E542" s="1254"/>
      <c r="F542" s="1252"/>
      <c r="G542" s="948"/>
      <c r="H542" s="948"/>
      <c r="I542" s="948"/>
      <c r="J542" s="229"/>
      <c r="K542" s="988"/>
    </row>
    <row r="543" spans="1:11" s="85" customFormat="1" ht="15" customHeight="1" x14ac:dyDescent="0.3">
      <c r="A543" s="947"/>
      <c r="B543" s="1247"/>
      <c r="C543" s="1244"/>
      <c r="D543" s="1250"/>
      <c r="E543" s="1254"/>
      <c r="F543" s="1252"/>
      <c r="G543" s="948"/>
      <c r="H543" s="948"/>
      <c r="I543" s="948"/>
      <c r="J543" s="229"/>
      <c r="K543" s="988"/>
    </row>
    <row r="544" spans="1:11" s="85" customFormat="1" ht="15" customHeight="1" x14ac:dyDescent="0.3">
      <c r="A544" s="947"/>
      <c r="B544" s="1247"/>
      <c r="C544" s="1244"/>
      <c r="D544" s="1250"/>
      <c r="E544" s="1254"/>
      <c r="F544" s="1252"/>
      <c r="G544" s="948"/>
      <c r="H544" s="948"/>
      <c r="I544" s="948"/>
      <c r="J544" s="229"/>
      <c r="K544" s="988"/>
    </row>
    <row r="545" spans="1:11" s="85" customFormat="1" ht="15" customHeight="1" x14ac:dyDescent="0.3">
      <c r="A545" s="947"/>
      <c r="B545" s="1247"/>
      <c r="C545" s="1244"/>
      <c r="D545" s="1250"/>
      <c r="E545" s="1254"/>
      <c r="F545" s="1252"/>
      <c r="G545" s="948"/>
      <c r="H545" s="948"/>
      <c r="I545" s="948"/>
      <c r="J545" s="229"/>
      <c r="K545" s="988"/>
    </row>
    <row r="546" spans="1:11" s="85" customFormat="1" ht="15" customHeight="1" x14ac:dyDescent="0.3">
      <c r="A546" s="947"/>
      <c r="B546" s="1247"/>
      <c r="C546" s="1244"/>
      <c r="D546" s="1250"/>
      <c r="E546" s="1254"/>
      <c r="F546" s="1252"/>
      <c r="G546" s="948"/>
      <c r="H546" s="948"/>
      <c r="I546" s="948"/>
      <c r="J546" s="229"/>
      <c r="K546" s="988"/>
    </row>
    <row r="547" spans="1:11" s="85" customFormat="1" ht="15" customHeight="1" x14ac:dyDescent="0.3">
      <c r="A547" s="947"/>
      <c r="B547" s="1247"/>
      <c r="C547" s="1244"/>
      <c r="D547" s="1250"/>
      <c r="E547" s="1254"/>
      <c r="F547" s="1252"/>
      <c r="G547" s="948"/>
      <c r="H547" s="948"/>
      <c r="I547" s="948"/>
      <c r="J547" s="229"/>
      <c r="K547" s="988"/>
    </row>
    <row r="548" spans="1:11" s="85" customFormat="1" ht="15" customHeight="1" x14ac:dyDescent="0.3">
      <c r="A548" s="947"/>
      <c r="B548" s="1247"/>
      <c r="C548" s="1244"/>
      <c r="D548" s="1250"/>
      <c r="E548" s="1254"/>
      <c r="F548" s="1252"/>
      <c r="G548" s="948"/>
      <c r="H548" s="948"/>
      <c r="I548" s="948"/>
      <c r="J548" s="229"/>
      <c r="K548" s="988"/>
    </row>
    <row r="549" spans="1:11" s="85" customFormat="1" ht="15" customHeight="1" x14ac:dyDescent="0.3">
      <c r="A549" s="947"/>
      <c r="B549" s="1247"/>
      <c r="C549" s="1244"/>
      <c r="D549" s="1250"/>
      <c r="E549" s="1254"/>
      <c r="F549" s="1252"/>
      <c r="G549" s="948"/>
      <c r="H549" s="948"/>
      <c r="I549" s="948"/>
      <c r="J549" s="229"/>
      <c r="K549" s="988"/>
    </row>
    <row r="550" spans="1:11" s="85" customFormat="1" ht="15" customHeight="1" x14ac:dyDescent="0.3">
      <c r="A550" s="947"/>
      <c r="B550" s="1247"/>
      <c r="C550" s="1244"/>
      <c r="D550" s="1250"/>
      <c r="E550" s="1254"/>
      <c r="F550" s="1252"/>
      <c r="G550" s="948"/>
      <c r="H550" s="948"/>
      <c r="I550" s="948"/>
      <c r="J550" s="229"/>
      <c r="K550" s="988"/>
    </row>
    <row r="551" spans="1:11" s="85" customFormat="1" ht="15" customHeight="1" x14ac:dyDescent="0.3">
      <c r="A551" s="947"/>
      <c r="B551" s="1247"/>
      <c r="C551" s="1244"/>
      <c r="D551" s="1250"/>
      <c r="E551" s="1254"/>
      <c r="F551" s="1252"/>
      <c r="G551" s="948"/>
      <c r="H551" s="948"/>
      <c r="I551" s="948"/>
      <c r="J551" s="229"/>
      <c r="K551" s="988"/>
    </row>
    <row r="552" spans="1:11" s="85" customFormat="1" ht="15" customHeight="1" x14ac:dyDescent="0.3">
      <c r="A552" s="947"/>
      <c r="B552" s="1247"/>
      <c r="C552" s="1244"/>
      <c r="D552" s="1250"/>
      <c r="E552" s="1254"/>
      <c r="F552" s="1252"/>
      <c r="G552" s="948"/>
      <c r="H552" s="948"/>
      <c r="I552" s="948"/>
      <c r="J552" s="229"/>
      <c r="K552" s="988"/>
    </row>
    <row r="553" spans="1:11" s="85" customFormat="1" ht="15" customHeight="1" x14ac:dyDescent="0.3">
      <c r="A553" s="947"/>
      <c r="B553" s="1247"/>
      <c r="C553" s="1244"/>
      <c r="D553" s="1250"/>
      <c r="E553" s="1254"/>
      <c r="F553" s="1252"/>
      <c r="G553" s="948"/>
      <c r="H553" s="948"/>
      <c r="I553" s="948"/>
      <c r="J553" s="229"/>
      <c r="K553" s="988"/>
    </row>
    <row r="554" spans="1:11" s="85" customFormat="1" ht="15" customHeight="1" x14ac:dyDescent="0.3">
      <c r="A554" s="947"/>
      <c r="B554" s="1247"/>
      <c r="C554" s="1244"/>
      <c r="D554" s="1250"/>
      <c r="E554" s="1254"/>
      <c r="F554" s="1252"/>
      <c r="G554" s="948"/>
      <c r="H554" s="948"/>
      <c r="I554" s="948"/>
      <c r="J554" s="229"/>
      <c r="K554" s="988"/>
    </row>
    <row r="555" spans="1:11" s="85" customFormat="1" ht="15" customHeight="1" x14ac:dyDescent="0.3">
      <c r="A555" s="947"/>
      <c r="B555" s="1247"/>
      <c r="C555" s="1244"/>
      <c r="D555" s="1250"/>
      <c r="E555" s="1254"/>
      <c r="F555" s="1252"/>
      <c r="G555" s="948"/>
      <c r="H555" s="948"/>
      <c r="I555" s="948"/>
      <c r="J555" s="229"/>
      <c r="K555" s="988"/>
    </row>
    <row r="556" spans="1:11" s="85" customFormat="1" ht="15" customHeight="1" x14ac:dyDescent="0.3">
      <c r="A556" s="947"/>
      <c r="B556" s="1247"/>
      <c r="C556" s="1244"/>
      <c r="D556" s="1250"/>
      <c r="E556" s="1254"/>
      <c r="F556" s="1252"/>
      <c r="G556" s="948"/>
      <c r="H556" s="948"/>
      <c r="I556" s="948"/>
      <c r="J556" s="229"/>
      <c r="K556" s="988"/>
    </row>
    <row r="557" spans="1:11" s="85" customFormat="1" ht="15" customHeight="1" x14ac:dyDescent="0.3">
      <c r="A557" s="947"/>
      <c r="B557" s="1247"/>
      <c r="C557" s="1244"/>
      <c r="D557" s="1250"/>
      <c r="E557" s="1254"/>
      <c r="F557" s="1252"/>
      <c r="G557" s="948"/>
      <c r="H557" s="948"/>
      <c r="I557" s="948"/>
      <c r="J557" s="229"/>
      <c r="K557" s="988"/>
    </row>
    <row r="558" spans="1:11" s="85" customFormat="1" ht="15" customHeight="1" x14ac:dyDescent="0.3">
      <c r="A558" s="947"/>
      <c r="B558" s="1247"/>
      <c r="C558" s="1244"/>
      <c r="D558" s="1250"/>
      <c r="E558" s="1254"/>
      <c r="F558" s="1252"/>
      <c r="G558" s="948"/>
      <c r="H558" s="948"/>
      <c r="I558" s="948"/>
      <c r="J558" s="229"/>
      <c r="K558" s="988"/>
    </row>
    <row r="559" spans="1:11" s="85" customFormat="1" ht="15" customHeight="1" x14ac:dyDescent="0.3">
      <c r="A559" s="947"/>
      <c r="B559" s="1247"/>
      <c r="C559" s="1244"/>
      <c r="D559" s="1250"/>
      <c r="E559" s="1254"/>
      <c r="F559" s="1252"/>
      <c r="G559" s="948"/>
      <c r="H559" s="948"/>
      <c r="I559" s="948"/>
      <c r="J559" s="229"/>
      <c r="K559" s="988"/>
    </row>
    <row r="560" spans="1:11" s="85" customFormat="1" ht="15" customHeight="1" x14ac:dyDescent="0.3">
      <c r="A560" s="947"/>
      <c r="B560" s="1247"/>
      <c r="C560" s="1244"/>
      <c r="D560" s="1250"/>
      <c r="E560" s="1254"/>
      <c r="F560" s="1252"/>
      <c r="G560" s="948"/>
      <c r="H560" s="948"/>
      <c r="I560" s="948"/>
      <c r="J560" s="229"/>
      <c r="K560" s="988"/>
    </row>
    <row r="561" spans="1:11" s="85" customFormat="1" ht="15" customHeight="1" x14ac:dyDescent="0.3">
      <c r="A561" s="947"/>
      <c r="B561" s="1247"/>
      <c r="C561" s="1244"/>
      <c r="D561" s="1250"/>
      <c r="E561" s="1254"/>
      <c r="F561" s="1252"/>
      <c r="G561" s="948"/>
      <c r="H561" s="948"/>
      <c r="I561" s="948"/>
      <c r="J561" s="229"/>
      <c r="K561" s="988"/>
    </row>
    <row r="562" spans="1:11" s="85" customFormat="1" ht="15" customHeight="1" x14ac:dyDescent="0.3">
      <c r="A562" s="947"/>
      <c r="B562" s="1247"/>
      <c r="C562" s="1244"/>
      <c r="D562" s="1250"/>
      <c r="E562" s="1254"/>
      <c r="F562" s="1252"/>
      <c r="G562" s="948"/>
      <c r="H562" s="948"/>
      <c r="I562" s="948"/>
      <c r="J562" s="229"/>
      <c r="K562" s="988"/>
    </row>
    <row r="563" spans="1:11" s="85" customFormat="1" ht="15" customHeight="1" x14ac:dyDescent="0.3">
      <c r="A563" s="947"/>
      <c r="B563" s="1247"/>
      <c r="C563" s="1244"/>
      <c r="D563" s="1250"/>
      <c r="E563" s="1254"/>
      <c r="F563" s="1252"/>
      <c r="G563" s="948"/>
      <c r="H563" s="948"/>
      <c r="I563" s="948"/>
      <c r="J563" s="229"/>
      <c r="K563" s="988"/>
    </row>
    <row r="564" spans="1:11" s="85" customFormat="1" ht="15" customHeight="1" x14ac:dyDescent="0.3">
      <c r="A564" s="947"/>
      <c r="B564" s="1247"/>
      <c r="C564" s="1244"/>
      <c r="D564" s="1250"/>
      <c r="E564" s="1254"/>
      <c r="F564" s="1252"/>
      <c r="G564" s="948"/>
      <c r="H564" s="948"/>
      <c r="I564" s="948"/>
      <c r="J564" s="229"/>
      <c r="K564" s="988"/>
    </row>
    <row r="565" spans="1:11" s="85" customFormat="1" ht="15" customHeight="1" x14ac:dyDescent="0.3">
      <c r="A565" s="947"/>
      <c r="B565" s="1247"/>
      <c r="C565" s="1244"/>
      <c r="D565" s="1250"/>
      <c r="E565" s="1254"/>
      <c r="F565" s="1252"/>
      <c r="G565" s="948"/>
      <c r="H565" s="948"/>
      <c r="I565" s="948"/>
      <c r="J565" s="229"/>
      <c r="K565" s="988"/>
    </row>
    <row r="566" spans="1:11" s="85" customFormat="1" ht="15" customHeight="1" x14ac:dyDescent="0.3">
      <c r="A566" s="947"/>
      <c r="B566" s="1247"/>
      <c r="C566" s="1244"/>
      <c r="D566" s="1250"/>
      <c r="E566" s="1254"/>
      <c r="F566" s="1252"/>
      <c r="G566" s="948"/>
      <c r="H566" s="948"/>
      <c r="I566" s="948"/>
      <c r="J566" s="229"/>
      <c r="K566" s="988"/>
    </row>
    <row r="567" spans="1:11" s="85" customFormat="1" ht="15" customHeight="1" x14ac:dyDescent="0.3">
      <c r="A567" s="947"/>
      <c r="B567" s="1247"/>
      <c r="C567" s="1244"/>
      <c r="D567" s="1250"/>
      <c r="E567" s="1254"/>
      <c r="F567" s="1252"/>
      <c r="G567" s="948"/>
      <c r="H567" s="948"/>
      <c r="I567" s="948"/>
      <c r="J567" s="229"/>
      <c r="K567" s="988"/>
    </row>
    <row r="568" spans="1:11" s="85" customFormat="1" ht="15" customHeight="1" x14ac:dyDescent="0.3">
      <c r="A568" s="947"/>
      <c r="B568" s="1247"/>
      <c r="C568" s="1244"/>
      <c r="D568" s="1250"/>
      <c r="E568" s="1254"/>
      <c r="F568" s="1252"/>
      <c r="G568" s="948"/>
      <c r="H568" s="948"/>
      <c r="I568" s="948"/>
      <c r="J568" s="229"/>
      <c r="K568" s="988"/>
    </row>
    <row r="569" spans="1:11" s="85" customFormat="1" ht="15" customHeight="1" x14ac:dyDescent="0.3">
      <c r="A569" s="947"/>
      <c r="B569" s="1247"/>
      <c r="C569" s="1244"/>
      <c r="D569" s="1250"/>
      <c r="E569" s="1254"/>
      <c r="F569" s="1252"/>
      <c r="G569" s="948"/>
      <c r="H569" s="948"/>
      <c r="I569" s="948"/>
      <c r="J569" s="229"/>
      <c r="K569" s="988"/>
    </row>
    <row r="570" spans="1:11" s="85" customFormat="1" ht="15" customHeight="1" x14ac:dyDescent="0.3">
      <c r="A570" s="947"/>
      <c r="B570" s="1247"/>
      <c r="C570" s="1244"/>
      <c r="D570" s="1250"/>
      <c r="E570" s="1254"/>
      <c r="F570" s="1252"/>
      <c r="G570" s="948"/>
      <c r="H570" s="948"/>
      <c r="I570" s="948"/>
      <c r="J570" s="229"/>
      <c r="K570" s="988"/>
    </row>
    <row r="571" spans="1:11" s="85" customFormat="1" ht="15" customHeight="1" x14ac:dyDescent="0.3">
      <c r="A571" s="947"/>
      <c r="B571" s="1247"/>
      <c r="C571" s="1244"/>
      <c r="D571" s="1250"/>
      <c r="E571" s="1254"/>
      <c r="F571" s="1252"/>
      <c r="G571" s="948"/>
      <c r="H571" s="948"/>
      <c r="I571" s="948"/>
      <c r="J571" s="229"/>
      <c r="K571" s="988"/>
    </row>
    <row r="572" spans="1:11" s="85" customFormat="1" ht="15" customHeight="1" x14ac:dyDescent="0.3">
      <c r="A572" s="947"/>
      <c r="B572" s="1247"/>
      <c r="C572" s="1244"/>
      <c r="D572" s="1250"/>
      <c r="E572" s="1254"/>
      <c r="F572" s="1252"/>
      <c r="G572" s="948"/>
      <c r="H572" s="948"/>
      <c r="I572" s="948"/>
      <c r="J572" s="229"/>
      <c r="K572" s="988"/>
    </row>
    <row r="573" spans="1:11" s="85" customFormat="1" ht="15" customHeight="1" x14ac:dyDescent="0.3">
      <c r="A573" s="947"/>
      <c r="B573" s="1247"/>
      <c r="C573" s="1244"/>
      <c r="D573" s="1250"/>
      <c r="E573" s="1254"/>
      <c r="F573" s="1252"/>
      <c r="G573" s="948"/>
      <c r="H573" s="948"/>
      <c r="I573" s="948"/>
      <c r="J573" s="229"/>
      <c r="K573" s="988"/>
    </row>
    <row r="574" spans="1:11" s="85" customFormat="1" ht="15" customHeight="1" x14ac:dyDescent="0.3">
      <c r="A574" s="947"/>
      <c r="B574" s="1247"/>
      <c r="C574" s="1244"/>
      <c r="D574" s="1250"/>
      <c r="E574" s="1254"/>
      <c r="F574" s="1252"/>
      <c r="G574" s="948"/>
      <c r="H574" s="948"/>
      <c r="I574" s="948"/>
      <c r="J574" s="229"/>
      <c r="K574" s="988"/>
    </row>
    <row r="575" spans="1:11" s="85" customFormat="1" ht="15" customHeight="1" x14ac:dyDescent="0.3">
      <c r="A575" s="947"/>
      <c r="B575" s="1247"/>
      <c r="C575" s="1244"/>
      <c r="D575" s="1250"/>
      <c r="E575" s="1254"/>
      <c r="F575" s="1252"/>
      <c r="G575" s="948"/>
      <c r="H575" s="948"/>
      <c r="I575" s="948"/>
      <c r="J575" s="229"/>
      <c r="K575" s="988"/>
    </row>
    <row r="576" spans="1:11" s="85" customFormat="1" ht="15" customHeight="1" x14ac:dyDescent="0.3">
      <c r="A576" s="947"/>
      <c r="B576" s="1247"/>
      <c r="C576" s="1244"/>
      <c r="D576" s="1250"/>
      <c r="E576" s="1254"/>
      <c r="F576" s="1252"/>
      <c r="G576" s="948"/>
      <c r="H576" s="948"/>
      <c r="I576" s="948"/>
      <c r="J576" s="229"/>
      <c r="K576" s="988"/>
    </row>
    <row r="577" spans="1:11" s="85" customFormat="1" ht="15" customHeight="1" x14ac:dyDescent="0.3">
      <c r="A577" s="947"/>
      <c r="B577" s="1247"/>
      <c r="C577" s="1244"/>
      <c r="D577" s="1250"/>
      <c r="E577" s="1254"/>
      <c r="F577" s="1252"/>
      <c r="G577" s="948"/>
      <c r="H577" s="948"/>
      <c r="I577" s="948"/>
      <c r="J577" s="229"/>
      <c r="K577" s="988"/>
    </row>
    <row r="578" spans="1:11" s="85" customFormat="1" ht="15" customHeight="1" x14ac:dyDescent="0.3">
      <c r="A578" s="947"/>
      <c r="B578" s="1247"/>
      <c r="C578" s="1244"/>
      <c r="D578" s="1250"/>
      <c r="E578" s="1254"/>
      <c r="F578" s="1252"/>
      <c r="G578" s="948"/>
      <c r="H578" s="948"/>
      <c r="I578" s="948"/>
      <c r="J578" s="229"/>
      <c r="K578" s="988"/>
    </row>
    <row r="579" spans="1:11" s="85" customFormat="1" ht="15" customHeight="1" x14ac:dyDescent="0.3">
      <c r="A579" s="947"/>
      <c r="B579" s="1247"/>
      <c r="C579" s="1244"/>
      <c r="D579" s="1250"/>
      <c r="E579" s="1254"/>
      <c r="F579" s="1252"/>
      <c r="G579" s="948"/>
      <c r="H579" s="948"/>
      <c r="I579" s="948"/>
      <c r="J579" s="229"/>
      <c r="K579" s="988"/>
    </row>
    <row r="580" spans="1:11" s="85" customFormat="1" ht="15" customHeight="1" x14ac:dyDescent="0.3">
      <c r="A580" s="947"/>
      <c r="B580" s="1247"/>
      <c r="C580" s="1244"/>
      <c r="D580" s="1250"/>
      <c r="E580" s="1254"/>
      <c r="F580" s="1252"/>
      <c r="G580" s="948"/>
      <c r="H580" s="948"/>
      <c r="I580" s="948"/>
      <c r="J580" s="229"/>
      <c r="K580" s="988"/>
    </row>
    <row r="581" spans="1:11" s="85" customFormat="1" ht="15" customHeight="1" x14ac:dyDescent="0.3">
      <c r="A581" s="947"/>
      <c r="B581" s="1247"/>
      <c r="C581" s="1244"/>
      <c r="D581" s="1250"/>
      <c r="E581" s="1254"/>
      <c r="F581" s="1252"/>
      <c r="G581" s="948"/>
      <c r="H581" s="948"/>
      <c r="I581" s="948"/>
      <c r="J581" s="229"/>
      <c r="K581" s="988"/>
    </row>
    <row r="582" spans="1:11" s="85" customFormat="1" ht="15" customHeight="1" x14ac:dyDescent="0.3">
      <c r="A582" s="947"/>
      <c r="B582" s="1247"/>
      <c r="C582" s="1244"/>
      <c r="D582" s="1250"/>
      <c r="E582" s="1254"/>
      <c r="F582" s="1252"/>
      <c r="G582" s="948"/>
      <c r="H582" s="948"/>
      <c r="I582" s="948"/>
      <c r="J582" s="229"/>
      <c r="K582" s="988"/>
    </row>
    <row r="583" spans="1:11" s="85" customFormat="1" ht="15" customHeight="1" x14ac:dyDescent="0.3">
      <c r="A583" s="947"/>
      <c r="B583" s="1247"/>
      <c r="C583" s="1244"/>
      <c r="D583" s="1250"/>
      <c r="E583" s="1254"/>
      <c r="F583" s="1252"/>
      <c r="G583" s="948"/>
      <c r="H583" s="948"/>
      <c r="I583" s="948"/>
      <c r="J583" s="229"/>
      <c r="K583" s="988"/>
    </row>
    <row r="584" spans="1:11" s="85" customFormat="1" ht="15" customHeight="1" x14ac:dyDescent="0.3">
      <c r="A584" s="947"/>
      <c r="B584" s="1247"/>
      <c r="C584" s="1244"/>
      <c r="D584" s="1250"/>
      <c r="E584" s="1254"/>
      <c r="F584" s="1252"/>
      <c r="G584" s="948"/>
      <c r="H584" s="948"/>
      <c r="I584" s="948"/>
      <c r="J584" s="229"/>
      <c r="K584" s="988"/>
    </row>
    <row r="585" spans="1:11" s="85" customFormat="1" ht="15" customHeight="1" x14ac:dyDescent="0.3">
      <c r="A585" s="947"/>
      <c r="B585" s="1247"/>
      <c r="C585" s="1244"/>
      <c r="D585" s="1250"/>
      <c r="E585" s="1254"/>
      <c r="F585" s="1252"/>
      <c r="G585" s="948"/>
      <c r="H585" s="948"/>
      <c r="I585" s="948"/>
      <c r="J585" s="229"/>
      <c r="K585" s="988"/>
    </row>
    <row r="586" spans="1:11" s="85" customFormat="1" ht="15" customHeight="1" x14ac:dyDescent="0.3">
      <c r="A586" s="947"/>
      <c r="B586" s="1247"/>
      <c r="C586" s="1244"/>
      <c r="D586" s="1250"/>
      <c r="E586" s="1254"/>
      <c r="F586" s="1252"/>
      <c r="G586" s="948"/>
      <c r="H586" s="948"/>
      <c r="I586" s="948"/>
      <c r="J586" s="229"/>
      <c r="K586" s="988"/>
    </row>
    <row r="587" spans="1:11" s="85" customFormat="1" ht="15" customHeight="1" x14ac:dyDescent="0.3">
      <c r="A587" s="947"/>
      <c r="B587" s="1247"/>
      <c r="C587" s="1244"/>
      <c r="D587" s="1250"/>
      <c r="E587" s="1254"/>
      <c r="F587" s="1252"/>
      <c r="G587" s="948"/>
      <c r="H587" s="948"/>
      <c r="I587" s="948"/>
      <c r="J587" s="229"/>
      <c r="K587" s="988"/>
    </row>
    <row r="588" spans="1:11" s="85" customFormat="1" ht="15" customHeight="1" x14ac:dyDescent="0.3">
      <c r="A588" s="947"/>
      <c r="B588" s="1247"/>
      <c r="C588" s="1244"/>
      <c r="D588" s="1250"/>
      <c r="E588" s="1254"/>
      <c r="F588" s="1252"/>
      <c r="G588" s="948"/>
      <c r="H588" s="948"/>
      <c r="I588" s="948"/>
      <c r="J588" s="229"/>
      <c r="K588" s="988"/>
    </row>
    <row r="589" spans="1:11" s="85" customFormat="1" ht="15" customHeight="1" x14ac:dyDescent="0.3">
      <c r="A589" s="947"/>
      <c r="B589" s="1247"/>
      <c r="C589" s="1244"/>
      <c r="D589" s="1250"/>
      <c r="E589" s="1254"/>
      <c r="F589" s="1252"/>
      <c r="G589" s="948"/>
      <c r="H589" s="948"/>
      <c r="I589" s="948"/>
      <c r="J589" s="229"/>
      <c r="K589" s="988"/>
    </row>
    <row r="590" spans="1:11" s="85" customFormat="1" ht="15" customHeight="1" x14ac:dyDescent="0.3">
      <c r="A590" s="947"/>
      <c r="B590" s="1247"/>
      <c r="C590" s="1244"/>
      <c r="D590" s="1250"/>
      <c r="E590" s="1254"/>
      <c r="F590" s="1252"/>
      <c r="G590" s="948"/>
      <c r="H590" s="948"/>
      <c r="I590" s="948"/>
      <c r="J590" s="229"/>
      <c r="K590" s="988"/>
    </row>
    <row r="591" spans="1:11" s="85" customFormat="1" ht="15" customHeight="1" x14ac:dyDescent="0.3">
      <c r="A591" s="947"/>
      <c r="B591" s="1247"/>
      <c r="C591" s="1244"/>
      <c r="D591" s="1250"/>
      <c r="E591" s="1254"/>
      <c r="F591" s="1252"/>
      <c r="G591" s="948"/>
      <c r="H591" s="948"/>
      <c r="I591" s="948"/>
      <c r="J591" s="229"/>
      <c r="K591" s="988"/>
    </row>
    <row r="592" spans="1:11" s="85" customFormat="1" ht="15" customHeight="1" x14ac:dyDescent="0.3">
      <c r="A592" s="947"/>
      <c r="B592" s="1247"/>
      <c r="C592" s="1244"/>
      <c r="D592" s="1250"/>
      <c r="E592" s="1254"/>
      <c r="F592" s="1252"/>
      <c r="G592" s="948"/>
      <c r="H592" s="948"/>
      <c r="I592" s="948"/>
      <c r="J592" s="229"/>
      <c r="K592" s="988"/>
    </row>
    <row r="593" spans="1:11" s="85" customFormat="1" ht="15" customHeight="1" x14ac:dyDescent="0.3">
      <c r="A593" s="947"/>
      <c r="B593" s="1247"/>
      <c r="C593" s="1244"/>
      <c r="D593" s="1250"/>
      <c r="E593" s="1254"/>
      <c r="F593" s="1252"/>
      <c r="G593" s="948"/>
      <c r="H593" s="948"/>
      <c r="I593" s="948"/>
      <c r="J593" s="229"/>
      <c r="K593" s="988"/>
    </row>
    <row r="594" spans="1:11" s="85" customFormat="1" ht="15" customHeight="1" x14ac:dyDescent="0.3">
      <c r="A594" s="947"/>
      <c r="B594" s="1247"/>
      <c r="C594" s="1244"/>
      <c r="D594" s="1250"/>
      <c r="E594" s="1254"/>
      <c r="F594" s="1252"/>
      <c r="G594" s="948"/>
      <c r="H594" s="948"/>
      <c r="I594" s="948"/>
      <c r="J594" s="229"/>
      <c r="K594" s="988"/>
    </row>
    <row r="595" spans="1:11" s="85" customFormat="1" ht="15" customHeight="1" x14ac:dyDescent="0.3">
      <c r="A595" s="947"/>
      <c r="B595" s="1247"/>
      <c r="C595" s="1244"/>
      <c r="D595" s="1250"/>
      <c r="E595" s="1254"/>
      <c r="F595" s="1252"/>
      <c r="G595" s="948"/>
      <c r="H595" s="948"/>
      <c r="I595" s="948"/>
      <c r="J595" s="229"/>
      <c r="K595" s="988"/>
    </row>
    <row r="596" spans="1:11" s="85" customFormat="1" ht="15" customHeight="1" x14ac:dyDescent="0.3">
      <c r="A596" s="947"/>
      <c r="B596" s="1247"/>
      <c r="C596" s="1244"/>
      <c r="D596" s="1250"/>
      <c r="E596" s="1254"/>
      <c r="F596" s="1252"/>
      <c r="G596" s="948"/>
      <c r="H596" s="948"/>
      <c r="I596" s="948"/>
      <c r="J596" s="229"/>
      <c r="K596" s="988"/>
    </row>
    <row r="597" spans="1:11" s="85" customFormat="1" ht="15" customHeight="1" x14ac:dyDescent="0.3">
      <c r="A597" s="947"/>
      <c r="B597" s="1247"/>
      <c r="C597" s="1244"/>
      <c r="D597" s="1250"/>
      <c r="E597" s="1254"/>
      <c r="F597" s="1252"/>
      <c r="G597" s="948"/>
      <c r="H597" s="948"/>
      <c r="I597" s="948"/>
      <c r="J597" s="229"/>
      <c r="K597" s="988"/>
    </row>
    <row r="598" spans="1:11" s="85" customFormat="1" ht="15" customHeight="1" x14ac:dyDescent="0.3">
      <c r="A598" s="947"/>
      <c r="B598" s="1247"/>
      <c r="C598" s="1244"/>
      <c r="D598" s="1250"/>
      <c r="E598" s="1254"/>
      <c r="F598" s="1252"/>
      <c r="G598" s="948"/>
      <c r="H598" s="948"/>
      <c r="I598" s="948"/>
      <c r="J598" s="229"/>
      <c r="K598" s="988"/>
    </row>
    <row r="599" spans="1:11" s="85" customFormat="1" ht="15" customHeight="1" x14ac:dyDescent="0.3">
      <c r="A599" s="947"/>
      <c r="B599" s="1247"/>
      <c r="C599" s="1244"/>
      <c r="D599" s="1250"/>
      <c r="E599" s="1254"/>
      <c r="F599" s="1252"/>
      <c r="G599" s="948"/>
      <c r="H599" s="948"/>
      <c r="I599" s="948"/>
      <c r="J599" s="229"/>
      <c r="K599" s="988"/>
    </row>
    <row r="600" spans="1:11" s="85" customFormat="1" ht="15" customHeight="1" x14ac:dyDescent="0.3">
      <c r="A600" s="947"/>
      <c r="B600" s="1247"/>
      <c r="C600" s="1244"/>
      <c r="D600" s="1250"/>
      <c r="E600" s="1254"/>
      <c r="F600" s="1252"/>
      <c r="G600" s="948"/>
      <c r="H600" s="948"/>
      <c r="I600" s="948"/>
      <c r="J600" s="229"/>
      <c r="K600" s="988"/>
    </row>
    <row r="601" spans="1:11" s="85" customFormat="1" ht="15" customHeight="1" x14ac:dyDescent="0.3">
      <c r="A601" s="947"/>
      <c r="B601" s="1247"/>
      <c r="C601" s="1244"/>
      <c r="D601" s="1250"/>
      <c r="E601" s="1254"/>
      <c r="F601" s="1252"/>
      <c r="G601" s="948"/>
      <c r="H601" s="948"/>
      <c r="I601" s="948"/>
      <c r="J601" s="229"/>
      <c r="K601" s="988"/>
    </row>
    <row r="602" spans="1:11" s="85" customFormat="1" ht="15" customHeight="1" x14ac:dyDescent="0.3">
      <c r="A602" s="947"/>
      <c r="B602" s="1247"/>
      <c r="C602" s="1244"/>
      <c r="D602" s="1250"/>
      <c r="E602" s="1254"/>
      <c r="F602" s="1252"/>
      <c r="G602" s="948"/>
      <c r="H602" s="948"/>
      <c r="I602" s="948"/>
      <c r="J602" s="229"/>
      <c r="K602" s="988"/>
    </row>
    <row r="603" spans="1:11" s="85" customFormat="1" ht="15" customHeight="1" x14ac:dyDescent="0.3">
      <c r="A603" s="947"/>
      <c r="B603" s="1247"/>
      <c r="C603" s="1244"/>
      <c r="D603" s="1250"/>
      <c r="E603" s="1254"/>
      <c r="F603" s="1252"/>
      <c r="G603" s="948"/>
      <c r="H603" s="948"/>
      <c r="I603" s="948"/>
      <c r="J603" s="229"/>
      <c r="K603" s="988"/>
    </row>
    <row r="604" spans="1:11" s="85" customFormat="1" ht="15" customHeight="1" x14ac:dyDescent="0.3">
      <c r="A604" s="947"/>
      <c r="B604" s="1247"/>
      <c r="C604" s="1244"/>
      <c r="D604" s="1250"/>
      <c r="E604" s="1254"/>
      <c r="F604" s="1252"/>
      <c r="G604" s="948"/>
      <c r="H604" s="948"/>
      <c r="I604" s="948"/>
      <c r="J604" s="229"/>
      <c r="K604" s="988"/>
    </row>
    <row r="605" spans="1:11" s="85" customFormat="1" ht="15" customHeight="1" x14ac:dyDescent="0.3">
      <c r="A605" s="947"/>
      <c r="B605" s="1247"/>
      <c r="C605" s="1244"/>
      <c r="D605" s="1250"/>
      <c r="E605" s="1254"/>
      <c r="F605" s="1252"/>
      <c r="G605" s="948"/>
      <c r="H605" s="948"/>
      <c r="I605" s="948"/>
      <c r="J605" s="229"/>
      <c r="K605" s="988"/>
    </row>
    <row r="606" spans="1:11" s="85" customFormat="1" ht="15" customHeight="1" x14ac:dyDescent="0.3">
      <c r="A606" s="947"/>
      <c r="B606" s="1247"/>
      <c r="C606" s="1244"/>
      <c r="D606" s="1250"/>
      <c r="E606" s="1254"/>
      <c r="F606" s="1252"/>
      <c r="G606" s="948"/>
      <c r="H606" s="948"/>
      <c r="I606" s="948"/>
      <c r="J606" s="229"/>
      <c r="K606" s="988"/>
    </row>
    <row r="607" spans="1:11" s="85" customFormat="1" ht="15" customHeight="1" x14ac:dyDescent="0.3">
      <c r="A607" s="947"/>
      <c r="B607" s="1247"/>
      <c r="C607" s="1244"/>
      <c r="D607" s="1250"/>
      <c r="E607" s="1254"/>
      <c r="F607" s="1252"/>
      <c r="G607" s="948"/>
      <c r="H607" s="948"/>
      <c r="I607" s="948"/>
      <c r="J607" s="229"/>
      <c r="K607" s="988"/>
    </row>
    <row r="608" spans="1:11" s="85" customFormat="1" ht="15" customHeight="1" x14ac:dyDescent="0.3">
      <c r="A608" s="947"/>
      <c r="B608" s="1247"/>
      <c r="C608" s="1244"/>
      <c r="D608" s="1250"/>
      <c r="E608" s="1254"/>
      <c r="F608" s="1252"/>
      <c r="G608" s="948"/>
      <c r="H608" s="948"/>
      <c r="I608" s="948"/>
      <c r="J608" s="229"/>
      <c r="K608" s="988"/>
    </row>
    <row r="609" spans="1:11" s="85" customFormat="1" ht="15" customHeight="1" x14ac:dyDescent="0.3">
      <c r="A609" s="947"/>
      <c r="B609" s="1247"/>
      <c r="C609" s="1244"/>
      <c r="D609" s="1250"/>
      <c r="E609" s="1254"/>
      <c r="F609" s="1252"/>
      <c r="G609" s="948"/>
      <c r="H609" s="948"/>
      <c r="I609" s="948"/>
      <c r="J609" s="229"/>
      <c r="K609" s="988"/>
    </row>
    <row r="610" spans="1:11" s="85" customFormat="1" ht="15" customHeight="1" x14ac:dyDescent="0.3">
      <c r="A610" s="947"/>
      <c r="B610" s="1247"/>
      <c r="C610" s="1244"/>
      <c r="D610" s="1250"/>
      <c r="E610" s="1254"/>
      <c r="F610" s="1252"/>
      <c r="G610" s="948"/>
      <c r="H610" s="948"/>
      <c r="I610" s="948"/>
      <c r="J610" s="229"/>
      <c r="K610" s="988"/>
    </row>
    <row r="611" spans="1:11" s="85" customFormat="1" ht="15" customHeight="1" x14ac:dyDescent="0.3">
      <c r="A611" s="947"/>
      <c r="B611" s="1247"/>
      <c r="C611" s="1244"/>
      <c r="D611" s="1250"/>
      <c r="E611" s="1254"/>
      <c r="F611" s="1252"/>
      <c r="G611" s="948"/>
      <c r="H611" s="948"/>
      <c r="I611" s="948"/>
      <c r="J611" s="229"/>
      <c r="K611" s="988"/>
    </row>
    <row r="612" spans="1:11" s="85" customFormat="1" ht="15" customHeight="1" x14ac:dyDescent="0.3">
      <c r="A612" s="947"/>
      <c r="B612" s="1247"/>
      <c r="C612" s="1244"/>
      <c r="D612" s="1250"/>
      <c r="E612" s="1254"/>
      <c r="F612" s="1252"/>
      <c r="G612" s="948"/>
      <c r="H612" s="948"/>
      <c r="I612" s="948"/>
      <c r="J612" s="229"/>
      <c r="K612" s="988"/>
    </row>
    <row r="613" spans="1:11" s="85" customFormat="1" ht="15" customHeight="1" x14ac:dyDescent="0.3">
      <c r="A613" s="947"/>
      <c r="B613" s="1247"/>
      <c r="C613" s="1244"/>
      <c r="D613" s="1250"/>
      <c r="E613" s="1254"/>
      <c r="F613" s="1252"/>
      <c r="G613" s="948"/>
      <c r="H613" s="948"/>
      <c r="I613" s="948"/>
      <c r="J613" s="229"/>
      <c r="K613" s="988"/>
    </row>
    <row r="614" spans="1:11" s="85" customFormat="1" ht="15" customHeight="1" x14ac:dyDescent="0.3">
      <c r="A614" s="947"/>
      <c r="B614" s="1247"/>
      <c r="C614" s="1244"/>
      <c r="D614" s="1250"/>
      <c r="E614" s="1254"/>
      <c r="F614" s="1252"/>
      <c r="G614" s="948"/>
      <c r="H614" s="948"/>
      <c r="I614" s="948"/>
      <c r="J614" s="229"/>
      <c r="K614" s="988"/>
    </row>
    <row r="615" spans="1:11" s="85" customFormat="1" ht="15" customHeight="1" x14ac:dyDescent="0.3">
      <c r="A615" s="947"/>
      <c r="B615" s="1247"/>
      <c r="C615" s="1244"/>
      <c r="D615" s="1250"/>
      <c r="E615" s="1254"/>
      <c r="F615" s="1252"/>
      <c r="G615" s="948"/>
      <c r="H615" s="948"/>
      <c r="I615" s="948"/>
      <c r="J615" s="229"/>
      <c r="K615" s="988"/>
    </row>
    <row r="616" spans="1:11" s="85" customFormat="1" ht="15" customHeight="1" x14ac:dyDescent="0.3">
      <c r="A616" s="947"/>
      <c r="B616" s="1247"/>
      <c r="C616" s="1244"/>
      <c r="D616" s="1250"/>
      <c r="E616" s="1254"/>
      <c r="F616" s="1252"/>
      <c r="G616" s="948"/>
      <c r="H616" s="948"/>
      <c r="I616" s="948"/>
      <c r="J616" s="229"/>
      <c r="K616" s="988"/>
    </row>
    <row r="617" spans="1:11" s="85" customFormat="1" ht="15" customHeight="1" x14ac:dyDescent="0.3">
      <c r="A617" s="947"/>
      <c r="B617" s="1247"/>
      <c r="C617" s="1244"/>
      <c r="D617" s="1250"/>
      <c r="E617" s="1254"/>
      <c r="F617" s="1252"/>
      <c r="G617" s="948"/>
      <c r="H617" s="948"/>
      <c r="I617" s="948"/>
      <c r="J617" s="229"/>
      <c r="K617" s="988"/>
    </row>
    <row r="618" spans="1:11" s="85" customFormat="1" ht="15" customHeight="1" x14ac:dyDescent="0.3">
      <c r="A618" s="947"/>
      <c r="B618" s="1247"/>
      <c r="C618" s="1244"/>
      <c r="D618" s="1250"/>
      <c r="E618" s="1254"/>
      <c r="F618" s="1252"/>
      <c r="G618" s="948"/>
      <c r="H618" s="948"/>
      <c r="I618" s="948"/>
      <c r="J618" s="229"/>
      <c r="K618" s="988"/>
    </row>
    <row r="619" spans="1:11" s="85" customFormat="1" ht="15" customHeight="1" x14ac:dyDescent="0.3">
      <c r="A619" s="947"/>
      <c r="B619" s="1247"/>
      <c r="C619" s="1244"/>
      <c r="D619" s="1250"/>
      <c r="E619" s="1254"/>
      <c r="F619" s="1252"/>
      <c r="G619" s="948"/>
      <c r="H619" s="948"/>
      <c r="I619" s="948"/>
      <c r="J619" s="229"/>
      <c r="K619" s="988"/>
    </row>
    <row r="620" spans="1:11" s="85" customFormat="1" ht="15" customHeight="1" x14ac:dyDescent="0.3">
      <c r="A620" s="947"/>
      <c r="B620" s="1247"/>
      <c r="C620" s="1244"/>
      <c r="D620" s="1250"/>
      <c r="E620" s="1254"/>
      <c r="F620" s="1252"/>
      <c r="G620" s="948"/>
      <c r="H620" s="948"/>
      <c r="I620" s="948"/>
      <c r="J620" s="229"/>
      <c r="K620" s="988"/>
    </row>
    <row r="621" spans="1:11" s="85" customFormat="1" ht="15" customHeight="1" x14ac:dyDescent="0.3">
      <c r="A621" s="947"/>
      <c r="B621" s="1247"/>
      <c r="C621" s="1244"/>
      <c r="D621" s="1250"/>
      <c r="E621" s="1254"/>
      <c r="F621" s="1252"/>
      <c r="G621" s="948"/>
      <c r="H621" s="948"/>
      <c r="I621" s="948"/>
      <c r="J621" s="229"/>
      <c r="K621" s="988"/>
    </row>
    <row r="622" spans="1:11" s="85" customFormat="1" ht="15" customHeight="1" x14ac:dyDescent="0.3">
      <c r="A622" s="947"/>
      <c r="B622" s="1247"/>
      <c r="C622" s="1244"/>
      <c r="D622" s="1250"/>
      <c r="E622" s="1254"/>
      <c r="F622" s="1252"/>
      <c r="G622" s="948"/>
      <c r="H622" s="948"/>
      <c r="I622" s="948"/>
      <c r="J622" s="229"/>
      <c r="K622" s="988"/>
    </row>
    <row r="623" spans="1:11" s="85" customFormat="1" ht="15" customHeight="1" x14ac:dyDescent="0.3">
      <c r="A623" s="947"/>
      <c r="B623" s="1247"/>
      <c r="C623" s="1244"/>
      <c r="D623" s="1250"/>
      <c r="E623" s="1254"/>
      <c r="F623" s="1252"/>
      <c r="G623" s="948"/>
      <c r="H623" s="948"/>
      <c r="I623" s="948"/>
      <c r="J623" s="229"/>
      <c r="K623" s="988"/>
    </row>
    <row r="624" spans="1:11" s="85" customFormat="1" ht="15" customHeight="1" x14ac:dyDescent="0.3">
      <c r="A624" s="947"/>
      <c r="B624" s="1247"/>
      <c r="C624" s="1244"/>
      <c r="D624" s="1250"/>
      <c r="E624" s="1254"/>
      <c r="F624" s="1252"/>
      <c r="G624" s="948"/>
      <c r="H624" s="948"/>
      <c r="I624" s="948"/>
      <c r="J624" s="229"/>
      <c r="K624" s="988"/>
    </row>
    <row r="625" spans="1:11" s="85" customFormat="1" ht="15" customHeight="1" x14ac:dyDescent="0.3">
      <c r="A625" s="947"/>
      <c r="B625" s="1247"/>
      <c r="C625" s="1244"/>
      <c r="D625" s="1250"/>
      <c r="E625" s="1254"/>
      <c r="F625" s="1252"/>
      <c r="G625" s="948"/>
      <c r="H625" s="948"/>
      <c r="I625" s="948"/>
      <c r="J625" s="229"/>
      <c r="K625" s="988"/>
    </row>
    <row r="626" spans="1:11" s="85" customFormat="1" ht="15" customHeight="1" x14ac:dyDescent="0.3">
      <c r="A626" s="947"/>
      <c r="B626" s="1247"/>
      <c r="C626" s="1244"/>
      <c r="D626" s="1250"/>
      <c r="E626" s="1254"/>
      <c r="F626" s="1252"/>
      <c r="G626" s="948"/>
      <c r="H626" s="948"/>
      <c r="I626" s="948"/>
      <c r="J626" s="229"/>
      <c r="K626" s="988"/>
    </row>
    <row r="627" spans="1:11" s="85" customFormat="1" ht="15" customHeight="1" x14ac:dyDescent="0.3">
      <c r="A627" s="947"/>
      <c r="B627" s="1247"/>
      <c r="C627" s="1244"/>
      <c r="D627" s="1250"/>
      <c r="E627" s="1254"/>
      <c r="F627" s="1252"/>
      <c r="G627" s="948"/>
      <c r="H627" s="948"/>
      <c r="I627" s="948"/>
      <c r="J627" s="229"/>
      <c r="K627" s="988"/>
    </row>
    <row r="628" spans="1:11" s="85" customFormat="1" ht="15" customHeight="1" x14ac:dyDescent="0.3">
      <c r="A628" s="947"/>
      <c r="B628" s="1247"/>
      <c r="C628" s="1244"/>
      <c r="D628" s="1250"/>
      <c r="E628" s="1254"/>
      <c r="F628" s="1252"/>
      <c r="G628" s="948"/>
      <c r="H628" s="948"/>
      <c r="I628" s="948"/>
      <c r="J628" s="229"/>
      <c r="K628" s="988"/>
    </row>
    <row r="629" spans="1:11" s="85" customFormat="1" ht="15" customHeight="1" x14ac:dyDescent="0.3">
      <c r="A629" s="947"/>
      <c r="B629" s="1247"/>
      <c r="C629" s="1244"/>
      <c r="D629" s="1250"/>
      <c r="E629" s="1254"/>
      <c r="F629" s="1252"/>
      <c r="G629" s="948"/>
      <c r="H629" s="948"/>
      <c r="I629" s="948"/>
      <c r="J629" s="229"/>
      <c r="K629" s="988"/>
    </row>
    <row r="630" spans="1:11" s="85" customFormat="1" ht="15" customHeight="1" x14ac:dyDescent="0.3">
      <c r="A630" s="947"/>
      <c r="B630" s="1247"/>
      <c r="C630" s="1244"/>
      <c r="D630" s="1250"/>
      <c r="E630" s="1254"/>
      <c r="F630" s="1252"/>
      <c r="G630" s="948"/>
      <c r="H630" s="948"/>
      <c r="I630" s="948"/>
      <c r="J630" s="229"/>
      <c r="K630" s="988"/>
    </row>
    <row r="631" spans="1:11" s="85" customFormat="1" ht="15" customHeight="1" x14ac:dyDescent="0.3">
      <c r="A631" s="947"/>
      <c r="B631" s="1247"/>
      <c r="C631" s="1244"/>
      <c r="D631" s="1250"/>
      <c r="E631" s="1254"/>
      <c r="F631" s="1252"/>
      <c r="G631" s="948"/>
      <c r="H631" s="948"/>
      <c r="I631" s="948"/>
      <c r="J631" s="229"/>
      <c r="K631" s="988"/>
    </row>
    <row r="632" spans="1:11" s="85" customFormat="1" ht="15" customHeight="1" x14ac:dyDescent="0.3">
      <c r="A632" s="947"/>
      <c r="B632" s="1247"/>
      <c r="C632" s="1244"/>
      <c r="D632" s="1250"/>
      <c r="E632" s="1254"/>
      <c r="F632" s="1252"/>
      <c r="G632" s="948"/>
      <c r="H632" s="948"/>
      <c r="I632" s="948"/>
      <c r="J632" s="229"/>
      <c r="K632" s="988"/>
    </row>
    <row r="633" spans="1:11" s="85" customFormat="1" ht="15" customHeight="1" x14ac:dyDescent="0.3">
      <c r="A633" s="947"/>
      <c r="B633" s="1247"/>
      <c r="C633" s="1244"/>
      <c r="D633" s="1250"/>
      <c r="E633" s="1254"/>
      <c r="F633" s="1252"/>
      <c r="G633" s="948"/>
      <c r="H633" s="948"/>
      <c r="I633" s="948"/>
      <c r="J633" s="229"/>
      <c r="K633" s="988"/>
    </row>
    <row r="634" spans="1:11" s="85" customFormat="1" ht="15" customHeight="1" x14ac:dyDescent="0.3">
      <c r="A634" s="947"/>
      <c r="B634" s="1247"/>
      <c r="C634" s="1244"/>
      <c r="D634" s="1250"/>
      <c r="E634" s="1254"/>
      <c r="F634" s="1252"/>
      <c r="G634" s="948"/>
      <c r="H634" s="948"/>
      <c r="I634" s="948"/>
      <c r="J634" s="229"/>
      <c r="K634" s="988"/>
    </row>
    <row r="635" spans="1:11" s="85" customFormat="1" ht="15" customHeight="1" x14ac:dyDescent="0.3">
      <c r="A635" s="947"/>
      <c r="B635" s="1247"/>
      <c r="C635" s="1244"/>
      <c r="D635" s="1250"/>
      <c r="E635" s="1254"/>
      <c r="F635" s="1252"/>
      <c r="G635" s="948"/>
      <c r="H635" s="948"/>
      <c r="I635" s="948"/>
      <c r="J635" s="229"/>
      <c r="K635" s="988"/>
    </row>
    <row r="636" spans="1:11" s="85" customFormat="1" ht="15" customHeight="1" x14ac:dyDescent="0.3">
      <c r="A636" s="947"/>
      <c r="B636" s="1247"/>
      <c r="C636" s="1244"/>
      <c r="D636" s="1250"/>
      <c r="E636" s="1254"/>
      <c r="F636" s="1252"/>
      <c r="G636" s="948"/>
      <c r="H636" s="948"/>
      <c r="I636" s="948"/>
      <c r="J636" s="229"/>
      <c r="K636" s="988"/>
    </row>
    <row r="637" spans="1:11" s="85" customFormat="1" ht="15" customHeight="1" x14ac:dyDescent="0.3">
      <c r="A637" s="947"/>
      <c r="B637" s="1247"/>
      <c r="C637" s="1244"/>
      <c r="D637" s="1250"/>
      <c r="E637" s="1254"/>
      <c r="F637" s="1252"/>
      <c r="G637" s="948"/>
      <c r="H637" s="948"/>
      <c r="I637" s="948"/>
      <c r="J637" s="229"/>
      <c r="K637" s="988"/>
    </row>
    <row r="638" spans="1:11" s="85" customFormat="1" ht="15" customHeight="1" x14ac:dyDescent="0.3">
      <c r="A638" s="947"/>
      <c r="B638" s="1247"/>
      <c r="C638" s="1244"/>
      <c r="D638" s="1250"/>
      <c r="E638" s="1254"/>
      <c r="F638" s="1252"/>
      <c r="G638" s="948"/>
      <c r="H638" s="948"/>
      <c r="I638" s="948"/>
      <c r="J638" s="229"/>
      <c r="K638" s="988"/>
    </row>
    <row r="639" spans="1:11" s="85" customFormat="1" ht="15" customHeight="1" x14ac:dyDescent="0.3">
      <c r="A639" s="947"/>
      <c r="B639" s="1247"/>
      <c r="C639" s="1244"/>
      <c r="D639" s="1250"/>
      <c r="E639" s="1254"/>
      <c r="F639" s="1252"/>
      <c r="G639" s="948"/>
      <c r="H639" s="948"/>
      <c r="I639" s="948"/>
      <c r="J639" s="229"/>
      <c r="K639" s="988"/>
    </row>
    <row r="640" spans="1:11" s="85" customFormat="1" ht="15" customHeight="1" x14ac:dyDescent="0.3">
      <c r="A640" s="947"/>
      <c r="B640" s="1247"/>
      <c r="C640" s="1244"/>
      <c r="D640" s="1250"/>
      <c r="E640" s="1254"/>
      <c r="F640" s="1252"/>
      <c r="G640" s="948"/>
      <c r="H640" s="948"/>
      <c r="I640" s="948"/>
      <c r="J640" s="229"/>
      <c r="K640" s="988"/>
    </row>
    <row r="641" spans="1:11" s="85" customFormat="1" ht="15" customHeight="1" x14ac:dyDescent="0.3">
      <c r="A641" s="947"/>
      <c r="B641" s="1247"/>
      <c r="C641" s="1244"/>
      <c r="D641" s="1250"/>
      <c r="E641" s="1254"/>
      <c r="F641" s="1252"/>
      <c r="G641" s="948"/>
      <c r="H641" s="948"/>
      <c r="I641" s="948"/>
      <c r="J641" s="229"/>
      <c r="K641" s="988"/>
    </row>
    <row r="642" spans="1:11" s="85" customFormat="1" ht="15" customHeight="1" x14ac:dyDescent="0.3">
      <c r="A642" s="947"/>
      <c r="B642" s="1247"/>
      <c r="C642" s="1244"/>
      <c r="D642" s="1250"/>
      <c r="E642" s="1254"/>
      <c r="F642" s="1252"/>
      <c r="G642" s="948"/>
      <c r="H642" s="948"/>
      <c r="I642" s="948"/>
      <c r="J642" s="229"/>
      <c r="K642" s="988"/>
    </row>
    <row r="643" spans="1:11" s="85" customFormat="1" ht="15" customHeight="1" x14ac:dyDescent="0.3">
      <c r="A643" s="947"/>
      <c r="B643" s="1247"/>
      <c r="C643" s="1244"/>
      <c r="D643" s="1250"/>
      <c r="E643" s="1254"/>
      <c r="F643" s="1252"/>
      <c r="G643" s="948"/>
      <c r="H643" s="948"/>
      <c r="I643" s="948"/>
      <c r="J643" s="229"/>
      <c r="K643" s="988"/>
    </row>
    <row r="644" spans="1:11" s="85" customFormat="1" ht="15" customHeight="1" x14ac:dyDescent="0.3">
      <c r="A644" s="947"/>
      <c r="B644" s="1247"/>
      <c r="C644" s="1244"/>
      <c r="D644" s="1250"/>
      <c r="E644" s="1254"/>
      <c r="F644" s="1252"/>
      <c r="G644" s="948"/>
      <c r="H644" s="948"/>
      <c r="I644" s="948"/>
      <c r="J644" s="229"/>
      <c r="K644" s="988"/>
    </row>
    <row r="645" spans="1:11" s="85" customFormat="1" ht="15" customHeight="1" x14ac:dyDescent="0.3">
      <c r="A645" s="947"/>
      <c r="B645" s="1247"/>
      <c r="C645" s="1244"/>
      <c r="D645" s="1250"/>
      <c r="E645" s="1254"/>
      <c r="F645" s="1252"/>
      <c r="G645" s="948"/>
      <c r="H645" s="948"/>
      <c r="I645" s="948"/>
      <c r="J645" s="229"/>
      <c r="K645" s="988"/>
    </row>
    <row r="646" spans="1:11" s="85" customFormat="1" ht="15" customHeight="1" x14ac:dyDescent="0.3">
      <c r="A646" s="947"/>
      <c r="B646" s="1247"/>
      <c r="C646" s="1244"/>
      <c r="D646" s="1250"/>
      <c r="E646" s="1254"/>
      <c r="F646" s="1252"/>
      <c r="G646" s="948"/>
      <c r="H646" s="948"/>
      <c r="I646" s="948"/>
      <c r="J646" s="229"/>
      <c r="K646" s="988"/>
    </row>
    <row r="647" spans="1:11" s="85" customFormat="1" ht="15" customHeight="1" x14ac:dyDescent="0.3">
      <c r="A647" s="947"/>
      <c r="B647" s="1247"/>
      <c r="C647" s="1244"/>
      <c r="D647" s="1250"/>
      <c r="E647" s="1254"/>
      <c r="F647" s="1252"/>
      <c r="G647" s="948"/>
      <c r="H647" s="948"/>
      <c r="I647" s="948"/>
      <c r="J647" s="229"/>
      <c r="K647" s="988"/>
    </row>
    <row r="648" spans="1:11" s="85" customFormat="1" ht="15" customHeight="1" x14ac:dyDescent="0.3">
      <c r="A648" s="947"/>
      <c r="B648" s="1247"/>
      <c r="C648" s="1244"/>
      <c r="D648" s="1250"/>
      <c r="E648" s="1254"/>
      <c r="F648" s="1252"/>
      <c r="G648" s="948"/>
      <c r="H648" s="948"/>
      <c r="I648" s="948"/>
      <c r="J648" s="229"/>
      <c r="K648" s="988"/>
    </row>
    <row r="649" spans="1:11" s="85" customFormat="1" ht="15" customHeight="1" x14ac:dyDescent="0.3">
      <c r="A649" s="947"/>
      <c r="B649" s="1247"/>
      <c r="C649" s="1244"/>
      <c r="D649" s="1250"/>
      <c r="E649" s="1254"/>
      <c r="F649" s="1252"/>
      <c r="G649" s="948"/>
      <c r="H649" s="948"/>
      <c r="I649" s="948"/>
      <c r="J649" s="229"/>
      <c r="K649" s="988"/>
    </row>
    <row r="650" spans="1:11" s="85" customFormat="1" ht="15" customHeight="1" x14ac:dyDescent="0.3">
      <c r="A650" s="947"/>
      <c r="B650" s="1247"/>
      <c r="C650" s="1244"/>
      <c r="D650" s="1250"/>
      <c r="E650" s="1254"/>
      <c r="F650" s="1252"/>
      <c r="G650" s="948"/>
      <c r="H650" s="948"/>
      <c r="I650" s="948"/>
      <c r="J650" s="229"/>
      <c r="K650" s="988"/>
    </row>
    <row r="651" spans="1:11" s="85" customFormat="1" ht="15" customHeight="1" x14ac:dyDescent="0.3">
      <c r="A651" s="947"/>
      <c r="B651" s="1247"/>
      <c r="C651" s="1244"/>
      <c r="D651" s="1250"/>
      <c r="E651" s="1254"/>
      <c r="F651" s="1252"/>
      <c r="G651" s="948"/>
      <c r="H651" s="948"/>
      <c r="I651" s="948"/>
      <c r="J651" s="229"/>
      <c r="K651" s="988"/>
    </row>
    <row r="652" spans="1:11" s="85" customFormat="1" ht="15" customHeight="1" x14ac:dyDescent="0.3">
      <c r="A652" s="947"/>
      <c r="B652" s="1247"/>
      <c r="C652" s="1244"/>
      <c r="D652" s="1250"/>
      <c r="E652" s="1254"/>
      <c r="F652" s="1252"/>
      <c r="G652" s="948"/>
      <c r="H652" s="948"/>
      <c r="I652" s="948"/>
      <c r="J652" s="229"/>
      <c r="K652" s="988"/>
    </row>
    <row r="653" spans="1:11" s="85" customFormat="1" ht="15" customHeight="1" x14ac:dyDescent="0.3">
      <c r="A653" s="947"/>
      <c r="B653" s="1247"/>
      <c r="C653" s="1244"/>
      <c r="D653" s="1250"/>
      <c r="E653" s="1254"/>
      <c r="F653" s="1252"/>
      <c r="G653" s="948"/>
      <c r="H653" s="948"/>
      <c r="I653" s="948"/>
      <c r="J653" s="229"/>
      <c r="K653" s="988"/>
    </row>
    <row r="654" spans="1:11" s="85" customFormat="1" ht="15" customHeight="1" x14ac:dyDescent="0.3">
      <c r="A654" s="947"/>
      <c r="B654" s="1247"/>
      <c r="C654" s="1244"/>
      <c r="D654" s="1250"/>
      <c r="E654" s="1254"/>
      <c r="F654" s="1252"/>
      <c r="G654" s="948"/>
      <c r="H654" s="948"/>
      <c r="I654" s="948"/>
      <c r="J654" s="229"/>
      <c r="K654" s="988"/>
    </row>
    <row r="655" spans="1:11" s="85" customFormat="1" ht="15" customHeight="1" x14ac:dyDescent="0.3">
      <c r="A655" s="947"/>
      <c r="B655" s="1247"/>
      <c r="C655" s="1244"/>
      <c r="D655" s="1250"/>
      <c r="E655" s="1254"/>
      <c r="F655" s="1252"/>
      <c r="G655" s="948"/>
      <c r="H655" s="948"/>
      <c r="I655" s="948"/>
      <c r="J655" s="229"/>
      <c r="K655" s="988"/>
    </row>
    <row r="656" spans="1:11" s="85" customFormat="1" ht="15" customHeight="1" x14ac:dyDescent="0.3">
      <c r="A656" s="947"/>
      <c r="B656" s="1247"/>
      <c r="C656" s="1244"/>
      <c r="D656" s="1250"/>
      <c r="E656" s="1254"/>
      <c r="F656" s="1252"/>
      <c r="G656" s="948"/>
      <c r="H656" s="948"/>
      <c r="I656" s="948"/>
      <c r="J656" s="229"/>
      <c r="K656" s="988"/>
    </row>
    <row r="657" spans="1:11" s="85" customFormat="1" ht="15" customHeight="1" x14ac:dyDescent="0.3">
      <c r="A657" s="947"/>
      <c r="B657" s="1247"/>
      <c r="C657" s="1244"/>
      <c r="D657" s="1250"/>
      <c r="E657" s="1254"/>
      <c r="F657" s="1252"/>
      <c r="G657" s="948"/>
      <c r="H657" s="948"/>
      <c r="I657" s="948"/>
      <c r="J657" s="229"/>
      <c r="K657" s="988"/>
    </row>
    <row r="658" spans="1:11" s="85" customFormat="1" ht="15" customHeight="1" x14ac:dyDescent="0.3">
      <c r="A658" s="947"/>
      <c r="B658" s="1247"/>
      <c r="C658" s="1244"/>
      <c r="D658" s="1250"/>
      <c r="E658" s="1254"/>
      <c r="F658" s="1252"/>
      <c r="G658" s="948"/>
      <c r="H658" s="948"/>
      <c r="I658" s="948"/>
      <c r="J658" s="229"/>
      <c r="K658" s="988"/>
    </row>
    <row r="659" spans="1:11" s="85" customFormat="1" ht="15" customHeight="1" x14ac:dyDescent="0.3">
      <c r="A659" s="947"/>
      <c r="B659" s="1247"/>
      <c r="C659" s="1244"/>
      <c r="D659" s="1250"/>
      <c r="E659" s="1254"/>
      <c r="F659" s="1252"/>
      <c r="G659" s="948"/>
      <c r="H659" s="948"/>
      <c r="I659" s="948"/>
      <c r="J659" s="229"/>
      <c r="K659" s="988"/>
    </row>
    <row r="660" spans="1:11" s="85" customFormat="1" ht="15" customHeight="1" x14ac:dyDescent="0.3">
      <c r="A660" s="947"/>
      <c r="B660" s="1247"/>
      <c r="C660" s="1244"/>
      <c r="D660" s="1250"/>
      <c r="E660" s="1254"/>
      <c r="F660" s="1252"/>
      <c r="G660" s="948"/>
      <c r="H660" s="948"/>
      <c r="I660" s="948"/>
      <c r="J660" s="229"/>
      <c r="K660" s="988"/>
    </row>
    <row r="661" spans="1:11" s="85" customFormat="1" ht="15" customHeight="1" x14ac:dyDescent="0.3">
      <c r="A661" s="947"/>
      <c r="B661" s="1247"/>
      <c r="C661" s="1244"/>
      <c r="D661" s="1250"/>
      <c r="E661" s="1254"/>
      <c r="F661" s="1252"/>
      <c r="G661" s="948"/>
      <c r="H661" s="948"/>
      <c r="I661" s="948"/>
      <c r="J661" s="229"/>
      <c r="K661" s="988"/>
    </row>
    <row r="662" spans="1:11" s="85" customFormat="1" ht="15" customHeight="1" x14ac:dyDescent="0.3">
      <c r="A662" s="947"/>
      <c r="B662" s="1247"/>
      <c r="C662" s="1244"/>
      <c r="D662" s="1250"/>
      <c r="E662" s="1254"/>
      <c r="F662" s="1252"/>
      <c r="G662" s="948"/>
      <c r="H662" s="948"/>
      <c r="I662" s="948"/>
      <c r="J662" s="229"/>
      <c r="K662" s="988"/>
    </row>
    <row r="663" spans="1:11" s="85" customFormat="1" ht="15" customHeight="1" x14ac:dyDescent="0.3">
      <c r="A663" s="947"/>
      <c r="B663" s="1247"/>
      <c r="C663" s="1244"/>
      <c r="D663" s="1250"/>
      <c r="E663" s="1254"/>
      <c r="F663" s="1252"/>
      <c r="G663" s="948"/>
      <c r="H663" s="948"/>
      <c r="I663" s="948"/>
      <c r="J663" s="229"/>
      <c r="K663" s="988"/>
    </row>
    <row r="664" spans="1:11" s="85" customFormat="1" ht="15" customHeight="1" x14ac:dyDescent="0.3">
      <c r="A664" s="947"/>
      <c r="B664" s="1247"/>
      <c r="C664" s="1244"/>
      <c r="D664" s="1250"/>
      <c r="E664" s="1254"/>
      <c r="F664" s="1252"/>
      <c r="G664" s="948"/>
      <c r="H664" s="948"/>
      <c r="I664" s="948"/>
      <c r="J664" s="229"/>
      <c r="K664" s="988"/>
    </row>
    <row r="665" spans="1:11" s="85" customFormat="1" ht="15" customHeight="1" x14ac:dyDescent="0.3">
      <c r="A665" s="947"/>
      <c r="B665" s="1247"/>
      <c r="C665" s="1244"/>
      <c r="D665" s="1250"/>
      <c r="E665" s="1254"/>
      <c r="F665" s="1252"/>
      <c r="G665" s="948"/>
      <c r="H665" s="948"/>
      <c r="I665" s="948"/>
      <c r="J665" s="229"/>
      <c r="K665" s="988"/>
    </row>
    <row r="666" spans="1:11" s="85" customFormat="1" ht="15" customHeight="1" x14ac:dyDescent="0.3">
      <c r="A666" s="947"/>
      <c r="B666" s="1247"/>
      <c r="C666" s="1244"/>
      <c r="D666" s="1250"/>
      <c r="E666" s="1254"/>
      <c r="F666" s="1252"/>
      <c r="G666" s="948"/>
      <c r="H666" s="948"/>
      <c r="I666" s="948"/>
      <c r="J666" s="229"/>
      <c r="K666" s="988"/>
    </row>
    <row r="667" spans="1:11" s="85" customFormat="1" ht="15" customHeight="1" x14ac:dyDescent="0.3">
      <c r="A667" s="947"/>
      <c r="B667" s="1247"/>
      <c r="C667" s="1244"/>
      <c r="D667" s="1250"/>
      <c r="E667" s="1254"/>
      <c r="F667" s="1252"/>
      <c r="G667" s="948"/>
      <c r="H667" s="948"/>
      <c r="I667" s="948"/>
      <c r="J667" s="229"/>
      <c r="K667" s="988"/>
    </row>
    <row r="668" spans="1:11" s="85" customFormat="1" ht="15" customHeight="1" x14ac:dyDescent="0.3">
      <c r="A668" s="947"/>
      <c r="B668" s="1247"/>
      <c r="C668" s="1244"/>
      <c r="D668" s="1250"/>
      <c r="E668" s="1254"/>
      <c r="F668" s="1252"/>
      <c r="G668" s="948"/>
      <c r="H668" s="948"/>
      <c r="I668" s="948"/>
      <c r="J668" s="229"/>
      <c r="K668" s="988"/>
    </row>
    <row r="669" spans="1:11" s="85" customFormat="1" ht="15" customHeight="1" x14ac:dyDescent="0.3">
      <c r="A669" s="947"/>
      <c r="B669" s="1247"/>
      <c r="C669" s="1244"/>
      <c r="D669" s="1250"/>
      <c r="E669" s="1254"/>
      <c r="F669" s="1252"/>
      <c r="G669" s="948"/>
      <c r="H669" s="948"/>
      <c r="I669" s="948"/>
      <c r="J669" s="229"/>
      <c r="K669" s="988"/>
    </row>
    <row r="670" spans="1:11" s="85" customFormat="1" ht="15" customHeight="1" x14ac:dyDescent="0.3">
      <c r="A670" s="947"/>
      <c r="B670" s="1247"/>
      <c r="C670" s="1244"/>
      <c r="D670" s="1250"/>
      <c r="E670" s="1254"/>
      <c r="F670" s="1252"/>
      <c r="G670" s="948"/>
      <c r="H670" s="948"/>
      <c r="I670" s="948"/>
      <c r="J670" s="229"/>
      <c r="K670" s="988"/>
    </row>
    <row r="671" spans="1:11" s="85" customFormat="1" ht="15" customHeight="1" x14ac:dyDescent="0.3">
      <c r="A671" s="947"/>
      <c r="B671" s="1247"/>
      <c r="C671" s="1244"/>
      <c r="D671" s="1250"/>
      <c r="E671" s="1254"/>
      <c r="F671" s="1252"/>
      <c r="G671" s="948"/>
      <c r="H671" s="948"/>
      <c r="I671" s="948"/>
      <c r="J671" s="229"/>
      <c r="K671" s="988"/>
    </row>
    <row r="672" spans="1:11" s="85" customFormat="1" ht="15" customHeight="1" x14ac:dyDescent="0.3">
      <c r="A672" s="947"/>
      <c r="B672" s="1247"/>
      <c r="C672" s="1244"/>
      <c r="D672" s="1250"/>
      <c r="E672" s="1254"/>
      <c r="F672" s="1252"/>
      <c r="G672" s="948"/>
      <c r="H672" s="948"/>
      <c r="I672" s="948"/>
      <c r="J672" s="229"/>
      <c r="K672" s="988"/>
    </row>
    <row r="673" spans="1:11" s="85" customFormat="1" ht="15" customHeight="1" x14ac:dyDescent="0.3">
      <c r="A673" s="947"/>
      <c r="B673" s="1247"/>
      <c r="C673" s="1244"/>
      <c r="D673" s="1250"/>
      <c r="E673" s="1254"/>
      <c r="F673" s="1252"/>
      <c r="G673" s="948"/>
      <c r="H673" s="948"/>
      <c r="I673" s="948"/>
      <c r="J673" s="229"/>
      <c r="K673" s="988"/>
    </row>
    <row r="674" spans="1:11" s="85" customFormat="1" ht="15" customHeight="1" x14ac:dyDescent="0.3">
      <c r="A674" s="947"/>
      <c r="B674" s="1247"/>
      <c r="C674" s="1244"/>
      <c r="D674" s="1250"/>
      <c r="E674" s="1254"/>
      <c r="F674" s="1252"/>
      <c r="G674" s="948"/>
      <c r="H674" s="948"/>
      <c r="I674" s="948"/>
      <c r="J674" s="229"/>
      <c r="K674" s="988"/>
    </row>
    <row r="675" spans="1:11" s="85" customFormat="1" ht="15" customHeight="1" x14ac:dyDescent="0.3">
      <c r="A675" s="947"/>
      <c r="B675" s="1247"/>
      <c r="C675" s="1244"/>
      <c r="D675" s="1250"/>
      <c r="E675" s="1254"/>
      <c r="F675" s="1252"/>
      <c r="G675" s="948"/>
      <c r="H675" s="948"/>
      <c r="I675" s="948"/>
      <c r="J675" s="229"/>
      <c r="K675" s="988"/>
    </row>
    <row r="676" spans="1:11" s="85" customFormat="1" ht="15" customHeight="1" x14ac:dyDescent="0.3">
      <c r="A676" s="947"/>
      <c r="B676" s="1247"/>
      <c r="C676" s="1244"/>
      <c r="D676" s="1250"/>
      <c r="E676" s="1254"/>
      <c r="F676" s="1252"/>
      <c r="G676" s="948"/>
      <c r="H676" s="948"/>
      <c r="I676" s="948"/>
      <c r="J676" s="229"/>
      <c r="K676" s="988"/>
    </row>
    <row r="677" spans="1:11" s="85" customFormat="1" ht="15" customHeight="1" x14ac:dyDescent="0.3">
      <c r="A677" s="947"/>
      <c r="B677" s="1247"/>
      <c r="C677" s="1244"/>
      <c r="D677" s="1250"/>
      <c r="E677" s="1254"/>
      <c r="F677" s="1252"/>
      <c r="G677" s="948"/>
      <c r="H677" s="948"/>
      <c r="I677" s="948"/>
      <c r="J677" s="229"/>
      <c r="K677" s="988"/>
    </row>
    <row r="678" spans="1:11" s="85" customFormat="1" ht="15" customHeight="1" x14ac:dyDescent="0.3">
      <c r="A678" s="947"/>
      <c r="B678" s="1247"/>
      <c r="C678" s="1244"/>
      <c r="D678" s="1250"/>
      <c r="E678" s="1254"/>
      <c r="F678" s="1252"/>
      <c r="G678" s="948"/>
      <c r="H678" s="948"/>
      <c r="I678" s="948"/>
      <c r="J678" s="229"/>
      <c r="K678" s="988"/>
    </row>
    <row r="679" spans="1:11" s="85" customFormat="1" ht="15" customHeight="1" x14ac:dyDescent="0.3">
      <c r="A679" s="947"/>
      <c r="B679" s="1247"/>
      <c r="C679" s="1244"/>
      <c r="D679" s="1250"/>
      <c r="E679" s="1254"/>
      <c r="F679" s="1252"/>
      <c r="G679" s="948"/>
      <c r="H679" s="948"/>
      <c r="I679" s="948"/>
      <c r="J679" s="229"/>
      <c r="K679" s="988"/>
    </row>
    <row r="680" spans="1:11" s="85" customFormat="1" ht="15" customHeight="1" x14ac:dyDescent="0.3">
      <c r="A680" s="947"/>
      <c r="B680" s="1247"/>
      <c r="C680" s="1244"/>
      <c r="D680" s="1250"/>
      <c r="E680" s="1254"/>
      <c r="F680" s="1252"/>
      <c r="G680" s="948"/>
      <c r="H680" s="948"/>
      <c r="I680" s="948"/>
      <c r="J680" s="229"/>
      <c r="K680" s="988"/>
    </row>
    <row r="681" spans="1:11" s="85" customFormat="1" ht="15" customHeight="1" x14ac:dyDescent="0.3">
      <c r="A681" s="947"/>
      <c r="B681" s="1247"/>
      <c r="C681" s="1244"/>
      <c r="D681" s="1250"/>
      <c r="E681" s="1254"/>
      <c r="F681" s="1252"/>
      <c r="G681" s="948"/>
      <c r="H681" s="948"/>
      <c r="I681" s="948"/>
      <c r="J681" s="229"/>
      <c r="K681" s="988"/>
    </row>
    <row r="682" spans="1:11" s="85" customFormat="1" ht="15" customHeight="1" x14ac:dyDescent="0.3">
      <c r="A682" s="947"/>
      <c r="B682" s="1247"/>
      <c r="C682" s="1244"/>
      <c r="D682" s="1250"/>
      <c r="E682" s="1254"/>
      <c r="F682" s="1252"/>
      <c r="G682" s="948"/>
      <c r="H682" s="948"/>
      <c r="I682" s="948"/>
      <c r="J682" s="229"/>
      <c r="K682" s="988"/>
    </row>
    <row r="683" spans="1:11" s="85" customFormat="1" ht="15" customHeight="1" x14ac:dyDescent="0.3">
      <c r="A683" s="947"/>
      <c r="B683" s="1247"/>
      <c r="C683" s="1244"/>
      <c r="D683" s="1250"/>
      <c r="E683" s="1254"/>
      <c r="F683" s="1252"/>
      <c r="G683" s="948"/>
      <c r="H683" s="948"/>
      <c r="I683" s="948"/>
      <c r="J683" s="229"/>
      <c r="K683" s="988"/>
    </row>
    <row r="684" spans="1:11" s="85" customFormat="1" ht="15" customHeight="1" x14ac:dyDescent="0.3">
      <c r="A684" s="947"/>
      <c r="B684" s="1247"/>
      <c r="C684" s="1244"/>
      <c r="D684" s="1250"/>
      <c r="E684" s="1254"/>
      <c r="F684" s="1252"/>
      <c r="G684" s="948"/>
      <c r="H684" s="948"/>
      <c r="I684" s="948"/>
      <c r="J684" s="229"/>
      <c r="K684" s="988"/>
    </row>
    <row r="685" spans="1:11" s="85" customFormat="1" ht="15" customHeight="1" x14ac:dyDescent="0.3">
      <c r="A685" s="947"/>
      <c r="B685" s="1247"/>
      <c r="C685" s="1244"/>
      <c r="D685" s="1250"/>
      <c r="E685" s="1254"/>
      <c r="F685" s="1252"/>
      <c r="G685" s="948"/>
      <c r="H685" s="948"/>
      <c r="I685" s="948"/>
      <c r="J685" s="229"/>
      <c r="K685" s="988"/>
    </row>
    <row r="686" spans="1:11" s="85" customFormat="1" ht="15" customHeight="1" x14ac:dyDescent="0.3">
      <c r="A686" s="947"/>
      <c r="B686" s="1247"/>
      <c r="C686" s="1244"/>
      <c r="D686" s="1250"/>
      <c r="E686" s="1254"/>
      <c r="F686" s="1252"/>
      <c r="G686" s="948"/>
      <c r="H686" s="948"/>
      <c r="I686" s="948"/>
      <c r="J686" s="229"/>
      <c r="K686" s="988"/>
    </row>
    <row r="687" spans="1:11" s="85" customFormat="1" ht="15" customHeight="1" x14ac:dyDescent="0.3">
      <c r="A687" s="947"/>
      <c r="B687" s="1247"/>
      <c r="C687" s="1244"/>
      <c r="D687" s="1250"/>
      <c r="E687" s="1254"/>
      <c r="F687" s="1252"/>
      <c r="G687" s="948"/>
      <c r="H687" s="948"/>
      <c r="I687" s="948"/>
      <c r="J687" s="229"/>
      <c r="K687" s="988"/>
    </row>
    <row r="688" spans="1:11" s="85" customFormat="1" ht="15" customHeight="1" x14ac:dyDescent="0.3">
      <c r="A688" s="947"/>
      <c r="B688" s="1247"/>
      <c r="C688" s="1244"/>
      <c r="D688" s="1250"/>
      <c r="E688" s="1254"/>
      <c r="F688" s="1252"/>
      <c r="G688" s="948"/>
      <c r="H688" s="948"/>
      <c r="I688" s="948"/>
      <c r="J688" s="229"/>
      <c r="K688" s="988"/>
    </row>
    <row r="689" spans="1:11" s="85" customFormat="1" ht="15" customHeight="1" x14ac:dyDescent="0.3">
      <c r="A689" s="947"/>
      <c r="B689" s="1247"/>
      <c r="C689" s="1244"/>
      <c r="D689" s="1250"/>
      <c r="E689" s="1254"/>
      <c r="F689" s="1252"/>
      <c r="G689" s="948"/>
      <c r="H689" s="948"/>
      <c r="I689" s="948"/>
      <c r="J689" s="229"/>
      <c r="K689" s="988"/>
    </row>
    <row r="690" spans="1:11" s="85" customFormat="1" ht="15" customHeight="1" x14ac:dyDescent="0.3">
      <c r="A690" s="947"/>
      <c r="B690" s="1247"/>
      <c r="C690" s="1244"/>
      <c r="D690" s="1250"/>
      <c r="E690" s="1254"/>
      <c r="F690" s="1252"/>
      <c r="G690" s="948"/>
      <c r="H690" s="948"/>
      <c r="I690" s="948"/>
      <c r="J690" s="229"/>
      <c r="K690" s="988"/>
    </row>
    <row r="691" spans="1:11" s="85" customFormat="1" ht="15" customHeight="1" x14ac:dyDescent="0.3">
      <c r="A691" s="947"/>
      <c r="B691" s="1247"/>
      <c r="C691" s="1244"/>
      <c r="D691" s="1250"/>
      <c r="E691" s="1254"/>
      <c r="F691" s="1252"/>
      <c r="G691" s="948"/>
      <c r="H691" s="948"/>
      <c r="I691" s="948"/>
      <c r="J691" s="229"/>
      <c r="K691" s="988"/>
    </row>
    <row r="692" spans="1:11" s="85" customFormat="1" ht="15" customHeight="1" x14ac:dyDescent="0.3">
      <c r="A692" s="947"/>
      <c r="B692" s="1247"/>
      <c r="C692" s="1244"/>
      <c r="D692" s="1250"/>
      <c r="E692" s="1254"/>
      <c r="F692" s="1252"/>
      <c r="G692" s="948"/>
      <c r="H692" s="948"/>
      <c r="I692" s="948"/>
      <c r="J692" s="229"/>
      <c r="K692" s="988"/>
    </row>
    <row r="693" spans="1:11" s="85" customFormat="1" ht="15" customHeight="1" x14ac:dyDescent="0.3">
      <c r="A693" s="947"/>
      <c r="B693" s="1247"/>
      <c r="C693" s="1244"/>
      <c r="D693" s="1250"/>
      <c r="E693" s="1254"/>
      <c r="F693" s="1252"/>
      <c r="G693" s="948"/>
      <c r="H693" s="948"/>
      <c r="I693" s="948"/>
      <c r="J693" s="229"/>
      <c r="K693" s="988"/>
    </row>
    <row r="694" spans="1:11" s="85" customFormat="1" ht="15" customHeight="1" x14ac:dyDescent="0.3">
      <c r="A694" s="947"/>
      <c r="B694" s="1247"/>
      <c r="C694" s="1244"/>
      <c r="D694" s="1250"/>
      <c r="E694" s="1254"/>
      <c r="F694" s="1252"/>
      <c r="G694" s="948"/>
      <c r="H694" s="948"/>
      <c r="I694" s="948"/>
      <c r="J694" s="229"/>
      <c r="K694" s="988"/>
    </row>
    <row r="695" spans="1:11" s="85" customFormat="1" ht="15" customHeight="1" x14ac:dyDescent="0.3">
      <c r="A695" s="947"/>
      <c r="B695" s="1247"/>
      <c r="C695" s="1244"/>
      <c r="D695" s="1250"/>
      <c r="E695" s="1254"/>
      <c r="F695" s="1252"/>
      <c r="G695" s="948"/>
      <c r="H695" s="948"/>
      <c r="I695" s="948"/>
      <c r="J695" s="229"/>
      <c r="K695" s="988"/>
    </row>
    <row r="696" spans="1:11" s="85" customFormat="1" ht="15" customHeight="1" x14ac:dyDescent="0.3">
      <c r="A696" s="947"/>
      <c r="B696" s="1247"/>
      <c r="C696" s="1244"/>
      <c r="D696" s="1250"/>
      <c r="E696" s="1254"/>
      <c r="F696" s="1252"/>
      <c r="G696" s="948"/>
      <c r="H696" s="948"/>
      <c r="I696" s="948"/>
      <c r="J696" s="229"/>
      <c r="K696" s="988"/>
    </row>
    <row r="697" spans="1:11" s="85" customFormat="1" ht="15" customHeight="1" x14ac:dyDescent="0.3">
      <c r="A697" s="947"/>
      <c r="B697" s="1247"/>
      <c r="C697" s="1244"/>
      <c r="D697" s="1250"/>
      <c r="E697" s="1254"/>
      <c r="F697" s="1252"/>
      <c r="G697" s="948"/>
      <c r="H697" s="948"/>
      <c r="I697" s="948"/>
      <c r="J697" s="229"/>
      <c r="K697" s="988"/>
    </row>
    <row r="698" spans="1:11" s="85" customFormat="1" ht="15" customHeight="1" x14ac:dyDescent="0.3">
      <c r="A698" s="947"/>
      <c r="B698" s="1247"/>
      <c r="C698" s="1244"/>
      <c r="D698" s="1250"/>
      <c r="E698" s="1254"/>
      <c r="F698" s="1252"/>
      <c r="G698" s="948"/>
      <c r="H698" s="948"/>
      <c r="I698" s="948"/>
      <c r="J698" s="229"/>
      <c r="K698" s="988"/>
    </row>
    <row r="699" spans="1:11" s="85" customFormat="1" ht="15" customHeight="1" x14ac:dyDescent="0.3">
      <c r="A699" s="947"/>
      <c r="B699" s="1247"/>
      <c r="C699" s="1244"/>
      <c r="D699" s="1250"/>
      <c r="E699" s="1254"/>
      <c r="F699" s="1252"/>
      <c r="G699" s="948"/>
      <c r="H699" s="948"/>
      <c r="I699" s="948"/>
      <c r="J699" s="229"/>
      <c r="K699" s="988"/>
    </row>
    <row r="700" spans="1:11" s="85" customFormat="1" ht="15" customHeight="1" x14ac:dyDescent="0.3">
      <c r="A700" s="947"/>
      <c r="B700" s="1247"/>
      <c r="C700" s="1244"/>
      <c r="D700" s="1250"/>
      <c r="E700" s="1254"/>
      <c r="F700" s="1252"/>
      <c r="G700" s="948"/>
      <c r="H700" s="948"/>
      <c r="I700" s="948"/>
      <c r="J700" s="229"/>
      <c r="K700" s="988"/>
    </row>
    <row r="701" spans="1:11" s="85" customFormat="1" ht="15" customHeight="1" x14ac:dyDescent="0.3">
      <c r="A701" s="947"/>
      <c r="B701" s="1247"/>
      <c r="C701" s="1244"/>
      <c r="D701" s="1250"/>
      <c r="E701" s="1254"/>
      <c r="F701" s="1252"/>
      <c r="G701" s="948"/>
      <c r="H701" s="948"/>
      <c r="I701" s="948"/>
      <c r="J701" s="229"/>
      <c r="K701" s="988"/>
    </row>
    <row r="702" spans="1:11" s="85" customFormat="1" ht="15" customHeight="1" x14ac:dyDescent="0.3">
      <c r="A702" s="947"/>
      <c r="B702" s="1247"/>
      <c r="C702" s="1244"/>
      <c r="D702" s="1250"/>
      <c r="E702" s="1254"/>
      <c r="F702" s="1252"/>
      <c r="G702" s="948"/>
      <c r="H702" s="948"/>
      <c r="I702" s="948"/>
      <c r="J702" s="229"/>
      <c r="K702" s="988"/>
    </row>
    <row r="703" spans="1:11" s="85" customFormat="1" ht="15" customHeight="1" x14ac:dyDescent="0.3">
      <c r="A703" s="947"/>
      <c r="B703" s="1247"/>
      <c r="C703" s="1244"/>
      <c r="D703" s="1250"/>
      <c r="E703" s="1254"/>
      <c r="F703" s="1252"/>
      <c r="G703" s="948"/>
      <c r="H703" s="948"/>
      <c r="I703" s="948"/>
      <c r="J703" s="229"/>
      <c r="K703" s="988"/>
    </row>
    <row r="704" spans="1:11" s="85" customFormat="1" ht="15" customHeight="1" x14ac:dyDescent="0.3">
      <c r="A704" s="947"/>
      <c r="B704" s="1247"/>
      <c r="C704" s="1244"/>
      <c r="D704" s="1250"/>
      <c r="E704" s="1254"/>
      <c r="F704" s="1252"/>
      <c r="G704" s="948"/>
      <c r="H704" s="948"/>
      <c r="I704" s="948"/>
      <c r="J704" s="229"/>
      <c r="K704" s="988"/>
    </row>
    <row r="705" spans="1:11" s="85" customFormat="1" ht="15" customHeight="1" x14ac:dyDescent="0.3">
      <c r="A705" s="947"/>
      <c r="B705" s="1247"/>
      <c r="C705" s="1244"/>
      <c r="D705" s="1250"/>
      <c r="E705" s="1254"/>
      <c r="F705" s="1252"/>
      <c r="G705" s="948"/>
      <c r="H705" s="948"/>
      <c r="I705" s="948"/>
      <c r="J705" s="229"/>
      <c r="K705" s="988"/>
    </row>
    <row r="706" spans="1:11" s="85" customFormat="1" ht="15" customHeight="1" x14ac:dyDescent="0.3">
      <c r="A706" s="947"/>
      <c r="B706" s="1247"/>
      <c r="C706" s="1244"/>
      <c r="D706" s="1250"/>
      <c r="E706" s="1254"/>
      <c r="F706" s="1252"/>
      <c r="G706" s="948"/>
      <c r="H706" s="948"/>
      <c r="I706" s="948"/>
      <c r="J706" s="229"/>
      <c r="K706" s="988"/>
    </row>
    <row r="707" spans="1:11" s="85" customFormat="1" ht="15" customHeight="1" x14ac:dyDescent="0.3">
      <c r="A707" s="947"/>
      <c r="B707" s="1247"/>
      <c r="C707" s="1244"/>
      <c r="D707" s="1250"/>
      <c r="E707" s="1254"/>
      <c r="F707" s="1252"/>
      <c r="G707" s="948"/>
      <c r="H707" s="948"/>
      <c r="I707" s="948"/>
      <c r="J707" s="229"/>
      <c r="K707" s="988"/>
    </row>
    <row r="708" spans="1:11" s="85" customFormat="1" ht="15" customHeight="1" x14ac:dyDescent="0.3">
      <c r="A708" s="947"/>
      <c r="B708" s="1247"/>
      <c r="C708" s="1244"/>
      <c r="D708" s="1250"/>
      <c r="E708" s="1254"/>
      <c r="F708" s="1252"/>
      <c r="G708" s="948"/>
      <c r="H708" s="948"/>
      <c r="I708" s="948"/>
      <c r="J708" s="229"/>
      <c r="K708" s="988"/>
    </row>
    <row r="709" spans="1:11" s="85" customFormat="1" ht="15" customHeight="1" x14ac:dyDescent="0.3">
      <c r="A709" s="947"/>
      <c r="B709" s="1247"/>
      <c r="C709" s="1244"/>
      <c r="D709" s="1250"/>
      <c r="E709" s="1254"/>
      <c r="F709" s="1252"/>
      <c r="G709" s="948"/>
      <c r="H709" s="948"/>
      <c r="I709" s="948"/>
      <c r="J709" s="229"/>
      <c r="K709" s="988"/>
    </row>
    <row r="710" spans="1:11" s="85" customFormat="1" ht="15" customHeight="1" x14ac:dyDescent="0.3">
      <c r="A710" s="947"/>
      <c r="B710" s="1247"/>
      <c r="C710" s="1244"/>
      <c r="D710" s="1250"/>
      <c r="E710" s="1254"/>
      <c r="F710" s="1252"/>
      <c r="G710" s="948"/>
      <c r="H710" s="948"/>
      <c r="I710" s="948"/>
      <c r="J710" s="229"/>
      <c r="K710" s="988"/>
    </row>
    <row r="711" spans="1:11" s="85" customFormat="1" ht="15" customHeight="1" x14ac:dyDescent="0.3">
      <c r="A711" s="947"/>
      <c r="B711" s="1247"/>
      <c r="C711" s="1244"/>
      <c r="D711" s="1250"/>
      <c r="E711" s="1254"/>
      <c r="F711" s="1252"/>
      <c r="G711" s="948"/>
      <c r="H711" s="948"/>
      <c r="I711" s="948"/>
      <c r="J711" s="229"/>
      <c r="K711" s="988"/>
    </row>
    <row r="712" spans="1:11" s="85" customFormat="1" ht="15" customHeight="1" x14ac:dyDescent="0.3">
      <c r="A712" s="947"/>
      <c r="B712" s="1247"/>
      <c r="C712" s="1244"/>
      <c r="D712" s="1250"/>
      <c r="E712" s="1254"/>
      <c r="F712" s="1252"/>
      <c r="G712" s="948"/>
      <c r="H712" s="948"/>
      <c r="I712" s="948"/>
      <c r="J712" s="229"/>
      <c r="K712" s="988"/>
    </row>
    <row r="713" spans="1:11" s="85" customFormat="1" ht="15" customHeight="1" x14ac:dyDescent="0.3">
      <c r="A713" s="947"/>
      <c r="B713" s="1247"/>
      <c r="C713" s="1244"/>
      <c r="D713" s="1250"/>
      <c r="E713" s="1254"/>
      <c r="F713" s="1252"/>
      <c r="G713" s="948"/>
      <c r="H713" s="948"/>
      <c r="I713" s="948"/>
      <c r="J713" s="229"/>
      <c r="K713" s="988"/>
    </row>
    <row r="714" spans="1:11" s="85" customFormat="1" ht="15" customHeight="1" x14ac:dyDescent="0.3">
      <c r="A714" s="947"/>
      <c r="B714" s="1247"/>
      <c r="C714" s="1244"/>
      <c r="D714" s="1250"/>
      <c r="E714" s="1254"/>
      <c r="F714" s="1252"/>
      <c r="G714" s="948"/>
      <c r="H714" s="948"/>
      <c r="I714" s="948"/>
      <c r="J714" s="229"/>
      <c r="K714" s="988"/>
    </row>
    <row r="715" spans="1:11" s="85" customFormat="1" ht="15" customHeight="1" x14ac:dyDescent="0.3">
      <c r="A715" s="947"/>
      <c r="B715" s="1247"/>
      <c r="C715" s="1244"/>
      <c r="D715" s="1250"/>
      <c r="E715" s="1254"/>
      <c r="F715" s="1252"/>
      <c r="G715" s="948"/>
      <c r="H715" s="948"/>
      <c r="I715" s="948"/>
      <c r="J715" s="229"/>
      <c r="K715" s="988"/>
    </row>
    <row r="716" spans="1:11" s="85" customFormat="1" ht="15" customHeight="1" x14ac:dyDescent="0.3">
      <c r="A716" s="947"/>
      <c r="B716" s="1247"/>
      <c r="C716" s="1244"/>
      <c r="D716" s="1250"/>
      <c r="E716" s="1254"/>
      <c r="F716" s="1252"/>
      <c r="G716" s="948"/>
      <c r="H716" s="948"/>
      <c r="I716" s="948"/>
      <c r="J716" s="229"/>
      <c r="K716" s="988"/>
    </row>
    <row r="717" spans="1:11" s="85" customFormat="1" ht="15" customHeight="1" x14ac:dyDescent="0.3">
      <c r="A717" s="947"/>
      <c r="B717" s="1247"/>
      <c r="C717" s="1244"/>
      <c r="D717" s="1250"/>
      <c r="E717" s="1254"/>
      <c r="F717" s="1252"/>
      <c r="G717" s="948"/>
      <c r="H717" s="948"/>
      <c r="I717" s="948"/>
      <c r="J717" s="229"/>
      <c r="K717" s="988"/>
    </row>
    <row r="718" spans="1:11" s="85" customFormat="1" ht="15" customHeight="1" x14ac:dyDescent="0.3">
      <c r="A718" s="947"/>
      <c r="B718" s="1247"/>
      <c r="C718" s="1244"/>
      <c r="D718" s="1250"/>
      <c r="E718" s="1254"/>
      <c r="F718" s="1252"/>
      <c r="G718" s="948"/>
      <c r="H718" s="948"/>
      <c r="I718" s="948"/>
      <c r="J718" s="229"/>
      <c r="K718" s="988"/>
    </row>
    <row r="719" spans="1:11" s="85" customFormat="1" ht="15" customHeight="1" x14ac:dyDescent="0.3">
      <c r="A719" s="947"/>
      <c r="B719" s="1247"/>
      <c r="C719" s="1244"/>
      <c r="D719" s="1250"/>
      <c r="E719" s="1254"/>
      <c r="F719" s="1252"/>
      <c r="G719" s="948"/>
      <c r="H719" s="948"/>
      <c r="I719" s="948"/>
      <c r="J719" s="229"/>
      <c r="K719" s="988"/>
    </row>
    <row r="720" spans="1:11" s="85" customFormat="1" ht="15" customHeight="1" x14ac:dyDescent="0.3">
      <c r="A720" s="947"/>
      <c r="B720" s="1247"/>
      <c r="C720" s="1244"/>
      <c r="D720" s="1250"/>
      <c r="E720" s="1254"/>
      <c r="F720" s="1252"/>
      <c r="G720" s="948"/>
      <c r="H720" s="948"/>
      <c r="I720" s="948"/>
      <c r="J720" s="229"/>
      <c r="K720" s="988"/>
    </row>
    <row r="721" spans="1:11" s="85" customFormat="1" ht="15" customHeight="1" x14ac:dyDescent="0.3">
      <c r="A721" s="947"/>
      <c r="B721" s="1247"/>
      <c r="C721" s="1244"/>
      <c r="D721" s="1250"/>
      <c r="E721" s="1254"/>
      <c r="F721" s="1252"/>
      <c r="G721" s="948"/>
      <c r="H721" s="948"/>
      <c r="I721" s="948"/>
      <c r="J721" s="229"/>
      <c r="K721" s="988"/>
    </row>
    <row r="722" spans="1:11" s="85" customFormat="1" ht="15" customHeight="1" x14ac:dyDescent="0.3">
      <c r="A722" s="947"/>
      <c r="B722" s="1247"/>
      <c r="C722" s="1244"/>
      <c r="D722" s="1250"/>
      <c r="E722" s="1254"/>
      <c r="F722" s="1252"/>
      <c r="G722" s="948"/>
      <c r="H722" s="948"/>
      <c r="I722" s="948"/>
      <c r="J722" s="229"/>
      <c r="K722" s="988"/>
    </row>
    <row r="723" spans="1:11" s="85" customFormat="1" ht="15" customHeight="1" x14ac:dyDescent="0.3">
      <c r="A723" s="947"/>
      <c r="B723" s="1247"/>
      <c r="C723" s="1244"/>
      <c r="D723" s="1250"/>
      <c r="E723" s="1254"/>
      <c r="F723" s="1252"/>
      <c r="G723" s="948"/>
      <c r="H723" s="948"/>
      <c r="I723" s="948"/>
      <c r="J723" s="229"/>
      <c r="K723" s="988"/>
    </row>
    <row r="724" spans="1:11" s="85" customFormat="1" ht="15" customHeight="1" x14ac:dyDescent="0.3">
      <c r="A724" s="947"/>
      <c r="B724" s="1247"/>
      <c r="C724" s="1244"/>
      <c r="D724" s="1250"/>
      <c r="E724" s="1254"/>
      <c r="F724" s="1252"/>
      <c r="G724" s="948"/>
      <c r="H724" s="948"/>
      <c r="I724" s="948"/>
      <c r="J724" s="229"/>
      <c r="K724" s="988"/>
    </row>
    <row r="725" spans="1:11" s="85" customFormat="1" ht="15" customHeight="1" x14ac:dyDescent="0.3">
      <c r="A725" s="947"/>
      <c r="B725" s="1247"/>
      <c r="C725" s="1244"/>
      <c r="D725" s="1250"/>
      <c r="E725" s="1254"/>
      <c r="F725" s="1252"/>
      <c r="G725" s="948"/>
      <c r="H725" s="948"/>
      <c r="I725" s="948"/>
      <c r="J725" s="229"/>
      <c r="K725" s="988"/>
    </row>
    <row r="726" spans="1:11" s="85" customFormat="1" ht="15" customHeight="1" x14ac:dyDescent="0.3">
      <c r="A726" s="947"/>
      <c r="B726" s="1247"/>
      <c r="C726" s="1244"/>
      <c r="D726" s="1250"/>
      <c r="E726" s="1254"/>
      <c r="F726" s="1252"/>
      <c r="G726" s="948"/>
      <c r="H726" s="948"/>
      <c r="I726" s="948"/>
      <c r="J726" s="229"/>
      <c r="K726" s="988"/>
    </row>
    <row r="727" spans="1:11" s="85" customFormat="1" ht="15" customHeight="1" x14ac:dyDescent="0.3">
      <c r="A727" s="947"/>
      <c r="B727" s="1247"/>
      <c r="C727" s="1244"/>
      <c r="D727" s="1250"/>
      <c r="E727" s="1254"/>
      <c r="F727" s="1252"/>
      <c r="G727" s="948"/>
      <c r="H727" s="948"/>
      <c r="I727" s="948"/>
      <c r="J727" s="229"/>
      <c r="K727" s="988"/>
    </row>
    <row r="728" spans="1:11" s="85" customFormat="1" ht="15" customHeight="1" x14ac:dyDescent="0.3">
      <c r="A728" s="947"/>
      <c r="B728" s="1247"/>
      <c r="C728" s="1244"/>
      <c r="D728" s="1250"/>
      <c r="E728" s="1254"/>
      <c r="F728" s="1252"/>
      <c r="G728" s="948"/>
      <c r="H728" s="948"/>
      <c r="I728" s="948"/>
      <c r="J728" s="229"/>
      <c r="K728" s="988"/>
    </row>
    <row r="729" spans="1:11" s="85" customFormat="1" ht="15" customHeight="1" x14ac:dyDescent="0.3">
      <c r="A729" s="947"/>
      <c r="B729" s="1247"/>
      <c r="C729" s="1244"/>
      <c r="D729" s="1250"/>
      <c r="E729" s="1254"/>
      <c r="F729" s="1252"/>
      <c r="G729" s="948"/>
      <c r="H729" s="948"/>
      <c r="I729" s="948"/>
      <c r="J729" s="229"/>
      <c r="K729" s="988"/>
    </row>
    <row r="730" spans="1:11" s="85" customFormat="1" ht="15" customHeight="1" x14ac:dyDescent="0.3">
      <c r="A730" s="947"/>
      <c r="B730" s="1247"/>
      <c r="C730" s="1244"/>
      <c r="D730" s="1250"/>
      <c r="E730" s="1254"/>
      <c r="F730" s="1252"/>
      <c r="G730" s="948"/>
      <c r="H730" s="948"/>
      <c r="I730" s="948"/>
      <c r="J730" s="229"/>
      <c r="K730" s="988"/>
    </row>
    <row r="731" spans="1:11" s="85" customFormat="1" ht="15" customHeight="1" x14ac:dyDescent="0.3">
      <c r="A731" s="947"/>
      <c r="B731" s="1247"/>
      <c r="C731" s="1244"/>
      <c r="D731" s="1250"/>
      <c r="E731" s="1254"/>
      <c r="F731" s="1252"/>
      <c r="G731" s="948"/>
      <c r="H731" s="948"/>
      <c r="I731" s="948"/>
      <c r="J731" s="229"/>
      <c r="K731" s="988"/>
    </row>
    <row r="732" spans="1:11" s="85" customFormat="1" ht="15" customHeight="1" x14ac:dyDescent="0.3">
      <c r="A732" s="947"/>
      <c r="B732" s="1247"/>
      <c r="C732" s="1244"/>
      <c r="D732" s="1250"/>
      <c r="E732" s="1254"/>
      <c r="F732" s="1252"/>
      <c r="G732" s="948"/>
      <c r="H732" s="948"/>
      <c r="I732" s="948"/>
      <c r="J732" s="229"/>
      <c r="K732" s="988"/>
    </row>
    <row r="733" spans="1:11" s="85" customFormat="1" ht="15" customHeight="1" x14ac:dyDescent="0.3">
      <c r="A733" s="947"/>
      <c r="B733" s="1247"/>
      <c r="C733" s="1244"/>
      <c r="D733" s="1250"/>
      <c r="E733" s="1254"/>
      <c r="F733" s="1252"/>
      <c r="G733" s="948"/>
      <c r="H733" s="948"/>
      <c r="I733" s="948"/>
      <c r="J733" s="229"/>
      <c r="K733" s="988"/>
    </row>
    <row r="734" spans="1:11" s="85" customFormat="1" ht="15" customHeight="1" x14ac:dyDescent="0.3">
      <c r="A734" s="947"/>
      <c r="B734" s="1247"/>
      <c r="C734" s="1244"/>
      <c r="D734" s="1250"/>
      <c r="E734" s="1254"/>
      <c r="F734" s="1252"/>
      <c r="G734" s="948"/>
      <c r="H734" s="948"/>
      <c r="I734" s="948"/>
      <c r="J734" s="229"/>
      <c r="K734" s="988"/>
    </row>
    <row r="735" spans="1:11" s="85" customFormat="1" ht="15" customHeight="1" x14ac:dyDescent="0.3">
      <c r="A735" s="947"/>
      <c r="B735" s="1247"/>
      <c r="C735" s="1244"/>
      <c r="D735" s="1250"/>
      <c r="E735" s="1254"/>
      <c r="F735" s="1252"/>
      <c r="G735" s="948"/>
      <c r="H735" s="948"/>
      <c r="I735" s="948"/>
      <c r="J735" s="229"/>
      <c r="K735" s="988"/>
    </row>
    <row r="736" spans="1:11" s="85" customFormat="1" ht="15" customHeight="1" x14ac:dyDescent="0.3">
      <c r="A736" s="947"/>
      <c r="B736" s="1247"/>
      <c r="C736" s="1244"/>
      <c r="D736" s="1250"/>
      <c r="E736" s="1254"/>
      <c r="F736" s="1252"/>
      <c r="G736" s="948"/>
      <c r="H736" s="948"/>
      <c r="I736" s="948"/>
      <c r="J736" s="229"/>
      <c r="K736" s="988"/>
    </row>
    <row r="737" spans="1:11" s="85" customFormat="1" ht="15" customHeight="1" x14ac:dyDescent="0.3">
      <c r="A737" s="947"/>
      <c r="B737" s="1247"/>
      <c r="C737" s="1244"/>
      <c r="D737" s="1250"/>
      <c r="E737" s="1254"/>
      <c r="F737" s="1252"/>
      <c r="G737" s="948"/>
      <c r="H737" s="948"/>
      <c r="I737" s="948"/>
      <c r="J737" s="229"/>
      <c r="K737" s="988"/>
    </row>
    <row r="738" spans="1:11" s="85" customFormat="1" ht="15" customHeight="1" x14ac:dyDescent="0.3">
      <c r="A738" s="947"/>
      <c r="B738" s="1247"/>
      <c r="C738" s="1244"/>
      <c r="D738" s="1250"/>
      <c r="E738" s="1254"/>
      <c r="F738" s="1252"/>
      <c r="G738" s="948"/>
      <c r="H738" s="948"/>
      <c r="I738" s="948"/>
      <c r="J738" s="229"/>
      <c r="K738" s="988"/>
    </row>
    <row r="739" spans="1:11" s="85" customFormat="1" ht="15" customHeight="1" x14ac:dyDescent="0.3">
      <c r="A739" s="947"/>
      <c r="B739" s="1247"/>
      <c r="C739" s="1244"/>
      <c r="D739" s="1250"/>
      <c r="E739" s="1254"/>
      <c r="F739" s="1252"/>
      <c r="G739" s="948"/>
      <c r="H739" s="948"/>
      <c r="I739" s="948"/>
      <c r="J739" s="229"/>
      <c r="K739" s="988"/>
    </row>
    <row r="740" spans="1:11" s="85" customFormat="1" ht="15" customHeight="1" x14ac:dyDescent="0.3">
      <c r="A740" s="947"/>
      <c r="B740" s="1247"/>
      <c r="C740" s="1244"/>
      <c r="D740" s="1250"/>
      <c r="E740" s="1254"/>
      <c r="F740" s="1252"/>
      <c r="G740" s="948"/>
      <c r="H740" s="948"/>
      <c r="I740" s="948"/>
      <c r="J740" s="229"/>
      <c r="K740" s="988"/>
    </row>
    <row r="741" spans="1:11" s="85" customFormat="1" ht="15" customHeight="1" x14ac:dyDescent="0.3">
      <c r="A741" s="947"/>
      <c r="B741" s="1247"/>
      <c r="C741" s="1244"/>
      <c r="D741" s="1250"/>
      <c r="E741" s="1254"/>
      <c r="F741" s="1252"/>
      <c r="G741" s="948"/>
      <c r="H741" s="948"/>
      <c r="I741" s="948"/>
      <c r="J741" s="229"/>
      <c r="K741" s="988"/>
    </row>
    <row r="742" spans="1:11" s="85" customFormat="1" ht="15" customHeight="1" x14ac:dyDescent="0.3">
      <c r="A742" s="947"/>
      <c r="B742" s="1247"/>
      <c r="C742" s="1244"/>
      <c r="D742" s="1250"/>
      <c r="E742" s="1254"/>
      <c r="F742" s="1252"/>
      <c r="G742" s="948"/>
      <c r="H742" s="948"/>
      <c r="I742" s="948"/>
      <c r="J742" s="229"/>
      <c r="K742" s="988"/>
    </row>
    <row r="743" spans="1:11" s="85" customFormat="1" ht="15" customHeight="1" x14ac:dyDescent="0.3">
      <c r="A743" s="947"/>
      <c r="B743" s="1247"/>
      <c r="C743" s="1244"/>
      <c r="D743" s="1250"/>
      <c r="E743" s="1254"/>
      <c r="F743" s="1252"/>
      <c r="G743" s="948"/>
      <c r="H743" s="948"/>
      <c r="I743" s="948"/>
      <c r="J743" s="229"/>
      <c r="K743" s="988"/>
    </row>
    <row r="744" spans="1:11" s="85" customFormat="1" ht="15" customHeight="1" x14ac:dyDescent="0.3">
      <c r="A744" s="947"/>
      <c r="B744" s="1247"/>
      <c r="C744" s="1244"/>
      <c r="D744" s="1250"/>
      <c r="E744" s="1254"/>
      <c r="F744" s="1252"/>
      <c r="G744" s="948"/>
      <c r="H744" s="948"/>
      <c r="I744" s="948"/>
      <c r="J744" s="229"/>
      <c r="K744" s="988"/>
    </row>
    <row r="745" spans="1:11" s="85" customFormat="1" ht="15" customHeight="1" x14ac:dyDescent="0.3">
      <c r="A745" s="947"/>
      <c r="B745" s="1247"/>
      <c r="C745" s="1244"/>
      <c r="D745" s="1250"/>
      <c r="E745" s="1254"/>
      <c r="F745" s="1252"/>
      <c r="G745" s="948"/>
      <c r="H745" s="948"/>
      <c r="I745" s="948"/>
      <c r="J745" s="229"/>
      <c r="K745" s="988"/>
    </row>
    <row r="746" spans="1:11" s="85" customFormat="1" ht="15" customHeight="1" x14ac:dyDescent="0.3">
      <c r="A746" s="947"/>
      <c r="B746" s="1247"/>
      <c r="C746" s="1244"/>
      <c r="D746" s="1250"/>
      <c r="E746" s="1254"/>
      <c r="F746" s="1252"/>
      <c r="G746" s="948"/>
      <c r="H746" s="948"/>
      <c r="I746" s="948"/>
      <c r="J746" s="229"/>
      <c r="K746" s="988"/>
    </row>
    <row r="747" spans="1:11" s="85" customFormat="1" ht="15" customHeight="1" x14ac:dyDescent="0.3">
      <c r="A747" s="947"/>
      <c r="B747" s="1247"/>
      <c r="C747" s="1244"/>
      <c r="D747" s="1250"/>
      <c r="E747" s="1254"/>
      <c r="F747" s="1252"/>
      <c r="G747" s="948"/>
      <c r="H747" s="948"/>
      <c r="I747" s="948"/>
      <c r="J747" s="229"/>
      <c r="K747" s="988"/>
    </row>
    <row r="748" spans="1:11" s="85" customFormat="1" ht="15" customHeight="1" x14ac:dyDescent="0.3">
      <c r="A748" s="947"/>
      <c r="B748" s="1247"/>
      <c r="C748" s="1244"/>
      <c r="D748" s="1250"/>
      <c r="E748" s="1254"/>
      <c r="F748" s="1252"/>
      <c r="G748" s="948"/>
      <c r="H748" s="948"/>
      <c r="I748" s="948"/>
      <c r="J748" s="229"/>
      <c r="K748" s="988"/>
    </row>
    <row r="749" spans="1:11" s="85" customFormat="1" ht="15" customHeight="1" x14ac:dyDescent="0.3">
      <c r="A749" s="947"/>
      <c r="B749" s="1247"/>
      <c r="C749" s="1244"/>
      <c r="D749" s="1250"/>
      <c r="E749" s="1254"/>
      <c r="F749" s="1252"/>
      <c r="G749" s="948"/>
      <c r="H749" s="948"/>
      <c r="I749" s="948"/>
      <c r="J749" s="229"/>
      <c r="K749" s="988"/>
    </row>
    <row r="750" spans="1:11" s="85" customFormat="1" ht="15" customHeight="1" x14ac:dyDescent="0.3">
      <c r="A750" s="947"/>
      <c r="B750" s="1247"/>
      <c r="C750" s="1244"/>
      <c r="D750" s="1250"/>
      <c r="E750" s="1254"/>
      <c r="F750" s="1252"/>
      <c r="G750" s="948"/>
      <c r="H750" s="948"/>
      <c r="I750" s="948"/>
      <c r="J750" s="229"/>
      <c r="K750" s="988"/>
    </row>
    <row r="751" spans="1:11" s="85" customFormat="1" ht="15" customHeight="1" x14ac:dyDescent="0.3">
      <c r="A751" s="947"/>
      <c r="B751" s="1247"/>
      <c r="C751" s="1244"/>
      <c r="D751" s="1250"/>
      <c r="E751" s="1254"/>
      <c r="F751" s="1252"/>
      <c r="G751" s="948"/>
      <c r="H751" s="948"/>
      <c r="I751" s="948"/>
      <c r="J751" s="229"/>
      <c r="K751" s="988"/>
    </row>
    <row r="752" spans="1:11" s="85" customFormat="1" ht="15" customHeight="1" x14ac:dyDescent="0.3">
      <c r="A752" s="947"/>
      <c r="B752" s="1247"/>
      <c r="C752" s="1244"/>
      <c r="D752" s="1250"/>
      <c r="E752" s="1254"/>
      <c r="F752" s="1252"/>
      <c r="G752" s="948"/>
      <c r="H752" s="948"/>
      <c r="I752" s="948"/>
      <c r="J752" s="229"/>
      <c r="K752" s="988"/>
    </row>
    <row r="753" spans="1:11" s="85" customFormat="1" ht="15" customHeight="1" x14ac:dyDescent="0.3">
      <c r="A753" s="947"/>
      <c r="B753" s="1247"/>
      <c r="C753" s="1244"/>
      <c r="D753" s="1250"/>
      <c r="E753" s="1254"/>
      <c r="F753" s="1252"/>
      <c r="G753" s="948"/>
      <c r="H753" s="948"/>
      <c r="I753" s="948"/>
      <c r="J753" s="229"/>
      <c r="K753" s="988"/>
    </row>
    <row r="754" spans="1:11" s="85" customFormat="1" ht="15" customHeight="1" x14ac:dyDescent="0.3">
      <c r="A754" s="947"/>
      <c r="B754" s="1247"/>
      <c r="C754" s="1244"/>
      <c r="D754" s="1250"/>
      <c r="E754" s="1254"/>
      <c r="F754" s="1252"/>
      <c r="G754" s="948"/>
      <c r="H754" s="948"/>
      <c r="I754" s="948"/>
      <c r="J754" s="229"/>
      <c r="K754" s="988"/>
    </row>
    <row r="755" spans="1:11" s="85" customFormat="1" ht="15" customHeight="1" x14ac:dyDescent="0.3">
      <c r="A755" s="947"/>
      <c r="B755" s="1247"/>
      <c r="C755" s="1244"/>
      <c r="D755" s="1250"/>
      <c r="E755" s="1254"/>
      <c r="F755" s="1252"/>
      <c r="G755" s="948"/>
      <c r="H755" s="948"/>
      <c r="I755" s="948"/>
      <c r="J755" s="229"/>
      <c r="K755" s="988"/>
    </row>
    <row r="756" spans="1:11" s="85" customFormat="1" ht="15" customHeight="1" x14ac:dyDescent="0.3">
      <c r="A756" s="947"/>
      <c r="B756" s="1247"/>
      <c r="C756" s="1244"/>
      <c r="D756" s="1250"/>
      <c r="E756" s="1254"/>
      <c r="F756" s="1252"/>
      <c r="G756" s="948"/>
      <c r="H756" s="948"/>
      <c r="I756" s="948"/>
      <c r="J756" s="229"/>
      <c r="K756" s="988"/>
    </row>
    <row r="757" spans="1:11" s="85" customFormat="1" ht="15" customHeight="1" x14ac:dyDescent="0.3">
      <c r="A757" s="947"/>
      <c r="B757" s="1247"/>
      <c r="C757" s="1244"/>
      <c r="D757" s="1250"/>
      <c r="E757" s="1254"/>
      <c r="F757" s="1252"/>
      <c r="G757" s="948"/>
      <c r="H757" s="948"/>
      <c r="I757" s="948"/>
      <c r="J757" s="229"/>
      <c r="K757" s="988"/>
    </row>
    <row r="758" spans="1:11" s="85" customFormat="1" ht="15" customHeight="1" x14ac:dyDescent="0.3">
      <c r="A758" s="947"/>
      <c r="B758" s="1247"/>
      <c r="C758" s="1244"/>
      <c r="D758" s="1250"/>
      <c r="E758" s="1254"/>
      <c r="F758" s="1252"/>
      <c r="G758" s="948"/>
      <c r="H758" s="948"/>
      <c r="I758" s="948"/>
      <c r="J758" s="229"/>
      <c r="K758" s="988"/>
    </row>
    <row r="759" spans="1:11" s="85" customFormat="1" ht="15" customHeight="1" x14ac:dyDescent="0.3">
      <c r="A759" s="947"/>
      <c r="B759" s="1247"/>
      <c r="C759" s="1244"/>
      <c r="D759" s="1250"/>
      <c r="E759" s="1254"/>
      <c r="F759" s="1252"/>
      <c r="G759" s="948"/>
      <c r="H759" s="948"/>
      <c r="I759" s="948"/>
      <c r="J759" s="229"/>
      <c r="K759" s="988"/>
    </row>
    <row r="760" spans="1:11" s="85" customFormat="1" ht="15" customHeight="1" x14ac:dyDescent="0.3">
      <c r="A760" s="947"/>
      <c r="B760" s="1247"/>
      <c r="C760" s="1244"/>
      <c r="D760" s="1250"/>
      <c r="E760" s="1254"/>
      <c r="F760" s="1252"/>
      <c r="G760" s="948"/>
      <c r="H760" s="948"/>
      <c r="I760" s="948"/>
      <c r="J760" s="229"/>
      <c r="K760" s="988"/>
    </row>
    <row r="761" spans="1:11" s="85" customFormat="1" ht="15" customHeight="1" x14ac:dyDescent="0.3">
      <c r="A761" s="947"/>
      <c r="B761" s="1247"/>
      <c r="C761" s="1244"/>
      <c r="D761" s="1250"/>
      <c r="E761" s="1254"/>
      <c r="F761" s="1252"/>
      <c r="G761" s="948"/>
      <c r="H761" s="948"/>
      <c r="I761" s="948"/>
      <c r="J761" s="229"/>
      <c r="K761" s="988"/>
    </row>
    <row r="762" spans="1:11" s="85" customFormat="1" ht="15" customHeight="1" x14ac:dyDescent="0.3">
      <c r="A762" s="947"/>
      <c r="B762" s="1247"/>
      <c r="C762" s="1244"/>
      <c r="D762" s="1250"/>
      <c r="E762" s="1254"/>
      <c r="F762" s="1252"/>
      <c r="G762" s="948"/>
      <c r="H762" s="948"/>
      <c r="I762" s="948"/>
      <c r="J762" s="229"/>
      <c r="K762" s="988"/>
    </row>
    <row r="763" spans="1:11" s="85" customFormat="1" ht="15" customHeight="1" x14ac:dyDescent="0.3">
      <c r="A763" s="947"/>
      <c r="B763" s="1247"/>
      <c r="C763" s="1244"/>
      <c r="D763" s="1250"/>
      <c r="E763" s="1254"/>
      <c r="F763" s="1252"/>
      <c r="G763" s="948"/>
      <c r="H763" s="948"/>
      <c r="I763" s="948"/>
      <c r="J763" s="229"/>
      <c r="K763" s="988"/>
    </row>
    <row r="764" spans="1:11" s="85" customFormat="1" ht="15" customHeight="1" x14ac:dyDescent="0.3">
      <c r="A764" s="947"/>
      <c r="B764" s="1247"/>
      <c r="C764" s="1244"/>
      <c r="D764" s="1250"/>
      <c r="E764" s="1254"/>
      <c r="F764" s="1252"/>
      <c r="G764" s="948"/>
      <c r="H764" s="948"/>
      <c r="I764" s="948"/>
      <c r="J764" s="229"/>
      <c r="K764" s="988"/>
    </row>
    <row r="765" spans="1:11" s="85" customFormat="1" ht="15" customHeight="1" x14ac:dyDescent="0.3">
      <c r="A765" s="947"/>
      <c r="B765" s="1247"/>
      <c r="C765" s="1244"/>
      <c r="D765" s="1250"/>
      <c r="E765" s="1254"/>
      <c r="F765" s="1252"/>
      <c r="G765" s="948"/>
      <c r="H765" s="948"/>
      <c r="I765" s="948"/>
      <c r="J765" s="229"/>
      <c r="K765" s="988"/>
    </row>
    <row r="766" spans="1:11" s="85" customFormat="1" ht="15" customHeight="1" x14ac:dyDescent="0.3">
      <c r="A766" s="947"/>
      <c r="B766" s="1247"/>
      <c r="C766" s="1244"/>
      <c r="D766" s="1250"/>
      <c r="E766" s="1254"/>
      <c r="F766" s="1252"/>
      <c r="G766" s="948"/>
      <c r="H766" s="948"/>
      <c r="I766" s="948"/>
      <c r="J766" s="229"/>
      <c r="K766" s="988"/>
    </row>
    <row r="767" spans="1:11" s="85" customFormat="1" ht="15" customHeight="1" x14ac:dyDescent="0.3">
      <c r="A767" s="947"/>
      <c r="B767" s="1247"/>
      <c r="C767" s="1244"/>
      <c r="D767" s="1250"/>
      <c r="E767" s="1254"/>
      <c r="F767" s="1252"/>
      <c r="G767" s="948"/>
      <c r="H767" s="948"/>
      <c r="I767" s="948"/>
      <c r="J767" s="229"/>
      <c r="K767" s="988"/>
    </row>
    <row r="768" spans="1:11" s="85" customFormat="1" ht="15" customHeight="1" x14ac:dyDescent="0.3">
      <c r="A768" s="947"/>
      <c r="B768" s="1247"/>
      <c r="C768" s="1244"/>
      <c r="D768" s="1250"/>
      <c r="E768" s="1254"/>
      <c r="F768" s="1252"/>
      <c r="G768" s="948"/>
      <c r="H768" s="948"/>
      <c r="I768" s="948"/>
      <c r="J768" s="229"/>
      <c r="K768" s="988"/>
    </row>
    <row r="769" spans="1:11" s="85" customFormat="1" ht="15" customHeight="1" x14ac:dyDescent="0.3">
      <c r="A769" s="947"/>
      <c r="B769" s="1247"/>
      <c r="C769" s="1244"/>
      <c r="D769" s="1250"/>
      <c r="E769" s="1254"/>
      <c r="F769" s="1252"/>
      <c r="G769" s="948"/>
      <c r="H769" s="948"/>
      <c r="I769" s="948"/>
      <c r="J769" s="229"/>
      <c r="K769" s="988"/>
    </row>
    <row r="770" spans="1:11" s="85" customFormat="1" ht="15" customHeight="1" x14ac:dyDescent="0.3">
      <c r="A770" s="947"/>
      <c r="B770" s="1247"/>
      <c r="C770" s="1244"/>
      <c r="D770" s="1250"/>
      <c r="E770" s="1254"/>
      <c r="F770" s="1252"/>
      <c r="G770" s="948"/>
      <c r="H770" s="948"/>
      <c r="I770" s="948"/>
      <c r="J770" s="229"/>
      <c r="K770" s="988"/>
    </row>
    <row r="771" spans="1:11" s="85" customFormat="1" ht="15" customHeight="1" x14ac:dyDescent="0.3">
      <c r="A771" s="947"/>
      <c r="B771" s="1247"/>
      <c r="C771" s="1244"/>
      <c r="D771" s="1250"/>
      <c r="E771" s="1254"/>
      <c r="F771" s="1252"/>
      <c r="G771" s="948"/>
      <c r="H771" s="948"/>
      <c r="I771" s="948"/>
      <c r="J771" s="229"/>
      <c r="K771" s="988"/>
    </row>
    <row r="772" spans="1:11" s="85" customFormat="1" ht="15" customHeight="1" x14ac:dyDescent="0.3">
      <c r="A772" s="947"/>
      <c r="B772" s="1247"/>
      <c r="C772" s="1244"/>
      <c r="D772" s="1250"/>
      <c r="E772" s="1254"/>
      <c r="F772" s="1252"/>
      <c r="G772" s="948"/>
      <c r="H772" s="948"/>
      <c r="I772" s="948"/>
      <c r="J772" s="229"/>
      <c r="K772" s="988"/>
    </row>
    <row r="773" spans="1:11" s="85" customFormat="1" ht="15" customHeight="1" x14ac:dyDescent="0.3">
      <c r="A773" s="947"/>
      <c r="B773" s="1247"/>
      <c r="C773" s="1244"/>
      <c r="D773" s="1250"/>
      <c r="E773" s="1254"/>
      <c r="F773" s="1252"/>
      <c r="G773" s="948"/>
      <c r="H773" s="948"/>
      <c r="I773" s="948"/>
      <c r="J773" s="229"/>
      <c r="K773" s="988"/>
    </row>
    <row r="774" spans="1:11" s="85" customFormat="1" ht="15" customHeight="1" x14ac:dyDescent="0.3">
      <c r="A774" s="947"/>
      <c r="B774" s="1247"/>
      <c r="C774" s="1244"/>
      <c r="D774" s="1250"/>
      <c r="E774" s="1254"/>
      <c r="F774" s="1252"/>
      <c r="G774" s="948"/>
      <c r="H774" s="948"/>
      <c r="I774" s="948"/>
      <c r="J774" s="229"/>
      <c r="K774" s="988"/>
    </row>
    <row r="775" spans="1:11" s="85" customFormat="1" ht="15" customHeight="1" x14ac:dyDescent="0.3">
      <c r="A775" s="947"/>
      <c r="B775" s="1247"/>
      <c r="C775" s="1244"/>
      <c r="D775" s="1250"/>
      <c r="E775" s="1254"/>
      <c r="F775" s="1252"/>
      <c r="G775" s="948"/>
      <c r="H775" s="948"/>
      <c r="I775" s="948"/>
      <c r="J775" s="229"/>
      <c r="K775" s="988"/>
    </row>
    <row r="776" spans="1:11" s="85" customFormat="1" ht="15" customHeight="1" x14ac:dyDescent="0.3">
      <c r="A776" s="947"/>
      <c r="B776" s="1247"/>
      <c r="C776" s="1244"/>
      <c r="D776" s="1250"/>
      <c r="E776" s="1254"/>
      <c r="F776" s="1252"/>
      <c r="G776" s="948"/>
      <c r="H776" s="948"/>
      <c r="I776" s="948"/>
      <c r="J776" s="229"/>
      <c r="K776" s="988"/>
    </row>
    <row r="777" spans="1:11" s="85" customFormat="1" ht="15" customHeight="1" x14ac:dyDescent="0.3">
      <c r="A777" s="947"/>
      <c r="B777" s="1247"/>
      <c r="C777" s="1244"/>
      <c r="D777" s="1250"/>
      <c r="E777" s="1254"/>
      <c r="F777" s="1252"/>
      <c r="G777" s="948"/>
      <c r="H777" s="948"/>
      <c r="I777" s="948"/>
      <c r="J777" s="229"/>
      <c r="K777" s="988"/>
    </row>
    <row r="778" spans="1:11" s="85" customFormat="1" ht="15" customHeight="1" x14ac:dyDescent="0.3">
      <c r="A778" s="947"/>
      <c r="B778" s="1247"/>
      <c r="C778" s="1244"/>
      <c r="D778" s="1250"/>
      <c r="E778" s="1254"/>
      <c r="F778" s="1252"/>
      <c r="G778" s="948"/>
      <c r="H778" s="948"/>
      <c r="I778" s="948"/>
      <c r="J778" s="229"/>
      <c r="K778" s="988"/>
    </row>
    <row r="779" spans="1:11" s="85" customFormat="1" ht="15" customHeight="1" x14ac:dyDescent="0.3">
      <c r="A779" s="947"/>
      <c r="B779" s="1247"/>
      <c r="C779" s="1244"/>
      <c r="D779" s="1250"/>
      <c r="E779" s="1254"/>
      <c r="F779" s="1252"/>
      <c r="G779" s="948"/>
      <c r="H779" s="948"/>
      <c r="I779" s="948"/>
      <c r="J779" s="229"/>
      <c r="K779" s="988"/>
    </row>
    <row r="780" spans="1:11" s="85" customFormat="1" ht="15" customHeight="1" x14ac:dyDescent="0.3">
      <c r="A780" s="947"/>
      <c r="B780" s="1247"/>
      <c r="C780" s="1244"/>
      <c r="D780" s="1250"/>
      <c r="E780" s="1254"/>
      <c r="F780" s="1252"/>
      <c r="G780" s="948"/>
      <c r="H780" s="948"/>
      <c r="I780" s="948"/>
      <c r="J780" s="229"/>
      <c r="K780" s="988"/>
    </row>
    <row r="781" spans="1:11" s="85" customFormat="1" ht="15" customHeight="1" x14ac:dyDescent="0.3">
      <c r="A781" s="947"/>
      <c r="B781" s="1247"/>
      <c r="C781" s="1244"/>
      <c r="D781" s="1250"/>
      <c r="E781" s="1254"/>
      <c r="F781" s="1252"/>
      <c r="G781" s="948"/>
      <c r="H781" s="948"/>
      <c r="I781" s="948"/>
      <c r="J781" s="229"/>
      <c r="K781" s="988"/>
    </row>
    <row r="782" spans="1:11" s="85" customFormat="1" ht="15" customHeight="1" x14ac:dyDescent="0.3">
      <c r="A782" s="947"/>
      <c r="B782" s="1247"/>
      <c r="C782" s="1244"/>
      <c r="D782" s="1250"/>
      <c r="E782" s="1254"/>
      <c r="F782" s="1252"/>
      <c r="G782" s="948"/>
      <c r="H782" s="948"/>
      <c r="I782" s="948"/>
      <c r="J782" s="229"/>
      <c r="K782" s="988"/>
    </row>
    <row r="783" spans="1:11" s="85" customFormat="1" ht="15" customHeight="1" x14ac:dyDescent="0.3">
      <c r="A783" s="947"/>
      <c r="B783" s="1247"/>
      <c r="C783" s="1244"/>
      <c r="D783" s="1250"/>
      <c r="E783" s="1254"/>
      <c r="F783" s="1252"/>
      <c r="G783" s="948"/>
      <c r="H783" s="948"/>
      <c r="I783" s="948"/>
      <c r="J783" s="229"/>
      <c r="K783" s="988"/>
    </row>
    <row r="784" spans="1:11" s="85" customFormat="1" ht="15" customHeight="1" x14ac:dyDescent="0.3">
      <c r="A784" s="947"/>
      <c r="B784" s="1247"/>
      <c r="C784" s="1244"/>
      <c r="D784" s="1250"/>
      <c r="E784" s="1254"/>
      <c r="F784" s="1252"/>
      <c r="G784" s="948"/>
      <c r="H784" s="948"/>
      <c r="I784" s="948"/>
      <c r="J784" s="229"/>
      <c r="K784" s="988"/>
    </row>
    <row r="785" spans="1:11" s="85" customFormat="1" ht="15" customHeight="1" x14ac:dyDescent="0.3">
      <c r="A785" s="947"/>
      <c r="B785" s="1247"/>
      <c r="C785" s="1244"/>
      <c r="D785" s="1250"/>
      <c r="E785" s="1254"/>
      <c r="F785" s="1252"/>
      <c r="G785" s="948"/>
      <c r="H785" s="948"/>
      <c r="I785" s="948"/>
      <c r="J785" s="229"/>
      <c r="K785" s="988"/>
    </row>
    <row r="786" spans="1:11" s="85" customFormat="1" ht="15" customHeight="1" x14ac:dyDescent="0.3">
      <c r="A786" s="947"/>
      <c r="B786" s="1247"/>
      <c r="C786" s="1244"/>
      <c r="D786" s="1250"/>
      <c r="E786" s="1254"/>
      <c r="F786" s="1252"/>
      <c r="G786" s="948"/>
      <c r="H786" s="948"/>
      <c r="I786" s="948"/>
      <c r="J786" s="229"/>
      <c r="K786" s="988"/>
    </row>
    <row r="787" spans="1:11" s="85" customFormat="1" ht="15" customHeight="1" x14ac:dyDescent="0.3">
      <c r="A787" s="947"/>
      <c r="B787" s="1247"/>
      <c r="C787" s="1244"/>
      <c r="D787" s="1250"/>
      <c r="E787" s="1254"/>
      <c r="F787" s="1252"/>
      <c r="G787" s="948"/>
      <c r="H787" s="948"/>
      <c r="I787" s="948"/>
      <c r="J787" s="229"/>
      <c r="K787" s="988"/>
    </row>
    <row r="788" spans="1:11" s="85" customFormat="1" ht="15" customHeight="1" x14ac:dyDescent="0.3">
      <c r="A788" s="947"/>
      <c r="B788" s="1247"/>
      <c r="C788" s="1244"/>
      <c r="D788" s="1250"/>
      <c r="E788" s="1254"/>
      <c r="F788" s="1252"/>
      <c r="G788" s="948"/>
      <c r="H788" s="948"/>
      <c r="I788" s="948"/>
      <c r="J788" s="229"/>
      <c r="K788" s="988"/>
    </row>
    <row r="789" spans="1:11" s="85" customFormat="1" ht="15" customHeight="1" x14ac:dyDescent="0.3">
      <c r="A789" s="947"/>
      <c r="B789" s="1247"/>
      <c r="C789" s="1244"/>
      <c r="D789" s="1250"/>
      <c r="E789" s="1254"/>
      <c r="F789" s="1252"/>
      <c r="G789" s="948"/>
      <c r="H789" s="948"/>
      <c r="I789" s="948"/>
      <c r="J789" s="229"/>
      <c r="K789" s="988"/>
    </row>
    <row r="790" spans="1:11" s="85" customFormat="1" ht="15" customHeight="1" x14ac:dyDescent="0.3">
      <c r="A790" s="947"/>
      <c r="B790" s="1247"/>
      <c r="C790" s="1244"/>
      <c r="D790" s="1250"/>
      <c r="E790" s="1254"/>
      <c r="F790" s="1252"/>
      <c r="G790" s="948"/>
      <c r="H790" s="948"/>
      <c r="I790" s="948"/>
      <c r="J790" s="229"/>
      <c r="K790" s="988"/>
    </row>
    <row r="791" spans="1:11" s="85" customFormat="1" ht="15" customHeight="1" x14ac:dyDescent="0.3">
      <c r="A791" s="947"/>
      <c r="B791" s="1247"/>
      <c r="C791" s="1244"/>
      <c r="D791" s="1250"/>
      <c r="E791" s="1254"/>
      <c r="F791" s="1252"/>
      <c r="G791" s="948"/>
      <c r="H791" s="948"/>
      <c r="I791" s="948"/>
      <c r="J791" s="229"/>
      <c r="K791" s="988"/>
    </row>
    <row r="792" spans="1:11" s="85" customFormat="1" ht="15" customHeight="1" x14ac:dyDescent="0.3">
      <c r="A792" s="947"/>
      <c r="B792" s="1247"/>
      <c r="C792" s="1244"/>
      <c r="D792" s="1250"/>
      <c r="E792" s="1254"/>
      <c r="F792" s="1252"/>
      <c r="G792" s="948"/>
      <c r="H792" s="948"/>
      <c r="I792" s="948"/>
      <c r="J792" s="229"/>
      <c r="K792" s="988"/>
    </row>
    <row r="793" spans="1:11" s="85" customFormat="1" ht="15" customHeight="1" x14ac:dyDescent="0.3">
      <c r="A793" s="947"/>
      <c r="B793" s="1247"/>
      <c r="C793" s="1244"/>
      <c r="D793" s="1250"/>
      <c r="E793" s="1254"/>
      <c r="F793" s="1252"/>
      <c r="G793" s="948"/>
      <c r="H793" s="948"/>
      <c r="I793" s="948"/>
      <c r="J793" s="229"/>
      <c r="K793" s="988"/>
    </row>
    <row r="794" spans="1:11" s="85" customFormat="1" ht="15" customHeight="1" x14ac:dyDescent="0.3">
      <c r="A794" s="947"/>
      <c r="B794" s="1247"/>
      <c r="C794" s="1244"/>
      <c r="D794" s="1250"/>
      <c r="E794" s="1254"/>
      <c r="F794" s="1252"/>
      <c r="G794" s="948"/>
      <c r="H794" s="948"/>
      <c r="I794" s="948"/>
      <c r="J794" s="229"/>
      <c r="K794" s="988"/>
    </row>
    <row r="795" spans="1:11" s="85" customFormat="1" ht="15" customHeight="1" x14ac:dyDescent="0.3">
      <c r="A795" s="947"/>
      <c r="B795" s="1247"/>
      <c r="C795" s="1244"/>
      <c r="D795" s="1250"/>
      <c r="E795" s="1254"/>
      <c r="F795" s="1252"/>
      <c r="G795" s="948"/>
      <c r="H795" s="948"/>
      <c r="I795" s="948"/>
      <c r="J795" s="229"/>
      <c r="K795" s="988"/>
    </row>
    <row r="796" spans="1:11" s="85" customFormat="1" ht="15" customHeight="1" x14ac:dyDescent="0.3">
      <c r="A796" s="947"/>
      <c r="B796" s="1247"/>
      <c r="C796" s="1244"/>
      <c r="D796" s="1250"/>
      <c r="E796" s="1254"/>
      <c r="F796" s="1252"/>
      <c r="G796" s="948"/>
      <c r="H796" s="948"/>
      <c r="I796" s="948"/>
      <c r="J796" s="229"/>
      <c r="K796" s="988"/>
    </row>
    <row r="797" spans="1:11" s="85" customFormat="1" ht="15" customHeight="1" x14ac:dyDescent="0.3">
      <c r="A797" s="947"/>
      <c r="B797" s="1247"/>
      <c r="C797" s="1244"/>
      <c r="D797" s="1250"/>
      <c r="E797" s="1254"/>
      <c r="F797" s="1252"/>
      <c r="G797" s="948"/>
      <c r="H797" s="948"/>
      <c r="I797" s="948"/>
      <c r="J797" s="229"/>
      <c r="K797" s="988"/>
    </row>
    <row r="798" spans="1:11" s="85" customFormat="1" ht="15" customHeight="1" x14ac:dyDescent="0.3">
      <c r="A798" s="947"/>
      <c r="B798" s="1247"/>
      <c r="C798" s="1244"/>
      <c r="D798" s="1250"/>
      <c r="E798" s="1254"/>
      <c r="F798" s="1252"/>
      <c r="G798" s="948"/>
      <c r="H798" s="948"/>
      <c r="I798" s="948"/>
      <c r="J798" s="229"/>
      <c r="K798" s="988"/>
    </row>
    <row r="799" spans="1:11" s="1243" customFormat="1" ht="15" customHeight="1" x14ac:dyDescent="0.3">
      <c r="A799" s="1245"/>
      <c r="B799" s="1247"/>
      <c r="C799" s="1244"/>
      <c r="D799" s="1249"/>
      <c r="E799" s="1254"/>
      <c r="F799" s="1251"/>
      <c r="G799" s="1246"/>
      <c r="H799" s="1246"/>
      <c r="I799" s="1246"/>
      <c r="J799" s="1244"/>
      <c r="K799" s="1248"/>
    </row>
    <row r="800" spans="1:11" s="85" customFormat="1" ht="15" customHeight="1" x14ac:dyDescent="0.3">
      <c r="A800" s="947"/>
      <c r="B800" s="949"/>
      <c r="C800" s="1244"/>
      <c r="D800" s="1249"/>
      <c r="E800" s="1239"/>
      <c r="F800" s="1251"/>
      <c r="G800" s="948"/>
      <c r="H800" s="948"/>
      <c r="I800" s="948"/>
      <c r="J800" s="229"/>
      <c r="K800" s="988"/>
    </row>
    <row r="801" spans="1:11" s="85" customFormat="1" ht="15" customHeight="1" x14ac:dyDescent="0.3">
      <c r="A801" s="947"/>
      <c r="B801" s="1247"/>
      <c r="C801" s="1244"/>
      <c r="D801" s="1250"/>
      <c r="E801" s="1254"/>
      <c r="F801" s="1252"/>
      <c r="G801" s="948"/>
      <c r="H801" s="948"/>
      <c r="I801" s="948"/>
      <c r="J801" s="229"/>
      <c r="K801" s="988"/>
    </row>
    <row r="802" spans="1:11" s="85" customFormat="1" ht="15" customHeight="1" x14ac:dyDescent="0.3">
      <c r="A802" s="947"/>
      <c r="B802" s="1247"/>
      <c r="C802" s="1244"/>
      <c r="D802" s="1250"/>
      <c r="E802" s="1254"/>
      <c r="F802" s="1252"/>
      <c r="G802" s="948"/>
      <c r="H802" s="948"/>
      <c r="I802" s="948"/>
      <c r="J802" s="229"/>
      <c r="K802" s="988"/>
    </row>
    <row r="803" spans="1:11" s="85" customFormat="1" ht="15" customHeight="1" x14ac:dyDescent="0.3">
      <c r="A803" s="947"/>
      <c r="B803" s="1247"/>
      <c r="C803" s="1244"/>
      <c r="D803" s="1250"/>
      <c r="E803" s="1254"/>
      <c r="F803" s="1252"/>
      <c r="G803" s="948"/>
      <c r="H803" s="948"/>
      <c r="I803" s="948"/>
      <c r="J803" s="229"/>
      <c r="K803" s="988"/>
    </row>
    <row r="804" spans="1:11" s="85" customFormat="1" ht="15" customHeight="1" x14ac:dyDescent="0.3">
      <c r="A804" s="947"/>
      <c r="B804" s="1247"/>
      <c r="C804" s="1244"/>
      <c r="D804" s="1250"/>
      <c r="E804" s="1254"/>
      <c r="F804" s="1252"/>
      <c r="G804" s="948"/>
      <c r="H804" s="948"/>
      <c r="I804" s="948"/>
      <c r="J804" s="229"/>
      <c r="K804" s="988"/>
    </row>
    <row r="805" spans="1:11" s="85" customFormat="1" ht="15" customHeight="1" x14ac:dyDescent="0.3">
      <c r="A805" s="947"/>
      <c r="B805" s="1247"/>
      <c r="C805" s="1244"/>
      <c r="D805" s="1250"/>
      <c r="E805" s="1254"/>
      <c r="F805" s="1252"/>
      <c r="G805" s="948"/>
      <c r="H805" s="948"/>
      <c r="I805" s="948"/>
      <c r="J805" s="229"/>
      <c r="K805" s="988"/>
    </row>
    <row r="806" spans="1:11" s="85" customFormat="1" ht="15" customHeight="1" x14ac:dyDescent="0.3">
      <c r="A806" s="947"/>
      <c r="B806" s="1247"/>
      <c r="C806" s="1244"/>
      <c r="D806" s="1250"/>
      <c r="E806" s="1254"/>
      <c r="F806" s="1252"/>
      <c r="G806" s="948"/>
      <c r="H806" s="948"/>
      <c r="I806" s="948"/>
      <c r="J806" s="229"/>
      <c r="K806" s="988"/>
    </row>
    <row r="807" spans="1:11" s="85" customFormat="1" ht="15" customHeight="1" x14ac:dyDescent="0.3">
      <c r="A807" s="947"/>
      <c r="B807" s="1247"/>
      <c r="C807" s="1244"/>
      <c r="D807" s="1250"/>
      <c r="E807" s="1254"/>
      <c r="F807" s="1252"/>
      <c r="G807" s="948"/>
      <c r="H807" s="948"/>
      <c r="I807" s="948"/>
      <c r="J807" s="229"/>
      <c r="K807" s="988"/>
    </row>
    <row r="808" spans="1:11" s="85" customFormat="1" ht="15" customHeight="1" x14ac:dyDescent="0.3">
      <c r="A808" s="947"/>
      <c r="B808" s="1247"/>
      <c r="C808" s="1244"/>
      <c r="D808" s="1250"/>
      <c r="E808" s="1254"/>
      <c r="F808" s="1252"/>
      <c r="G808" s="948"/>
      <c r="H808" s="948"/>
      <c r="I808" s="948"/>
      <c r="J808" s="229"/>
      <c r="K808" s="988"/>
    </row>
    <row r="809" spans="1:11" s="85" customFormat="1" ht="15" customHeight="1" x14ac:dyDescent="0.3">
      <c r="A809" s="947"/>
      <c r="B809" s="1247"/>
      <c r="C809" s="1244"/>
      <c r="D809" s="1250"/>
      <c r="E809" s="1254"/>
      <c r="F809" s="1252"/>
      <c r="G809" s="948"/>
      <c r="H809" s="948"/>
      <c r="I809" s="948"/>
      <c r="J809" s="229"/>
      <c r="K809" s="988"/>
    </row>
    <row r="810" spans="1:11" s="85" customFormat="1" ht="15" customHeight="1" x14ac:dyDescent="0.3">
      <c r="A810" s="947"/>
      <c r="B810" s="1247"/>
      <c r="C810" s="1244"/>
      <c r="D810" s="1250"/>
      <c r="E810" s="1254"/>
      <c r="F810" s="1252"/>
      <c r="G810" s="948"/>
      <c r="H810" s="948"/>
      <c r="I810" s="948"/>
      <c r="J810" s="229"/>
      <c r="K810" s="988"/>
    </row>
    <row r="811" spans="1:11" s="85" customFormat="1" ht="15" customHeight="1" x14ac:dyDescent="0.3">
      <c r="A811" s="947"/>
      <c r="B811" s="1247"/>
      <c r="C811" s="1244"/>
      <c r="D811" s="1250"/>
      <c r="E811" s="1254"/>
      <c r="F811" s="1252"/>
      <c r="G811" s="948"/>
      <c r="H811" s="948"/>
      <c r="I811" s="948"/>
      <c r="J811" s="229"/>
      <c r="K811" s="988"/>
    </row>
    <row r="812" spans="1:11" s="85" customFormat="1" ht="15" customHeight="1" x14ac:dyDescent="0.3">
      <c r="A812" s="947"/>
      <c r="B812" s="1247"/>
      <c r="C812" s="1244"/>
      <c r="D812" s="1250"/>
      <c r="E812" s="1254"/>
      <c r="F812" s="1252"/>
      <c r="G812" s="948"/>
      <c r="H812" s="948"/>
      <c r="I812" s="948"/>
      <c r="J812" s="229"/>
      <c r="K812" s="988"/>
    </row>
    <row r="813" spans="1:11" s="85" customFormat="1" ht="15" customHeight="1" x14ac:dyDescent="0.3">
      <c r="A813" s="947"/>
      <c r="B813" s="1247"/>
      <c r="C813" s="1244"/>
      <c r="D813" s="1250"/>
      <c r="E813" s="1254"/>
      <c r="F813" s="1252"/>
      <c r="G813" s="948"/>
      <c r="H813" s="948"/>
      <c r="I813" s="948"/>
      <c r="J813" s="229"/>
      <c r="K813" s="988"/>
    </row>
    <row r="814" spans="1:11" s="85" customFormat="1" ht="15" customHeight="1" x14ac:dyDescent="0.3">
      <c r="A814" s="947"/>
      <c r="B814" s="1247"/>
      <c r="C814" s="1244"/>
      <c r="D814" s="1250"/>
      <c r="E814" s="1254"/>
      <c r="F814" s="1252"/>
      <c r="G814" s="948"/>
      <c r="H814" s="948"/>
      <c r="I814" s="948"/>
      <c r="J814" s="229"/>
      <c r="K814" s="988"/>
    </row>
    <row r="815" spans="1:11" s="85" customFormat="1" ht="15" customHeight="1" x14ac:dyDescent="0.3">
      <c r="A815" s="947"/>
      <c r="B815" s="1247"/>
      <c r="C815" s="1244"/>
      <c r="D815" s="1250"/>
      <c r="E815" s="1254"/>
      <c r="F815" s="1252"/>
      <c r="G815" s="948"/>
      <c r="H815" s="948"/>
      <c r="I815" s="948"/>
      <c r="J815" s="229"/>
      <c r="K815" s="988"/>
    </row>
    <row r="816" spans="1:11" s="85" customFormat="1" ht="15" customHeight="1" x14ac:dyDescent="0.3">
      <c r="A816" s="947"/>
      <c r="B816" s="1247"/>
      <c r="C816" s="1244"/>
      <c r="D816" s="1250"/>
      <c r="E816" s="1254"/>
      <c r="F816" s="1252"/>
      <c r="G816" s="948"/>
      <c r="H816" s="948"/>
      <c r="I816" s="948"/>
      <c r="J816" s="229"/>
      <c r="K816" s="988"/>
    </row>
    <row r="817" spans="1:11" s="85" customFormat="1" ht="15" customHeight="1" x14ac:dyDescent="0.3">
      <c r="A817" s="947"/>
      <c r="B817" s="1247"/>
      <c r="C817" s="1244"/>
      <c r="D817" s="1250"/>
      <c r="E817" s="1254"/>
      <c r="F817" s="1252"/>
      <c r="G817" s="948"/>
      <c r="H817" s="948"/>
      <c r="I817" s="948"/>
      <c r="J817" s="229"/>
      <c r="K817" s="988"/>
    </row>
    <row r="818" spans="1:11" s="85" customFormat="1" ht="15" customHeight="1" x14ac:dyDescent="0.3">
      <c r="A818" s="947"/>
      <c r="B818" s="1247"/>
      <c r="C818" s="1244"/>
      <c r="D818" s="1250"/>
      <c r="E818" s="1254"/>
      <c r="F818" s="1252"/>
      <c r="G818" s="948"/>
      <c r="H818" s="948"/>
      <c r="I818" s="948"/>
      <c r="J818" s="229"/>
      <c r="K818" s="988"/>
    </row>
    <row r="819" spans="1:11" s="85" customFormat="1" ht="15" customHeight="1" x14ac:dyDescent="0.3">
      <c r="A819" s="947"/>
      <c r="B819" s="1247"/>
      <c r="C819" s="1244"/>
      <c r="D819" s="1250"/>
      <c r="E819" s="1254"/>
      <c r="F819" s="1252"/>
      <c r="G819" s="948"/>
      <c r="H819" s="948"/>
      <c r="I819" s="948"/>
      <c r="J819" s="229"/>
      <c r="K819" s="988"/>
    </row>
    <row r="820" spans="1:11" s="85" customFormat="1" ht="15" customHeight="1" x14ac:dyDescent="0.3">
      <c r="A820" s="947"/>
      <c r="B820" s="1247"/>
      <c r="C820" s="1244"/>
      <c r="D820" s="1250"/>
      <c r="E820" s="1254"/>
      <c r="F820" s="1252"/>
      <c r="G820" s="948"/>
      <c r="H820" s="948"/>
      <c r="I820" s="948"/>
      <c r="J820" s="229"/>
      <c r="K820" s="988"/>
    </row>
    <row r="821" spans="1:11" s="85" customFormat="1" ht="15" customHeight="1" x14ac:dyDescent="0.3">
      <c r="A821" s="947"/>
      <c r="B821" s="1247"/>
      <c r="C821" s="1244"/>
      <c r="D821" s="1250"/>
      <c r="E821" s="1254"/>
      <c r="F821" s="1252"/>
      <c r="G821" s="948"/>
      <c r="H821" s="948"/>
      <c r="I821" s="948"/>
      <c r="J821" s="229"/>
      <c r="K821" s="988"/>
    </row>
    <row r="822" spans="1:11" s="85" customFormat="1" ht="15" customHeight="1" x14ac:dyDescent="0.3">
      <c r="A822" s="947"/>
      <c r="B822" s="1247"/>
      <c r="C822" s="1244"/>
      <c r="D822" s="1250"/>
      <c r="E822" s="1254"/>
      <c r="F822" s="1252"/>
      <c r="G822" s="948"/>
      <c r="H822" s="948"/>
      <c r="I822" s="948"/>
      <c r="J822" s="229"/>
      <c r="K822" s="988"/>
    </row>
    <row r="823" spans="1:11" s="85" customFormat="1" ht="15" customHeight="1" x14ac:dyDescent="0.3">
      <c r="A823" s="947"/>
      <c r="B823" s="1247"/>
      <c r="C823" s="1244"/>
      <c r="D823" s="1250"/>
      <c r="E823" s="1254"/>
      <c r="F823" s="1252"/>
      <c r="G823" s="948"/>
      <c r="H823" s="948"/>
      <c r="I823" s="948"/>
      <c r="J823" s="229"/>
      <c r="K823" s="988"/>
    </row>
    <row r="824" spans="1:11" s="85" customFormat="1" ht="15" customHeight="1" x14ac:dyDescent="0.3">
      <c r="A824" s="947"/>
      <c r="B824" s="1247"/>
      <c r="C824" s="1244"/>
      <c r="D824" s="1250"/>
      <c r="E824" s="1254"/>
      <c r="F824" s="1252"/>
      <c r="G824" s="948"/>
      <c r="H824" s="948"/>
      <c r="I824" s="948"/>
      <c r="J824" s="229"/>
      <c r="K824" s="988"/>
    </row>
    <row r="825" spans="1:11" s="85" customFormat="1" ht="15" customHeight="1" x14ac:dyDescent="0.3">
      <c r="A825" s="947"/>
      <c r="B825" s="1247"/>
      <c r="C825" s="1244"/>
      <c r="D825" s="1250"/>
      <c r="E825" s="1254"/>
      <c r="F825" s="1252"/>
      <c r="G825" s="948"/>
      <c r="H825" s="948"/>
      <c r="I825" s="948"/>
      <c r="J825" s="229"/>
      <c r="K825" s="988"/>
    </row>
    <row r="826" spans="1:11" s="85" customFormat="1" ht="15" customHeight="1" x14ac:dyDescent="0.3">
      <c r="A826" s="947"/>
      <c r="B826" s="1247"/>
      <c r="C826" s="1244"/>
      <c r="D826" s="1250"/>
      <c r="E826" s="1254"/>
      <c r="F826" s="1252"/>
      <c r="G826" s="948"/>
      <c r="H826" s="948"/>
      <c r="I826" s="948"/>
      <c r="J826" s="229"/>
      <c r="K826" s="988"/>
    </row>
    <row r="827" spans="1:11" s="85" customFormat="1" ht="15" customHeight="1" x14ac:dyDescent="0.3">
      <c r="A827" s="947"/>
      <c r="B827" s="1247"/>
      <c r="C827" s="1244"/>
      <c r="D827" s="1250"/>
      <c r="E827" s="1254"/>
      <c r="F827" s="1252"/>
      <c r="G827" s="948"/>
      <c r="H827" s="948"/>
      <c r="I827" s="948"/>
      <c r="J827" s="229"/>
      <c r="K827" s="988"/>
    </row>
    <row r="828" spans="1:11" s="85" customFormat="1" ht="15" customHeight="1" x14ac:dyDescent="0.3">
      <c r="A828" s="947"/>
      <c r="B828" s="1247"/>
      <c r="C828" s="1244"/>
      <c r="D828" s="1250"/>
      <c r="E828" s="1254"/>
      <c r="F828" s="1252"/>
      <c r="G828" s="948"/>
      <c r="H828" s="948"/>
      <c r="I828" s="948"/>
      <c r="J828" s="229"/>
      <c r="K828" s="988"/>
    </row>
    <row r="829" spans="1:11" s="85" customFormat="1" ht="15" customHeight="1" x14ac:dyDescent="0.3">
      <c r="A829" s="947"/>
      <c r="B829" s="1247"/>
      <c r="C829" s="1244"/>
      <c r="D829" s="1250"/>
      <c r="E829" s="1254"/>
      <c r="F829" s="1252"/>
      <c r="G829" s="948"/>
      <c r="H829" s="948"/>
      <c r="I829" s="948"/>
      <c r="J829" s="229"/>
      <c r="K829" s="988"/>
    </row>
    <row r="830" spans="1:11" s="85" customFormat="1" ht="15" customHeight="1" x14ac:dyDescent="0.3">
      <c r="A830" s="947"/>
      <c r="B830" s="1247"/>
      <c r="C830" s="1244"/>
      <c r="D830" s="1250"/>
      <c r="E830" s="1254"/>
      <c r="F830" s="1252"/>
      <c r="G830" s="948"/>
      <c r="H830" s="948"/>
      <c r="I830" s="948"/>
      <c r="J830" s="229"/>
      <c r="K830" s="988"/>
    </row>
    <row r="831" spans="1:11" s="85" customFormat="1" ht="15" customHeight="1" x14ac:dyDescent="0.3">
      <c r="A831" s="947"/>
      <c r="B831" s="1247"/>
      <c r="C831" s="1244"/>
      <c r="D831" s="1250"/>
      <c r="E831" s="1254"/>
      <c r="F831" s="1252"/>
      <c r="G831" s="948"/>
      <c r="H831" s="948"/>
      <c r="I831" s="948"/>
      <c r="J831" s="229"/>
      <c r="K831" s="988"/>
    </row>
    <row r="832" spans="1:11" s="85" customFormat="1" ht="15" customHeight="1" x14ac:dyDescent="0.3">
      <c r="A832" s="947"/>
      <c r="B832" s="1247"/>
      <c r="C832" s="1244"/>
      <c r="D832" s="1250"/>
      <c r="E832" s="1254"/>
      <c r="F832" s="1252"/>
      <c r="G832" s="948"/>
      <c r="H832" s="948"/>
      <c r="I832" s="948"/>
      <c r="J832" s="229"/>
      <c r="K832" s="988"/>
    </row>
    <row r="833" spans="1:11" s="85" customFormat="1" ht="15" customHeight="1" x14ac:dyDescent="0.3">
      <c r="A833" s="947"/>
      <c r="B833" s="1247"/>
      <c r="C833" s="1244"/>
      <c r="D833" s="1250"/>
      <c r="E833" s="1254"/>
      <c r="F833" s="1252"/>
      <c r="G833" s="948"/>
      <c r="H833" s="948"/>
      <c r="I833" s="948"/>
      <c r="J833" s="229"/>
      <c r="K833" s="988"/>
    </row>
    <row r="834" spans="1:11" s="85" customFormat="1" ht="15" customHeight="1" x14ac:dyDescent="0.3">
      <c r="A834" s="947"/>
      <c r="B834" s="1247"/>
      <c r="C834" s="1244"/>
      <c r="D834" s="1250"/>
      <c r="E834" s="1254"/>
      <c r="F834" s="1252"/>
      <c r="G834" s="948"/>
      <c r="H834" s="948"/>
      <c r="I834" s="948"/>
      <c r="J834" s="229"/>
      <c r="K834" s="988"/>
    </row>
    <row r="835" spans="1:11" s="85" customFormat="1" ht="15" customHeight="1" x14ac:dyDescent="0.3">
      <c r="A835" s="947"/>
      <c r="B835" s="1247"/>
      <c r="C835" s="1244"/>
      <c r="D835" s="1250"/>
      <c r="E835" s="1254"/>
      <c r="F835" s="1252"/>
      <c r="G835" s="948"/>
      <c r="H835" s="948"/>
      <c r="I835" s="948"/>
      <c r="J835" s="229"/>
      <c r="K835" s="988"/>
    </row>
    <row r="836" spans="1:11" s="85" customFormat="1" ht="15" customHeight="1" x14ac:dyDescent="0.3">
      <c r="A836" s="947"/>
      <c r="B836" s="1247"/>
      <c r="C836" s="1244"/>
      <c r="D836" s="1250"/>
      <c r="E836" s="1254"/>
      <c r="F836" s="1252"/>
      <c r="G836" s="948"/>
      <c r="H836" s="948"/>
      <c r="I836" s="948"/>
      <c r="J836" s="229"/>
      <c r="K836" s="988"/>
    </row>
    <row r="837" spans="1:11" s="85" customFormat="1" ht="15" customHeight="1" x14ac:dyDescent="0.3">
      <c r="A837" s="947"/>
      <c r="B837" s="1247"/>
      <c r="C837" s="1244"/>
      <c r="D837" s="1250"/>
      <c r="E837" s="1254"/>
      <c r="F837" s="1252"/>
      <c r="G837" s="948"/>
      <c r="H837" s="948"/>
      <c r="I837" s="948"/>
      <c r="J837" s="229"/>
      <c r="K837" s="988"/>
    </row>
    <row r="838" spans="1:11" s="85" customFormat="1" ht="15" customHeight="1" x14ac:dyDescent="0.3">
      <c r="A838" s="947"/>
      <c r="B838" s="1247"/>
      <c r="C838" s="1244"/>
      <c r="D838" s="1250"/>
      <c r="E838" s="1254"/>
      <c r="F838" s="1252"/>
      <c r="G838" s="948"/>
      <c r="H838" s="948"/>
      <c r="I838" s="948"/>
      <c r="J838" s="229"/>
      <c r="K838" s="988"/>
    </row>
    <row r="839" spans="1:11" s="85" customFormat="1" ht="15" customHeight="1" x14ac:dyDescent="0.3">
      <c r="A839" s="947"/>
      <c r="B839" s="1247"/>
      <c r="C839" s="1244"/>
      <c r="D839" s="1250"/>
      <c r="E839" s="1254"/>
      <c r="F839" s="1252"/>
      <c r="G839" s="948"/>
      <c r="H839" s="948"/>
      <c r="I839" s="948"/>
      <c r="J839" s="229"/>
      <c r="K839" s="988"/>
    </row>
    <row r="840" spans="1:11" s="85" customFormat="1" ht="15" customHeight="1" x14ac:dyDescent="0.3">
      <c r="A840" s="947"/>
      <c r="B840" s="1247"/>
      <c r="C840" s="1244"/>
      <c r="D840" s="1250"/>
      <c r="E840" s="1254"/>
      <c r="F840" s="1252"/>
      <c r="G840" s="948"/>
      <c r="H840" s="948"/>
      <c r="I840" s="948"/>
      <c r="J840" s="229"/>
      <c r="K840" s="988"/>
    </row>
    <row r="841" spans="1:11" s="85" customFormat="1" ht="15" customHeight="1" x14ac:dyDescent="0.3">
      <c r="A841" s="947"/>
      <c r="B841" s="1247"/>
      <c r="C841" s="1244"/>
      <c r="D841" s="1250"/>
      <c r="E841" s="1254"/>
      <c r="F841" s="1252"/>
      <c r="G841" s="948"/>
      <c r="H841" s="948"/>
      <c r="I841" s="948"/>
      <c r="J841" s="229"/>
      <c r="K841" s="988"/>
    </row>
    <row r="842" spans="1:11" s="85" customFormat="1" ht="15" customHeight="1" x14ac:dyDescent="0.3">
      <c r="A842" s="947"/>
      <c r="B842" s="1247"/>
      <c r="C842" s="1244"/>
      <c r="D842" s="1250"/>
      <c r="E842" s="1254"/>
      <c r="F842" s="1252"/>
      <c r="G842" s="948"/>
      <c r="H842" s="948"/>
      <c r="I842" s="948"/>
      <c r="J842" s="229"/>
      <c r="K842" s="988"/>
    </row>
    <row r="843" spans="1:11" s="85" customFormat="1" ht="15" customHeight="1" x14ac:dyDescent="0.3">
      <c r="A843" s="947"/>
      <c r="B843" s="1247"/>
      <c r="C843" s="1244"/>
      <c r="D843" s="1250"/>
      <c r="E843" s="1254"/>
      <c r="F843" s="1252"/>
      <c r="G843" s="948"/>
      <c r="H843" s="948"/>
      <c r="I843" s="948"/>
      <c r="J843" s="229"/>
      <c r="K843" s="988"/>
    </row>
    <row r="844" spans="1:11" s="85" customFormat="1" ht="15" customHeight="1" x14ac:dyDescent="0.3">
      <c r="A844" s="947"/>
      <c r="B844" s="1247"/>
      <c r="C844" s="1244"/>
      <c r="D844" s="1250"/>
      <c r="E844" s="1254"/>
      <c r="F844" s="1252"/>
      <c r="G844" s="948"/>
      <c r="H844" s="948"/>
      <c r="I844" s="948"/>
      <c r="J844" s="229"/>
      <c r="K844" s="988"/>
    </row>
    <row r="845" spans="1:11" s="85" customFormat="1" ht="15" customHeight="1" x14ac:dyDescent="0.3">
      <c r="A845" s="947"/>
      <c r="B845" s="1247"/>
      <c r="C845" s="1244"/>
      <c r="D845" s="1250"/>
      <c r="E845" s="1254"/>
      <c r="F845" s="1252"/>
      <c r="G845" s="948"/>
      <c r="H845" s="948"/>
      <c r="I845" s="948"/>
      <c r="J845" s="229"/>
      <c r="K845" s="988"/>
    </row>
    <row r="846" spans="1:11" s="85" customFormat="1" ht="15" customHeight="1" x14ac:dyDescent="0.3">
      <c r="A846" s="947"/>
      <c r="B846" s="1247"/>
      <c r="C846" s="1244"/>
      <c r="D846" s="1250"/>
      <c r="E846" s="1254"/>
      <c r="F846" s="1252"/>
      <c r="G846" s="948"/>
      <c r="H846" s="948"/>
      <c r="I846" s="948"/>
      <c r="J846" s="229"/>
      <c r="K846" s="988"/>
    </row>
    <row r="847" spans="1:11" s="85" customFormat="1" ht="15" customHeight="1" x14ac:dyDescent="0.3">
      <c r="A847" s="947"/>
      <c r="B847" s="1247"/>
      <c r="C847" s="1244"/>
      <c r="D847" s="1250"/>
      <c r="E847" s="1254"/>
      <c r="F847" s="1252"/>
      <c r="G847" s="948"/>
      <c r="H847" s="948"/>
      <c r="I847" s="948"/>
      <c r="J847" s="229"/>
      <c r="K847" s="988"/>
    </row>
    <row r="848" spans="1:11" s="85" customFormat="1" ht="15" customHeight="1" x14ac:dyDescent="0.3">
      <c r="A848" s="947"/>
      <c r="B848" s="1247"/>
      <c r="C848" s="1244"/>
      <c r="D848" s="1250"/>
      <c r="E848" s="1254"/>
      <c r="F848" s="1252"/>
      <c r="G848" s="948"/>
      <c r="H848" s="948"/>
      <c r="I848" s="948"/>
      <c r="J848" s="229"/>
      <c r="K848" s="988"/>
    </row>
    <row r="849" spans="1:11" s="85" customFormat="1" ht="15" customHeight="1" x14ac:dyDescent="0.3">
      <c r="A849" s="947"/>
      <c r="B849" s="1247"/>
      <c r="C849" s="1244"/>
      <c r="D849" s="1250"/>
      <c r="E849" s="1254"/>
      <c r="F849" s="1252"/>
      <c r="G849" s="948"/>
      <c r="H849" s="948"/>
      <c r="I849" s="948"/>
      <c r="J849" s="229"/>
      <c r="K849" s="988"/>
    </row>
    <row r="850" spans="1:11" s="85" customFormat="1" ht="15" customHeight="1" x14ac:dyDescent="0.3">
      <c r="A850" s="947"/>
      <c r="B850" s="1247"/>
      <c r="C850" s="1244"/>
      <c r="D850" s="1250"/>
      <c r="E850" s="1254"/>
      <c r="F850" s="1252"/>
      <c r="G850" s="948"/>
      <c r="H850" s="948"/>
      <c r="I850" s="948"/>
      <c r="J850" s="229"/>
      <c r="K850" s="988"/>
    </row>
    <row r="851" spans="1:11" s="85" customFormat="1" ht="15" customHeight="1" x14ac:dyDescent="0.3">
      <c r="A851" s="947"/>
      <c r="B851" s="1247"/>
      <c r="C851" s="1244"/>
      <c r="D851" s="1250"/>
      <c r="E851" s="1254"/>
      <c r="F851" s="1252"/>
      <c r="G851" s="948"/>
      <c r="H851" s="948"/>
      <c r="I851" s="948"/>
      <c r="J851" s="229"/>
      <c r="K851" s="988"/>
    </row>
    <row r="852" spans="1:11" s="85" customFormat="1" ht="15" customHeight="1" x14ac:dyDescent="0.3">
      <c r="A852" s="947"/>
      <c r="B852" s="1247"/>
      <c r="C852" s="1244"/>
      <c r="D852" s="1250"/>
      <c r="E852" s="1254"/>
      <c r="F852" s="1252"/>
      <c r="G852" s="948"/>
      <c r="H852" s="948"/>
      <c r="I852" s="948"/>
      <c r="J852" s="229"/>
      <c r="K852" s="988"/>
    </row>
    <row r="853" spans="1:11" s="85" customFormat="1" ht="15" customHeight="1" x14ac:dyDescent="0.3">
      <c r="A853" s="947"/>
      <c r="B853" s="1247"/>
      <c r="C853" s="1244"/>
      <c r="D853" s="1250"/>
      <c r="E853" s="1254"/>
      <c r="F853" s="1252"/>
      <c r="G853" s="948"/>
      <c r="H853" s="948"/>
      <c r="I853" s="948"/>
      <c r="J853" s="229"/>
      <c r="K853" s="988"/>
    </row>
    <row r="854" spans="1:11" s="85" customFormat="1" ht="15" customHeight="1" x14ac:dyDescent="0.3">
      <c r="A854" s="947"/>
      <c r="B854" s="1247"/>
      <c r="C854" s="1244"/>
      <c r="D854" s="1250"/>
      <c r="E854" s="1254"/>
      <c r="F854" s="1252"/>
      <c r="G854" s="948"/>
      <c r="H854" s="948"/>
      <c r="I854" s="948"/>
      <c r="J854" s="229"/>
      <c r="K854" s="988"/>
    </row>
    <row r="855" spans="1:11" s="85" customFormat="1" ht="15" customHeight="1" x14ac:dyDescent="0.3">
      <c r="A855" s="947"/>
      <c r="B855" s="1247"/>
      <c r="C855" s="1244"/>
      <c r="D855" s="1250"/>
      <c r="E855" s="1254"/>
      <c r="F855" s="1252"/>
      <c r="G855" s="948"/>
      <c r="H855" s="948"/>
      <c r="I855" s="948"/>
      <c r="J855" s="229"/>
      <c r="K855" s="988"/>
    </row>
    <row r="856" spans="1:11" s="85" customFormat="1" ht="15" customHeight="1" x14ac:dyDescent="0.3">
      <c r="A856" s="947"/>
      <c r="B856" s="1247"/>
      <c r="C856" s="1244"/>
      <c r="D856" s="1250"/>
      <c r="E856" s="1254"/>
      <c r="F856" s="1252"/>
      <c r="G856" s="948"/>
      <c r="H856" s="948"/>
      <c r="I856" s="948"/>
      <c r="J856" s="229"/>
      <c r="K856" s="988"/>
    </row>
    <row r="857" spans="1:11" s="85" customFormat="1" ht="15" customHeight="1" x14ac:dyDescent="0.3">
      <c r="A857" s="947"/>
      <c r="B857" s="1247"/>
      <c r="C857" s="1244"/>
      <c r="D857" s="1250"/>
      <c r="E857" s="1254"/>
      <c r="F857" s="1252"/>
      <c r="G857" s="948"/>
      <c r="H857" s="948"/>
      <c r="I857" s="948"/>
      <c r="J857" s="229"/>
      <c r="K857" s="988"/>
    </row>
    <row r="858" spans="1:11" s="85" customFormat="1" ht="15" customHeight="1" x14ac:dyDescent="0.3">
      <c r="A858" s="947"/>
      <c r="B858" s="1247"/>
      <c r="C858" s="1244"/>
      <c r="D858" s="1250"/>
      <c r="E858" s="1254"/>
      <c r="F858" s="1252"/>
      <c r="G858" s="948"/>
      <c r="H858" s="948"/>
      <c r="I858" s="948"/>
      <c r="J858" s="229"/>
      <c r="K858" s="988"/>
    </row>
    <row r="859" spans="1:11" s="85" customFormat="1" ht="15" customHeight="1" x14ac:dyDescent="0.3">
      <c r="A859" s="947"/>
      <c r="B859" s="1247"/>
      <c r="C859" s="1244"/>
      <c r="D859" s="1250"/>
      <c r="E859" s="1254"/>
      <c r="F859" s="1252"/>
      <c r="G859" s="948"/>
      <c r="H859" s="948"/>
      <c r="I859" s="948"/>
      <c r="J859" s="229"/>
      <c r="K859" s="988"/>
    </row>
    <row r="860" spans="1:11" s="85" customFormat="1" ht="15" customHeight="1" x14ac:dyDescent="0.3">
      <c r="A860" s="947"/>
      <c r="B860" s="1247"/>
      <c r="C860" s="1244"/>
      <c r="D860" s="1250"/>
      <c r="E860" s="1254"/>
      <c r="F860" s="1252"/>
      <c r="G860" s="948"/>
      <c r="H860" s="948"/>
      <c r="I860" s="948"/>
      <c r="J860" s="229"/>
      <c r="K860" s="988"/>
    </row>
    <row r="861" spans="1:11" s="85" customFormat="1" ht="15" customHeight="1" x14ac:dyDescent="0.3">
      <c r="A861" s="947"/>
      <c r="B861" s="1247"/>
      <c r="C861" s="1244"/>
      <c r="D861" s="1250"/>
      <c r="E861" s="1254"/>
      <c r="F861" s="1252"/>
      <c r="G861" s="948"/>
      <c r="H861" s="948"/>
      <c r="I861" s="948"/>
      <c r="J861" s="229"/>
      <c r="K861" s="988"/>
    </row>
    <row r="862" spans="1:11" s="85" customFormat="1" ht="15" customHeight="1" x14ac:dyDescent="0.3">
      <c r="A862" s="947"/>
      <c r="B862" s="1247"/>
      <c r="C862" s="1244"/>
      <c r="D862" s="1250"/>
      <c r="E862" s="1254"/>
      <c r="F862" s="1252"/>
      <c r="G862" s="948"/>
      <c r="H862" s="948"/>
      <c r="I862" s="948"/>
      <c r="J862" s="229"/>
      <c r="K862" s="988"/>
    </row>
    <row r="863" spans="1:11" s="85" customFormat="1" ht="15" customHeight="1" x14ac:dyDescent="0.3">
      <c r="A863" s="947"/>
      <c r="B863" s="1247"/>
      <c r="C863" s="1244"/>
      <c r="D863" s="1250"/>
      <c r="E863" s="1254"/>
      <c r="F863" s="1252"/>
      <c r="G863" s="948"/>
      <c r="H863" s="948"/>
      <c r="I863" s="948"/>
      <c r="J863" s="229"/>
      <c r="K863" s="988"/>
    </row>
    <row r="864" spans="1:11" s="85" customFormat="1" ht="15" customHeight="1" x14ac:dyDescent="0.3">
      <c r="A864" s="947"/>
      <c r="B864" s="1247"/>
      <c r="C864" s="1244"/>
      <c r="D864" s="1250"/>
      <c r="E864" s="1254"/>
      <c r="F864" s="1252"/>
      <c r="G864" s="948"/>
      <c r="H864" s="948"/>
      <c r="I864" s="948"/>
      <c r="J864" s="229"/>
      <c r="K864" s="988"/>
    </row>
    <row r="865" spans="1:11" s="85" customFormat="1" ht="15" customHeight="1" x14ac:dyDescent="0.3">
      <c r="A865" s="947"/>
      <c r="B865" s="1247"/>
      <c r="C865" s="1244"/>
      <c r="D865" s="1250"/>
      <c r="E865" s="1254"/>
      <c r="F865" s="1252"/>
      <c r="G865" s="948"/>
      <c r="H865" s="948"/>
      <c r="I865" s="948"/>
      <c r="J865" s="229"/>
      <c r="K865" s="988"/>
    </row>
    <row r="866" spans="1:11" s="85" customFormat="1" ht="15" customHeight="1" x14ac:dyDescent="0.3">
      <c r="A866" s="947"/>
      <c r="B866" s="1247"/>
      <c r="C866" s="1244"/>
      <c r="D866" s="1250"/>
      <c r="E866" s="1254"/>
      <c r="F866" s="1252"/>
      <c r="G866" s="948"/>
      <c r="H866" s="948"/>
      <c r="I866" s="948"/>
      <c r="J866" s="229"/>
      <c r="K866" s="988"/>
    </row>
    <row r="867" spans="1:11" s="85" customFormat="1" ht="15" customHeight="1" x14ac:dyDescent="0.3">
      <c r="A867" s="947"/>
      <c r="B867" s="1247"/>
      <c r="C867" s="1244"/>
      <c r="D867" s="1250"/>
      <c r="E867" s="1254"/>
      <c r="F867" s="1252"/>
      <c r="G867" s="948"/>
      <c r="H867" s="948"/>
      <c r="I867" s="948"/>
      <c r="J867" s="229"/>
      <c r="K867" s="988"/>
    </row>
    <row r="868" spans="1:11" s="85" customFormat="1" ht="15" customHeight="1" x14ac:dyDescent="0.3">
      <c r="A868" s="947"/>
      <c r="B868" s="1247"/>
      <c r="C868" s="1244"/>
      <c r="D868" s="1250"/>
      <c r="E868" s="1254"/>
      <c r="F868" s="1252"/>
      <c r="G868" s="948"/>
      <c r="H868" s="948"/>
      <c r="I868" s="948"/>
      <c r="J868" s="229"/>
      <c r="K868" s="988"/>
    </row>
    <row r="869" spans="1:11" s="85" customFormat="1" ht="15" customHeight="1" x14ac:dyDescent="0.3">
      <c r="A869" s="947"/>
      <c r="B869" s="1247"/>
      <c r="C869" s="1244"/>
      <c r="D869" s="1250"/>
      <c r="E869" s="1254"/>
      <c r="F869" s="1252"/>
      <c r="G869" s="948"/>
      <c r="H869" s="948"/>
      <c r="I869" s="948"/>
      <c r="J869" s="229"/>
      <c r="K869" s="988"/>
    </row>
    <row r="870" spans="1:11" s="85" customFormat="1" ht="15" customHeight="1" x14ac:dyDescent="0.3">
      <c r="A870" s="947"/>
      <c r="B870" s="1247"/>
      <c r="C870" s="1244"/>
      <c r="D870" s="1250"/>
      <c r="E870" s="1254"/>
      <c r="F870" s="1252"/>
      <c r="G870" s="948"/>
      <c r="H870" s="948"/>
      <c r="I870" s="948"/>
      <c r="J870" s="229"/>
      <c r="K870" s="988"/>
    </row>
    <row r="871" spans="1:11" s="85" customFormat="1" ht="15" customHeight="1" x14ac:dyDescent="0.3">
      <c r="A871" s="947"/>
      <c r="B871" s="1247"/>
      <c r="C871" s="1244"/>
      <c r="D871" s="1250"/>
      <c r="E871" s="1254"/>
      <c r="F871" s="1252"/>
      <c r="G871" s="948"/>
      <c r="H871" s="948"/>
      <c r="I871" s="948"/>
      <c r="J871" s="229"/>
      <c r="K871" s="988"/>
    </row>
    <row r="872" spans="1:11" s="85" customFormat="1" ht="15" customHeight="1" x14ac:dyDescent="0.3">
      <c r="A872" s="947"/>
      <c r="B872" s="1247"/>
      <c r="C872" s="1244"/>
      <c r="D872" s="1250"/>
      <c r="E872" s="1254"/>
      <c r="F872" s="1252"/>
      <c r="G872" s="948"/>
      <c r="H872" s="948"/>
      <c r="I872" s="948"/>
      <c r="J872" s="229"/>
      <c r="K872" s="988"/>
    </row>
    <row r="873" spans="1:11" s="85" customFormat="1" ht="15" customHeight="1" x14ac:dyDescent="0.3">
      <c r="A873" s="947"/>
      <c r="B873" s="1247"/>
      <c r="C873" s="1244"/>
      <c r="D873" s="1250"/>
      <c r="E873" s="1254"/>
      <c r="F873" s="1252"/>
      <c r="G873" s="948"/>
      <c r="H873" s="948"/>
      <c r="I873" s="948"/>
      <c r="J873" s="229"/>
      <c r="K873" s="988"/>
    </row>
    <row r="874" spans="1:11" s="85" customFormat="1" ht="15" customHeight="1" x14ac:dyDescent="0.3">
      <c r="A874" s="947"/>
      <c r="B874" s="1247"/>
      <c r="C874" s="1244"/>
      <c r="D874" s="1250"/>
      <c r="E874" s="1254"/>
      <c r="F874" s="1252"/>
      <c r="G874" s="948"/>
      <c r="H874" s="948"/>
      <c r="I874" s="948"/>
      <c r="J874" s="229"/>
      <c r="K874" s="988"/>
    </row>
    <row r="875" spans="1:11" s="85" customFormat="1" ht="15" customHeight="1" x14ac:dyDescent="0.3">
      <c r="A875" s="947"/>
      <c r="B875" s="1247"/>
      <c r="C875" s="1244"/>
      <c r="D875" s="1250"/>
      <c r="E875" s="1254"/>
      <c r="F875" s="1252"/>
      <c r="G875" s="948"/>
      <c r="H875" s="948"/>
      <c r="I875" s="948"/>
      <c r="J875" s="229"/>
      <c r="K875" s="988"/>
    </row>
    <row r="876" spans="1:11" s="85" customFormat="1" ht="15" customHeight="1" x14ac:dyDescent="0.3">
      <c r="A876" s="947"/>
      <c r="B876" s="1247"/>
      <c r="C876" s="1244"/>
      <c r="D876" s="1250"/>
      <c r="E876" s="1254"/>
      <c r="F876" s="1252"/>
      <c r="G876" s="948"/>
      <c r="H876" s="948"/>
      <c r="I876" s="948"/>
      <c r="J876" s="229"/>
      <c r="K876" s="988"/>
    </row>
    <row r="877" spans="1:11" s="85" customFormat="1" ht="15" customHeight="1" x14ac:dyDescent="0.3">
      <c r="A877" s="947"/>
      <c r="B877" s="1247"/>
      <c r="C877" s="1244"/>
      <c r="D877" s="1250"/>
      <c r="E877" s="1254"/>
      <c r="F877" s="1252"/>
      <c r="G877" s="948"/>
      <c r="H877" s="948"/>
      <c r="I877" s="948"/>
      <c r="J877" s="229"/>
      <c r="K877" s="988"/>
    </row>
    <row r="878" spans="1:11" s="85" customFormat="1" ht="15" customHeight="1" x14ac:dyDescent="0.3">
      <c r="A878" s="947"/>
      <c r="B878" s="1247"/>
      <c r="C878" s="1244"/>
      <c r="D878" s="1250"/>
      <c r="E878" s="1254"/>
      <c r="F878" s="1252"/>
      <c r="G878" s="948"/>
      <c r="H878" s="948"/>
      <c r="I878" s="948"/>
      <c r="J878" s="229"/>
      <c r="K878" s="988"/>
    </row>
    <row r="879" spans="1:11" s="85" customFormat="1" ht="15" customHeight="1" x14ac:dyDescent="0.3">
      <c r="A879" s="947"/>
      <c r="B879" s="1247"/>
      <c r="C879" s="1244"/>
      <c r="D879" s="1250"/>
      <c r="E879" s="1254"/>
      <c r="F879" s="1252"/>
      <c r="G879" s="948"/>
      <c r="H879" s="948"/>
      <c r="I879" s="948"/>
      <c r="J879" s="229"/>
      <c r="K879" s="988"/>
    </row>
    <row r="880" spans="1:11" s="85" customFormat="1" ht="15" customHeight="1" x14ac:dyDescent="0.3">
      <c r="A880" s="947"/>
      <c r="B880" s="1247"/>
      <c r="C880" s="1244"/>
      <c r="D880" s="1250"/>
      <c r="E880" s="1254"/>
      <c r="F880" s="1252"/>
      <c r="G880" s="948"/>
      <c r="H880" s="948"/>
      <c r="I880" s="948"/>
      <c r="J880" s="229"/>
      <c r="K880" s="988"/>
    </row>
    <row r="881" spans="1:11" s="85" customFormat="1" ht="15" customHeight="1" x14ac:dyDescent="0.3">
      <c r="A881" s="947"/>
      <c r="B881" s="1247"/>
      <c r="C881" s="1244"/>
      <c r="D881" s="1250"/>
      <c r="E881" s="1254"/>
      <c r="F881" s="1252"/>
      <c r="G881" s="948"/>
      <c r="H881" s="948"/>
      <c r="I881" s="948"/>
      <c r="J881" s="229"/>
      <c r="K881" s="988"/>
    </row>
    <row r="882" spans="1:11" s="85" customFormat="1" ht="15" customHeight="1" x14ac:dyDescent="0.3">
      <c r="A882" s="947"/>
      <c r="B882" s="1247"/>
      <c r="C882" s="1244"/>
      <c r="D882" s="1250"/>
      <c r="E882" s="1254"/>
      <c r="F882" s="1252"/>
      <c r="G882" s="948"/>
      <c r="H882" s="948"/>
      <c r="I882" s="948"/>
      <c r="J882" s="229"/>
      <c r="K882" s="988"/>
    </row>
    <row r="883" spans="1:11" s="85" customFormat="1" ht="15" customHeight="1" x14ac:dyDescent="0.3">
      <c r="A883" s="947"/>
      <c r="B883" s="1247"/>
      <c r="C883" s="1244"/>
      <c r="D883" s="1250"/>
      <c r="E883" s="1254"/>
      <c r="F883" s="1252"/>
      <c r="G883" s="948"/>
      <c r="H883" s="948"/>
      <c r="I883" s="948"/>
      <c r="J883" s="229"/>
      <c r="K883" s="988"/>
    </row>
    <row r="884" spans="1:11" s="85" customFormat="1" ht="15" customHeight="1" x14ac:dyDescent="0.3">
      <c r="A884" s="947"/>
      <c r="B884" s="1247"/>
      <c r="C884" s="1244"/>
      <c r="D884" s="1250"/>
      <c r="E884" s="1254"/>
      <c r="F884" s="1252"/>
      <c r="G884" s="948"/>
      <c r="H884" s="948"/>
      <c r="I884" s="948"/>
      <c r="J884" s="229"/>
      <c r="K884" s="988"/>
    </row>
    <row r="885" spans="1:11" s="85" customFormat="1" ht="15" customHeight="1" x14ac:dyDescent="0.3">
      <c r="A885" s="947"/>
      <c r="B885" s="1247"/>
      <c r="C885" s="1244"/>
      <c r="D885" s="1250"/>
      <c r="E885" s="1254"/>
      <c r="F885" s="1252"/>
      <c r="G885" s="948"/>
      <c r="H885" s="948"/>
      <c r="I885" s="948"/>
      <c r="J885" s="229"/>
      <c r="K885" s="988"/>
    </row>
    <row r="886" spans="1:11" s="85" customFormat="1" ht="15" customHeight="1" x14ac:dyDescent="0.3">
      <c r="A886" s="947"/>
      <c r="B886" s="1247"/>
      <c r="C886" s="1244"/>
      <c r="D886" s="1250"/>
      <c r="E886" s="1254"/>
      <c r="F886" s="1252"/>
      <c r="G886" s="948"/>
      <c r="H886" s="948"/>
      <c r="I886" s="948"/>
      <c r="J886" s="229"/>
      <c r="K886" s="988"/>
    </row>
    <row r="887" spans="1:11" s="85" customFormat="1" ht="15" customHeight="1" x14ac:dyDescent="0.3">
      <c r="A887" s="947"/>
      <c r="B887" s="1247"/>
      <c r="C887" s="1244"/>
      <c r="D887" s="1250"/>
      <c r="E887" s="1254"/>
      <c r="F887" s="1252"/>
      <c r="G887" s="948"/>
      <c r="H887" s="948"/>
      <c r="I887" s="948"/>
      <c r="J887" s="229"/>
      <c r="K887" s="988"/>
    </row>
    <row r="888" spans="1:11" s="85" customFormat="1" ht="15" customHeight="1" x14ac:dyDescent="0.3">
      <c r="A888" s="947"/>
      <c r="B888" s="1247"/>
      <c r="C888" s="1244"/>
      <c r="D888" s="1250"/>
      <c r="E888" s="1254"/>
      <c r="F888" s="1252"/>
      <c r="G888" s="948"/>
      <c r="H888" s="948"/>
      <c r="I888" s="948"/>
      <c r="J888" s="229"/>
      <c r="K888" s="988"/>
    </row>
    <row r="889" spans="1:11" s="85" customFormat="1" ht="15" customHeight="1" x14ac:dyDescent="0.3">
      <c r="A889" s="947"/>
      <c r="B889" s="1247"/>
      <c r="C889" s="1244"/>
      <c r="D889" s="1250"/>
      <c r="E889" s="1254"/>
      <c r="F889" s="1252"/>
      <c r="G889" s="948"/>
      <c r="H889" s="948"/>
      <c r="I889" s="948"/>
      <c r="J889" s="229"/>
      <c r="K889" s="988"/>
    </row>
    <row r="890" spans="1:11" s="85" customFormat="1" ht="15" customHeight="1" x14ac:dyDescent="0.3">
      <c r="A890" s="947"/>
      <c r="B890" s="1247"/>
      <c r="C890" s="1244"/>
      <c r="D890" s="1250"/>
      <c r="E890" s="1254"/>
      <c r="F890" s="1252"/>
      <c r="G890" s="948"/>
      <c r="H890" s="948"/>
      <c r="I890" s="948"/>
      <c r="J890" s="229"/>
      <c r="K890" s="988"/>
    </row>
    <row r="891" spans="1:11" s="85" customFormat="1" ht="15" customHeight="1" x14ac:dyDescent="0.3">
      <c r="A891" s="947"/>
      <c r="B891" s="1247"/>
      <c r="C891" s="1244"/>
      <c r="D891" s="1250"/>
      <c r="E891" s="1254"/>
      <c r="F891" s="1252"/>
      <c r="G891" s="948"/>
      <c r="H891" s="948"/>
      <c r="I891" s="948"/>
      <c r="J891" s="229"/>
      <c r="K891" s="988"/>
    </row>
    <row r="892" spans="1:11" s="85" customFormat="1" ht="15" customHeight="1" x14ac:dyDescent="0.3">
      <c r="A892" s="947"/>
      <c r="B892" s="1247"/>
      <c r="C892" s="1244"/>
      <c r="D892" s="1250"/>
      <c r="E892" s="1254"/>
      <c r="F892" s="1252"/>
      <c r="G892" s="948"/>
      <c r="H892" s="948"/>
      <c r="I892" s="948"/>
      <c r="J892" s="229"/>
      <c r="K892" s="988"/>
    </row>
    <row r="893" spans="1:11" s="85" customFormat="1" ht="15" customHeight="1" x14ac:dyDescent="0.3">
      <c r="A893" s="947"/>
      <c r="B893" s="1247"/>
      <c r="C893" s="1244"/>
      <c r="D893" s="1250"/>
      <c r="E893" s="1254"/>
      <c r="F893" s="1252"/>
      <c r="G893" s="948"/>
      <c r="H893" s="948"/>
      <c r="I893" s="948"/>
      <c r="J893" s="229"/>
      <c r="K893" s="988"/>
    </row>
    <row r="894" spans="1:11" s="85" customFormat="1" ht="15" customHeight="1" x14ac:dyDescent="0.3">
      <c r="A894" s="947"/>
      <c r="B894" s="1247"/>
      <c r="C894" s="1244"/>
      <c r="D894" s="1250"/>
      <c r="E894" s="1254"/>
      <c r="F894" s="1252"/>
      <c r="G894" s="948"/>
      <c r="H894" s="948"/>
      <c r="I894" s="948"/>
      <c r="J894" s="229"/>
      <c r="K894" s="988"/>
    </row>
    <row r="895" spans="1:11" s="85" customFormat="1" ht="15" customHeight="1" x14ac:dyDescent="0.3">
      <c r="A895" s="947"/>
      <c r="B895" s="1247"/>
      <c r="C895" s="1244"/>
      <c r="D895" s="1250"/>
      <c r="E895" s="1254"/>
      <c r="F895" s="1252"/>
      <c r="G895" s="948"/>
      <c r="H895" s="948"/>
      <c r="I895" s="948"/>
      <c r="J895" s="229"/>
      <c r="K895" s="988"/>
    </row>
    <row r="896" spans="1:11" s="85" customFormat="1" ht="15" customHeight="1" x14ac:dyDescent="0.3">
      <c r="A896" s="947"/>
      <c r="B896" s="1247"/>
      <c r="C896" s="1244"/>
      <c r="D896" s="1250"/>
      <c r="E896" s="1254"/>
      <c r="F896" s="1252"/>
      <c r="G896" s="948"/>
      <c r="H896" s="948"/>
      <c r="I896" s="948"/>
      <c r="J896" s="229"/>
      <c r="K896" s="988"/>
    </row>
    <row r="897" spans="1:11" s="85" customFormat="1" ht="15" customHeight="1" x14ac:dyDescent="0.3">
      <c r="A897" s="947"/>
      <c r="B897" s="1247"/>
      <c r="C897" s="1244"/>
      <c r="D897" s="1250"/>
      <c r="E897" s="1254"/>
      <c r="F897" s="1252"/>
      <c r="G897" s="948"/>
      <c r="H897" s="948"/>
      <c r="I897" s="948"/>
      <c r="J897" s="229"/>
      <c r="K897" s="988"/>
    </row>
    <row r="898" spans="1:11" s="85" customFormat="1" ht="15" customHeight="1" x14ac:dyDescent="0.3">
      <c r="A898" s="947"/>
      <c r="B898" s="1247"/>
      <c r="C898" s="1244"/>
      <c r="D898" s="1250"/>
      <c r="E898" s="1254"/>
      <c r="F898" s="1252"/>
      <c r="G898" s="948"/>
      <c r="H898" s="948"/>
      <c r="I898" s="948"/>
      <c r="J898" s="229"/>
      <c r="K898" s="988"/>
    </row>
    <row r="899" spans="1:11" s="85" customFormat="1" ht="15" customHeight="1" x14ac:dyDescent="0.3">
      <c r="A899" s="947"/>
      <c r="B899" s="1247"/>
      <c r="C899" s="1244"/>
      <c r="D899" s="1250"/>
      <c r="E899" s="1254"/>
      <c r="F899" s="1252"/>
      <c r="G899" s="948"/>
      <c r="H899" s="948"/>
      <c r="I899" s="948"/>
      <c r="J899" s="229"/>
      <c r="K899" s="988"/>
    </row>
    <row r="900" spans="1:11" s="85" customFormat="1" ht="15" customHeight="1" x14ac:dyDescent="0.3">
      <c r="A900" s="947"/>
      <c r="B900" s="1247"/>
      <c r="C900" s="1244"/>
      <c r="D900" s="1250"/>
      <c r="E900" s="1254"/>
      <c r="F900" s="1252"/>
      <c r="G900" s="948"/>
      <c r="H900" s="948"/>
      <c r="I900" s="948"/>
      <c r="J900" s="229"/>
      <c r="K900" s="988"/>
    </row>
    <row r="901" spans="1:11" s="85" customFormat="1" ht="15" customHeight="1" x14ac:dyDescent="0.3">
      <c r="A901" s="947"/>
      <c r="B901" s="1247"/>
      <c r="C901" s="1244"/>
      <c r="D901" s="1250"/>
      <c r="E901" s="1254"/>
      <c r="F901" s="1252"/>
      <c r="G901" s="948"/>
      <c r="H901" s="948"/>
      <c r="I901" s="948"/>
      <c r="J901" s="229"/>
      <c r="K901" s="988"/>
    </row>
    <row r="902" spans="1:11" s="85" customFormat="1" ht="15" customHeight="1" x14ac:dyDescent="0.3">
      <c r="A902" s="947"/>
      <c r="B902" s="1247"/>
      <c r="C902" s="1244"/>
      <c r="D902" s="1250"/>
      <c r="E902" s="1254"/>
      <c r="F902" s="1252"/>
      <c r="G902" s="948"/>
      <c r="H902" s="948"/>
      <c r="I902" s="948"/>
      <c r="J902" s="229"/>
      <c r="K902" s="988"/>
    </row>
    <row r="903" spans="1:11" s="85" customFormat="1" ht="15" customHeight="1" x14ac:dyDescent="0.3">
      <c r="A903" s="947"/>
      <c r="B903" s="1247"/>
      <c r="C903" s="1244"/>
      <c r="D903" s="1250"/>
      <c r="E903" s="1254"/>
      <c r="F903" s="1252"/>
      <c r="G903" s="948"/>
      <c r="H903" s="948"/>
      <c r="I903" s="948"/>
      <c r="J903" s="229"/>
      <c r="K903" s="988"/>
    </row>
    <row r="904" spans="1:11" s="85" customFormat="1" ht="15" customHeight="1" x14ac:dyDescent="0.3">
      <c r="A904" s="947"/>
      <c r="B904" s="1247"/>
      <c r="C904" s="1244"/>
      <c r="D904" s="1250"/>
      <c r="E904" s="1254"/>
      <c r="F904" s="1252"/>
      <c r="G904" s="948"/>
      <c r="H904" s="948"/>
      <c r="I904" s="948"/>
      <c r="J904" s="229"/>
      <c r="K904" s="988"/>
    </row>
    <row r="905" spans="1:11" s="85" customFormat="1" ht="15" customHeight="1" x14ac:dyDescent="0.3">
      <c r="A905" s="947"/>
      <c r="B905" s="1247"/>
      <c r="C905" s="1244"/>
      <c r="D905" s="1250"/>
      <c r="E905" s="1254"/>
      <c r="F905" s="1252"/>
      <c r="G905" s="948"/>
      <c r="H905" s="948"/>
      <c r="I905" s="948"/>
      <c r="J905" s="229"/>
      <c r="K905" s="988"/>
    </row>
    <row r="906" spans="1:11" s="85" customFormat="1" ht="15" customHeight="1" x14ac:dyDescent="0.3">
      <c r="A906" s="947"/>
      <c r="B906" s="1247"/>
      <c r="C906" s="1244"/>
      <c r="D906" s="1250"/>
      <c r="E906" s="1254"/>
      <c r="F906" s="1252"/>
      <c r="G906" s="948"/>
      <c r="H906" s="948"/>
      <c r="I906" s="948"/>
      <c r="J906" s="229"/>
      <c r="K906" s="988"/>
    </row>
    <row r="907" spans="1:11" s="85" customFormat="1" ht="15" customHeight="1" x14ac:dyDescent="0.3">
      <c r="A907" s="947"/>
      <c r="B907" s="1247"/>
      <c r="C907" s="1244"/>
      <c r="D907" s="1250"/>
      <c r="E907" s="1254"/>
      <c r="F907" s="1252"/>
      <c r="G907" s="948"/>
      <c r="H907" s="948"/>
      <c r="I907" s="948"/>
      <c r="J907" s="229"/>
      <c r="K907" s="988"/>
    </row>
    <row r="908" spans="1:11" s="85" customFormat="1" ht="15" customHeight="1" x14ac:dyDescent="0.3">
      <c r="A908" s="947"/>
      <c r="B908" s="1247"/>
      <c r="C908" s="1244"/>
      <c r="D908" s="1250"/>
      <c r="E908" s="1254"/>
      <c r="F908" s="1252"/>
      <c r="G908" s="948"/>
      <c r="H908" s="948"/>
      <c r="I908" s="948"/>
      <c r="J908" s="229"/>
      <c r="K908" s="988"/>
    </row>
    <row r="909" spans="1:11" s="85" customFormat="1" ht="15" customHeight="1" x14ac:dyDescent="0.3">
      <c r="A909" s="947"/>
      <c r="B909" s="1247"/>
      <c r="C909" s="1244"/>
      <c r="D909" s="1250"/>
      <c r="E909" s="1254"/>
      <c r="F909" s="1252"/>
      <c r="G909" s="948"/>
      <c r="H909" s="948"/>
      <c r="I909" s="948"/>
      <c r="J909" s="229"/>
      <c r="K909" s="988"/>
    </row>
    <row r="910" spans="1:11" s="85" customFormat="1" ht="15" customHeight="1" x14ac:dyDescent="0.3">
      <c r="A910" s="947"/>
      <c r="B910" s="1247"/>
      <c r="C910" s="1244"/>
      <c r="D910" s="1250"/>
      <c r="E910" s="1254"/>
      <c r="F910" s="1252"/>
      <c r="G910" s="948"/>
      <c r="H910" s="948"/>
      <c r="I910" s="948"/>
      <c r="J910" s="229"/>
      <c r="K910" s="988"/>
    </row>
    <row r="911" spans="1:11" s="85" customFormat="1" ht="15" customHeight="1" x14ac:dyDescent="0.3">
      <c r="A911" s="947"/>
      <c r="B911" s="1247"/>
      <c r="C911" s="1244"/>
      <c r="D911" s="1250"/>
      <c r="E911" s="1254"/>
      <c r="F911" s="1252"/>
      <c r="G911" s="948"/>
      <c r="H911" s="948"/>
      <c r="I911" s="948"/>
      <c r="J911" s="229"/>
      <c r="K911" s="988"/>
    </row>
    <row r="912" spans="1:11" s="85" customFormat="1" ht="15" customHeight="1" x14ac:dyDescent="0.3">
      <c r="A912" s="947"/>
      <c r="B912" s="1247"/>
      <c r="C912" s="1244"/>
      <c r="D912" s="1250"/>
      <c r="E912" s="1254"/>
      <c r="F912" s="1252"/>
      <c r="G912" s="948"/>
      <c r="H912" s="948"/>
      <c r="I912" s="948"/>
      <c r="J912" s="229"/>
      <c r="K912" s="988"/>
    </row>
    <row r="913" spans="1:11" s="85" customFormat="1" ht="15" customHeight="1" x14ac:dyDescent="0.3">
      <c r="A913" s="947"/>
      <c r="B913" s="1247"/>
      <c r="C913" s="1244"/>
      <c r="D913" s="1250"/>
      <c r="E913" s="1254"/>
      <c r="F913" s="1252"/>
      <c r="G913" s="948"/>
      <c r="H913" s="948"/>
      <c r="I913" s="948"/>
      <c r="J913" s="229"/>
      <c r="K913" s="988"/>
    </row>
    <row r="914" spans="1:11" s="85" customFormat="1" ht="15" customHeight="1" x14ac:dyDescent="0.3">
      <c r="A914" s="947"/>
      <c r="B914" s="1247"/>
      <c r="C914" s="1244"/>
      <c r="D914" s="1250"/>
      <c r="E914" s="1254"/>
      <c r="F914" s="1252"/>
      <c r="G914" s="948"/>
      <c r="H914" s="948"/>
      <c r="I914" s="948"/>
      <c r="J914" s="229"/>
      <c r="K914" s="988"/>
    </row>
    <row r="915" spans="1:11" s="85" customFormat="1" ht="15" customHeight="1" x14ac:dyDescent="0.3">
      <c r="A915" s="947"/>
      <c r="B915" s="1247"/>
      <c r="C915" s="1244"/>
      <c r="D915" s="1250"/>
      <c r="E915" s="1254"/>
      <c r="F915" s="1252"/>
      <c r="G915" s="948"/>
      <c r="H915" s="948"/>
      <c r="I915" s="948"/>
      <c r="J915" s="229"/>
      <c r="K915" s="988"/>
    </row>
    <row r="916" spans="1:11" s="85" customFormat="1" ht="15" customHeight="1" x14ac:dyDescent="0.3">
      <c r="A916" s="947"/>
      <c r="B916" s="1247"/>
      <c r="C916" s="1244"/>
      <c r="D916" s="1250"/>
      <c r="E916" s="1254"/>
      <c r="F916" s="1252"/>
      <c r="G916" s="948"/>
      <c r="H916" s="948"/>
      <c r="I916" s="948"/>
      <c r="J916" s="229"/>
      <c r="K916" s="988"/>
    </row>
    <row r="917" spans="1:11" s="85" customFormat="1" ht="15" customHeight="1" x14ac:dyDescent="0.3">
      <c r="A917" s="947"/>
      <c r="B917" s="1247"/>
      <c r="C917" s="1244"/>
      <c r="D917" s="1250"/>
      <c r="E917" s="1254"/>
      <c r="F917" s="1252"/>
      <c r="G917" s="948"/>
      <c r="H917" s="948"/>
      <c r="I917" s="948"/>
      <c r="J917" s="229"/>
      <c r="K917" s="988"/>
    </row>
    <row r="918" spans="1:11" s="85" customFormat="1" ht="15" customHeight="1" x14ac:dyDescent="0.3">
      <c r="A918" s="947"/>
      <c r="B918" s="1247"/>
      <c r="C918" s="1244"/>
      <c r="D918" s="1250"/>
      <c r="E918" s="1254"/>
      <c r="F918" s="1252"/>
      <c r="G918" s="948"/>
      <c r="H918" s="948"/>
      <c r="I918" s="948"/>
      <c r="J918" s="229"/>
      <c r="K918" s="988"/>
    </row>
    <row r="919" spans="1:11" s="85" customFormat="1" ht="15" customHeight="1" x14ac:dyDescent="0.3">
      <c r="A919" s="947"/>
      <c r="B919" s="1247"/>
      <c r="C919" s="1244"/>
      <c r="D919" s="1250"/>
      <c r="E919" s="1254"/>
      <c r="F919" s="1252"/>
      <c r="G919" s="948"/>
      <c r="H919" s="948"/>
      <c r="I919" s="948"/>
      <c r="J919" s="229"/>
      <c r="K919" s="988"/>
    </row>
    <row r="920" spans="1:11" s="85" customFormat="1" ht="15" customHeight="1" x14ac:dyDescent="0.3">
      <c r="A920" s="947"/>
      <c r="B920" s="1247"/>
      <c r="C920" s="1244"/>
      <c r="D920" s="1250"/>
      <c r="E920" s="1254"/>
      <c r="F920" s="1252"/>
      <c r="G920" s="948"/>
      <c r="H920" s="948"/>
      <c r="I920" s="948"/>
      <c r="J920" s="229"/>
      <c r="K920" s="988"/>
    </row>
    <row r="921" spans="1:11" s="85" customFormat="1" ht="15" customHeight="1" x14ac:dyDescent="0.3">
      <c r="A921" s="947"/>
      <c r="B921" s="1247"/>
      <c r="C921" s="1244"/>
      <c r="D921" s="1250"/>
      <c r="E921" s="1254"/>
      <c r="F921" s="1252"/>
      <c r="G921" s="948"/>
      <c r="H921" s="948"/>
      <c r="I921" s="948"/>
      <c r="J921" s="229"/>
      <c r="K921" s="988"/>
    </row>
    <row r="922" spans="1:11" s="85" customFormat="1" ht="15" customHeight="1" x14ac:dyDescent="0.3">
      <c r="A922" s="947"/>
      <c r="B922" s="1247"/>
      <c r="C922" s="1244"/>
      <c r="D922" s="1250"/>
      <c r="E922" s="1254"/>
      <c r="F922" s="1252"/>
      <c r="G922" s="948"/>
      <c r="H922" s="948"/>
      <c r="I922" s="948"/>
      <c r="J922" s="229"/>
      <c r="K922" s="988"/>
    </row>
    <row r="923" spans="1:11" s="85" customFormat="1" ht="15" customHeight="1" x14ac:dyDescent="0.3">
      <c r="A923" s="947"/>
      <c r="B923" s="1247"/>
      <c r="C923" s="1244"/>
      <c r="D923" s="1250"/>
      <c r="E923" s="1254"/>
      <c r="F923" s="1252"/>
      <c r="G923" s="948"/>
      <c r="H923" s="948"/>
      <c r="I923" s="948"/>
      <c r="J923" s="229"/>
      <c r="K923" s="988"/>
    </row>
    <row r="924" spans="1:11" s="85" customFormat="1" ht="15" customHeight="1" x14ac:dyDescent="0.3">
      <c r="A924" s="947"/>
      <c r="B924" s="1247"/>
      <c r="C924" s="1244"/>
      <c r="D924" s="1250"/>
      <c r="E924" s="1254"/>
      <c r="F924" s="1252"/>
      <c r="G924" s="948"/>
      <c r="H924" s="948"/>
      <c r="I924" s="948"/>
      <c r="J924" s="229"/>
      <c r="K924" s="988"/>
    </row>
    <row r="925" spans="1:11" s="85" customFormat="1" ht="15" customHeight="1" x14ac:dyDescent="0.3">
      <c r="A925" s="947"/>
      <c r="B925" s="1247"/>
      <c r="C925" s="1244"/>
      <c r="D925" s="1250"/>
      <c r="E925" s="1254"/>
      <c r="F925" s="1252"/>
      <c r="G925" s="948"/>
      <c r="H925" s="948"/>
      <c r="I925" s="948"/>
      <c r="J925" s="229"/>
      <c r="K925" s="988"/>
    </row>
    <row r="926" spans="1:11" s="85" customFormat="1" ht="15" customHeight="1" x14ac:dyDescent="0.3">
      <c r="A926" s="947"/>
      <c r="B926" s="1247"/>
      <c r="C926" s="1244"/>
      <c r="D926" s="1250"/>
      <c r="E926" s="1254"/>
      <c r="F926" s="1252"/>
      <c r="G926" s="948"/>
      <c r="H926" s="948"/>
      <c r="I926" s="948"/>
      <c r="J926" s="229"/>
      <c r="K926" s="988"/>
    </row>
    <row r="927" spans="1:11" s="85" customFormat="1" ht="15" customHeight="1" x14ac:dyDescent="0.3">
      <c r="A927" s="947"/>
      <c r="B927" s="1247"/>
      <c r="C927" s="1244"/>
      <c r="D927" s="1250"/>
      <c r="E927" s="1254"/>
      <c r="F927" s="1252"/>
      <c r="G927" s="948"/>
      <c r="H927" s="948"/>
      <c r="I927" s="948"/>
      <c r="J927" s="229"/>
      <c r="K927" s="988"/>
    </row>
    <row r="928" spans="1:11" s="85" customFormat="1" ht="15" customHeight="1" x14ac:dyDescent="0.3">
      <c r="A928" s="947"/>
      <c r="B928" s="1247"/>
      <c r="C928" s="1244"/>
      <c r="D928" s="1250"/>
      <c r="E928" s="1254"/>
      <c r="F928" s="1252"/>
      <c r="G928" s="948"/>
      <c r="H928" s="948"/>
      <c r="I928" s="948"/>
      <c r="J928" s="229"/>
      <c r="K928" s="988"/>
    </row>
    <row r="929" spans="1:11" s="85" customFormat="1" ht="15" customHeight="1" x14ac:dyDescent="0.3">
      <c r="A929" s="947"/>
      <c r="B929" s="1247"/>
      <c r="C929" s="1244"/>
      <c r="D929" s="1250"/>
      <c r="E929" s="1254"/>
      <c r="F929" s="1252"/>
      <c r="G929" s="948"/>
      <c r="H929" s="948"/>
      <c r="I929" s="948"/>
      <c r="J929" s="229"/>
      <c r="K929" s="988"/>
    </row>
    <row r="930" spans="1:11" s="85" customFormat="1" ht="15" customHeight="1" x14ac:dyDescent="0.3">
      <c r="A930" s="947"/>
      <c r="B930" s="1247"/>
      <c r="C930" s="1244"/>
      <c r="D930" s="1250"/>
      <c r="E930" s="1254"/>
      <c r="F930" s="1252"/>
      <c r="G930" s="948"/>
      <c r="H930" s="948"/>
      <c r="I930" s="948"/>
      <c r="J930" s="229"/>
      <c r="K930" s="988"/>
    </row>
    <row r="931" spans="1:11" s="85" customFormat="1" ht="15" customHeight="1" x14ac:dyDescent="0.3">
      <c r="A931" s="947"/>
      <c r="B931" s="1247"/>
      <c r="C931" s="1244"/>
      <c r="D931" s="1250"/>
      <c r="E931" s="1254"/>
      <c r="F931" s="1252"/>
      <c r="G931" s="948"/>
      <c r="H931" s="948"/>
      <c r="I931" s="948"/>
      <c r="J931" s="229"/>
      <c r="K931" s="988"/>
    </row>
    <row r="932" spans="1:11" s="85" customFormat="1" ht="15" customHeight="1" x14ac:dyDescent="0.3">
      <c r="A932" s="947"/>
      <c r="B932" s="1247"/>
      <c r="C932" s="1244"/>
      <c r="D932" s="1250"/>
      <c r="E932" s="1254"/>
      <c r="F932" s="1252"/>
      <c r="G932" s="948"/>
      <c r="H932" s="948"/>
      <c r="I932" s="948"/>
      <c r="J932" s="229"/>
      <c r="K932" s="988"/>
    </row>
    <row r="933" spans="1:11" s="85" customFormat="1" ht="15" customHeight="1" x14ac:dyDescent="0.3">
      <c r="A933" s="947"/>
      <c r="B933" s="1247"/>
      <c r="C933" s="1244"/>
      <c r="D933" s="1250"/>
      <c r="E933" s="1254"/>
      <c r="F933" s="1252"/>
      <c r="G933" s="948"/>
      <c r="H933" s="948"/>
      <c r="I933" s="948"/>
      <c r="J933" s="229"/>
      <c r="K933" s="988"/>
    </row>
    <row r="934" spans="1:11" s="85" customFormat="1" ht="15" customHeight="1" x14ac:dyDescent="0.3">
      <c r="A934" s="947"/>
      <c r="B934" s="1247"/>
      <c r="C934" s="1244"/>
      <c r="D934" s="1250"/>
      <c r="E934" s="1254"/>
      <c r="F934" s="1252"/>
      <c r="G934" s="948"/>
      <c r="H934" s="948"/>
      <c r="I934" s="948"/>
      <c r="J934" s="229"/>
      <c r="K934" s="988"/>
    </row>
    <row r="935" spans="1:11" s="85" customFormat="1" ht="15" customHeight="1" x14ac:dyDescent="0.3">
      <c r="A935" s="947"/>
      <c r="B935" s="1247"/>
      <c r="C935" s="1244"/>
      <c r="D935" s="1250"/>
      <c r="E935" s="1254"/>
      <c r="F935" s="1252"/>
      <c r="G935" s="948"/>
      <c r="H935" s="948"/>
      <c r="I935" s="948"/>
      <c r="J935" s="229"/>
      <c r="K935" s="988"/>
    </row>
    <row r="936" spans="1:11" s="85" customFormat="1" ht="15" customHeight="1" x14ac:dyDescent="0.3">
      <c r="A936" s="947"/>
      <c r="B936" s="1247"/>
      <c r="C936" s="1244"/>
      <c r="D936" s="1250"/>
      <c r="E936" s="1254"/>
      <c r="F936" s="1252"/>
      <c r="G936" s="948"/>
      <c r="H936" s="948"/>
      <c r="I936" s="948"/>
      <c r="J936" s="229"/>
      <c r="K936" s="988"/>
    </row>
    <row r="937" spans="1:11" s="85" customFormat="1" ht="15" customHeight="1" x14ac:dyDescent="0.3">
      <c r="A937" s="947"/>
      <c r="B937" s="1247"/>
      <c r="C937" s="1244"/>
      <c r="D937" s="1250"/>
      <c r="E937" s="1254"/>
      <c r="F937" s="1252"/>
      <c r="G937" s="948"/>
      <c r="H937" s="948"/>
      <c r="I937" s="948"/>
      <c r="J937" s="229"/>
      <c r="K937" s="988"/>
    </row>
    <row r="938" spans="1:11" s="85" customFormat="1" ht="15" customHeight="1" x14ac:dyDescent="0.3">
      <c r="A938" s="947"/>
      <c r="B938" s="1247"/>
      <c r="C938" s="1244"/>
      <c r="D938" s="1250"/>
      <c r="E938" s="1254"/>
      <c r="F938" s="1252"/>
      <c r="G938" s="948"/>
      <c r="H938" s="948"/>
      <c r="I938" s="948"/>
      <c r="J938" s="229"/>
      <c r="K938" s="988"/>
    </row>
    <row r="939" spans="1:11" s="85" customFormat="1" ht="15" customHeight="1" x14ac:dyDescent="0.3">
      <c r="A939" s="947"/>
      <c r="B939" s="1247"/>
      <c r="C939" s="1244"/>
      <c r="D939" s="1250"/>
      <c r="E939" s="1254"/>
      <c r="F939" s="1252"/>
      <c r="G939" s="948"/>
      <c r="H939" s="948"/>
      <c r="I939" s="948"/>
      <c r="J939" s="229"/>
      <c r="K939" s="988"/>
    </row>
    <row r="940" spans="1:11" s="85" customFormat="1" ht="15" customHeight="1" x14ac:dyDescent="0.3">
      <c r="A940" s="947"/>
      <c r="B940" s="1247"/>
      <c r="C940" s="1244"/>
      <c r="D940" s="1250"/>
      <c r="E940" s="1254"/>
      <c r="F940" s="1252"/>
      <c r="G940" s="948"/>
      <c r="H940" s="948"/>
      <c r="I940" s="948"/>
      <c r="J940" s="229"/>
      <c r="K940" s="988"/>
    </row>
    <row r="941" spans="1:11" s="85" customFormat="1" ht="15" customHeight="1" x14ac:dyDescent="0.3">
      <c r="A941" s="947"/>
      <c r="B941" s="1247"/>
      <c r="C941" s="1244"/>
      <c r="D941" s="1250"/>
      <c r="E941" s="1254"/>
      <c r="F941" s="1252"/>
      <c r="G941" s="948"/>
      <c r="H941" s="948"/>
      <c r="I941" s="948"/>
      <c r="J941" s="229"/>
      <c r="K941" s="988"/>
    </row>
    <row r="942" spans="1:11" s="85" customFormat="1" ht="15" customHeight="1" x14ac:dyDescent="0.3">
      <c r="A942" s="947"/>
      <c r="B942" s="1247"/>
      <c r="C942" s="1244"/>
      <c r="D942" s="1250"/>
      <c r="E942" s="1254"/>
      <c r="F942" s="1252"/>
      <c r="G942" s="948"/>
      <c r="H942" s="948"/>
      <c r="I942" s="948"/>
      <c r="J942" s="229"/>
      <c r="K942" s="988"/>
    </row>
    <row r="943" spans="1:11" s="85" customFormat="1" ht="15" customHeight="1" x14ac:dyDescent="0.3">
      <c r="A943" s="947"/>
      <c r="B943" s="1247"/>
      <c r="C943" s="1244"/>
      <c r="D943" s="1250"/>
      <c r="E943" s="1254"/>
      <c r="F943" s="1252"/>
      <c r="G943" s="948"/>
      <c r="H943" s="948"/>
      <c r="I943" s="948"/>
      <c r="J943" s="229"/>
      <c r="K943" s="988"/>
    </row>
    <row r="944" spans="1:11" s="85" customFormat="1" ht="15" customHeight="1" x14ac:dyDescent="0.3">
      <c r="A944" s="947"/>
      <c r="B944" s="1247"/>
      <c r="C944" s="1244"/>
      <c r="D944" s="1250"/>
      <c r="E944" s="1254"/>
      <c r="F944" s="1252"/>
      <c r="G944" s="948"/>
      <c r="H944" s="948"/>
      <c r="I944" s="948"/>
      <c r="J944" s="229"/>
      <c r="K944" s="988"/>
    </row>
    <row r="945" spans="1:11" s="85" customFormat="1" ht="15" customHeight="1" x14ac:dyDescent="0.3">
      <c r="A945" s="947"/>
      <c r="B945" s="1247"/>
      <c r="C945" s="1244"/>
      <c r="D945" s="1250"/>
      <c r="E945" s="1254"/>
      <c r="F945" s="1252"/>
      <c r="G945" s="948"/>
      <c r="H945" s="948"/>
      <c r="I945" s="948"/>
      <c r="J945" s="229"/>
      <c r="K945" s="988"/>
    </row>
    <row r="946" spans="1:11" s="85" customFormat="1" ht="15" customHeight="1" x14ac:dyDescent="0.3">
      <c r="A946" s="947"/>
      <c r="B946" s="1247"/>
      <c r="C946" s="1244"/>
      <c r="D946" s="1250"/>
      <c r="E946" s="1254"/>
      <c r="F946" s="1252"/>
      <c r="G946" s="948"/>
      <c r="H946" s="948"/>
      <c r="I946" s="948"/>
      <c r="J946" s="229"/>
      <c r="K946" s="988"/>
    </row>
    <row r="947" spans="1:11" s="85" customFormat="1" ht="15" customHeight="1" x14ac:dyDescent="0.3">
      <c r="A947" s="947"/>
      <c r="B947" s="1247"/>
      <c r="C947" s="1244"/>
      <c r="D947" s="1250"/>
      <c r="E947" s="1254"/>
      <c r="F947" s="1252"/>
      <c r="G947" s="948"/>
      <c r="H947" s="948"/>
      <c r="I947" s="948"/>
      <c r="J947" s="229"/>
      <c r="K947" s="988"/>
    </row>
    <row r="948" spans="1:11" s="85" customFormat="1" ht="15" customHeight="1" x14ac:dyDescent="0.3">
      <c r="A948" s="947"/>
      <c r="B948" s="1247"/>
      <c r="C948" s="1244"/>
      <c r="D948" s="1250"/>
      <c r="E948" s="1254"/>
      <c r="F948" s="1252"/>
      <c r="G948" s="948"/>
      <c r="H948" s="948"/>
      <c r="I948" s="948"/>
      <c r="J948" s="229"/>
      <c r="K948" s="988"/>
    </row>
    <row r="949" spans="1:11" s="85" customFormat="1" ht="15" customHeight="1" x14ac:dyDescent="0.3">
      <c r="A949" s="947"/>
      <c r="B949" s="1247"/>
      <c r="C949" s="1244"/>
      <c r="D949" s="1250"/>
      <c r="E949" s="1254"/>
      <c r="F949" s="1252"/>
      <c r="G949" s="948"/>
      <c r="H949" s="948"/>
      <c r="I949" s="948"/>
      <c r="J949" s="229"/>
      <c r="K949" s="988"/>
    </row>
    <row r="950" spans="1:11" s="85" customFormat="1" ht="15" customHeight="1" x14ac:dyDescent="0.3">
      <c r="A950" s="947"/>
      <c r="B950" s="1247"/>
      <c r="C950" s="1244"/>
      <c r="D950" s="1250"/>
      <c r="E950" s="1254"/>
      <c r="F950" s="1252"/>
      <c r="G950" s="948"/>
      <c r="H950" s="948"/>
      <c r="I950" s="948"/>
      <c r="J950" s="229"/>
      <c r="K950" s="988"/>
    </row>
    <row r="951" spans="1:11" s="85" customFormat="1" ht="15" customHeight="1" x14ac:dyDescent="0.3">
      <c r="A951" s="947"/>
      <c r="B951" s="1247"/>
      <c r="C951" s="1244"/>
      <c r="D951" s="1250"/>
      <c r="E951" s="1254"/>
      <c r="F951" s="1252"/>
      <c r="G951" s="948"/>
      <c r="H951" s="948"/>
      <c r="I951" s="948"/>
      <c r="J951" s="229"/>
      <c r="K951" s="988"/>
    </row>
    <row r="952" spans="1:11" s="85" customFormat="1" ht="15" customHeight="1" x14ac:dyDescent="0.3">
      <c r="A952" s="947"/>
      <c r="B952" s="1247"/>
      <c r="C952" s="1244"/>
      <c r="D952" s="1250"/>
      <c r="E952" s="1254"/>
      <c r="F952" s="1252"/>
      <c r="G952" s="948"/>
      <c r="H952" s="948"/>
      <c r="I952" s="948"/>
      <c r="J952" s="229"/>
      <c r="K952" s="988"/>
    </row>
    <row r="953" spans="1:11" s="85" customFormat="1" ht="15" customHeight="1" x14ac:dyDescent="0.3">
      <c r="A953" s="947"/>
      <c r="B953" s="1247"/>
      <c r="C953" s="1244"/>
      <c r="D953" s="1250"/>
      <c r="E953" s="1254"/>
      <c r="F953" s="1252"/>
      <c r="G953" s="948"/>
      <c r="H953" s="948"/>
      <c r="I953" s="948"/>
      <c r="J953" s="229"/>
      <c r="K953" s="988"/>
    </row>
    <row r="954" spans="1:11" s="85" customFormat="1" ht="15" customHeight="1" x14ac:dyDescent="0.3">
      <c r="A954" s="947"/>
      <c r="B954" s="1247"/>
      <c r="C954" s="1244"/>
      <c r="D954" s="1250"/>
      <c r="E954" s="1254"/>
      <c r="F954" s="1252"/>
      <c r="G954" s="948"/>
      <c r="H954" s="948"/>
      <c r="I954" s="948"/>
      <c r="J954" s="229"/>
      <c r="K954" s="988"/>
    </row>
    <row r="955" spans="1:11" s="85" customFormat="1" ht="15" customHeight="1" x14ac:dyDescent="0.3">
      <c r="A955" s="947"/>
      <c r="B955" s="1247"/>
      <c r="C955" s="1244"/>
      <c r="D955" s="1250"/>
      <c r="E955" s="1254"/>
      <c r="F955" s="1252"/>
      <c r="G955" s="948"/>
      <c r="H955" s="948"/>
      <c r="I955" s="948"/>
      <c r="J955" s="229"/>
      <c r="K955" s="988"/>
    </row>
    <row r="956" spans="1:11" s="85" customFormat="1" ht="15" customHeight="1" x14ac:dyDescent="0.3">
      <c r="A956" s="947"/>
      <c r="B956" s="1247"/>
      <c r="C956" s="1244"/>
      <c r="D956" s="1250"/>
      <c r="E956" s="1254"/>
      <c r="F956" s="1252"/>
      <c r="G956" s="948"/>
      <c r="H956" s="948"/>
      <c r="I956" s="948"/>
      <c r="J956" s="229"/>
      <c r="K956" s="988"/>
    </row>
    <row r="957" spans="1:11" s="85" customFormat="1" ht="15" customHeight="1" x14ac:dyDescent="0.3">
      <c r="A957" s="947"/>
      <c r="B957" s="1247"/>
      <c r="C957" s="1244"/>
      <c r="D957" s="1250"/>
      <c r="E957" s="1254"/>
      <c r="F957" s="1252"/>
      <c r="G957" s="948"/>
      <c r="H957" s="948"/>
      <c r="I957" s="948"/>
      <c r="J957" s="229"/>
      <c r="K957" s="988"/>
    </row>
    <row r="958" spans="1:11" s="85" customFormat="1" ht="15" customHeight="1" x14ac:dyDescent="0.3">
      <c r="A958" s="947"/>
      <c r="B958" s="1247"/>
      <c r="C958" s="1244"/>
      <c r="D958" s="1250"/>
      <c r="E958" s="1254"/>
      <c r="F958" s="1252"/>
      <c r="G958" s="948"/>
      <c r="H958" s="948"/>
      <c r="I958" s="948"/>
      <c r="J958" s="229"/>
      <c r="K958" s="988"/>
    </row>
    <row r="959" spans="1:11" s="85" customFormat="1" ht="15" customHeight="1" x14ac:dyDescent="0.3">
      <c r="A959" s="947"/>
      <c r="B959" s="1247"/>
      <c r="C959" s="1244"/>
      <c r="D959" s="1250"/>
      <c r="E959" s="1254"/>
      <c r="F959" s="1252"/>
      <c r="G959" s="948"/>
      <c r="H959" s="948"/>
      <c r="I959" s="948"/>
      <c r="J959" s="229"/>
      <c r="K959" s="988"/>
    </row>
    <row r="960" spans="1:11" s="85" customFormat="1" ht="15" customHeight="1" x14ac:dyDescent="0.3">
      <c r="A960" s="947"/>
      <c r="B960" s="1247"/>
      <c r="C960" s="1244"/>
      <c r="D960" s="1250"/>
      <c r="E960" s="1254"/>
      <c r="F960" s="1252"/>
      <c r="G960" s="948"/>
      <c r="H960" s="948"/>
      <c r="I960" s="948"/>
      <c r="J960" s="229"/>
      <c r="K960" s="988"/>
    </row>
    <row r="961" spans="1:11" s="85" customFormat="1" ht="15" customHeight="1" x14ac:dyDescent="0.3">
      <c r="A961" s="947"/>
      <c r="B961" s="1247"/>
      <c r="C961" s="1244"/>
      <c r="D961" s="1250"/>
      <c r="E961" s="1254"/>
      <c r="F961" s="1252"/>
      <c r="G961" s="948"/>
      <c r="H961" s="948"/>
      <c r="I961" s="948"/>
      <c r="J961" s="229"/>
      <c r="K961" s="988"/>
    </row>
    <row r="962" spans="1:11" s="85" customFormat="1" ht="15" customHeight="1" x14ac:dyDescent="0.3">
      <c r="A962" s="947"/>
      <c r="B962" s="1247"/>
      <c r="C962" s="1244"/>
      <c r="D962" s="1250"/>
      <c r="E962" s="1254"/>
      <c r="F962" s="1252"/>
      <c r="G962" s="948"/>
      <c r="H962" s="948"/>
      <c r="I962" s="948"/>
      <c r="J962" s="229"/>
      <c r="K962" s="988"/>
    </row>
    <row r="963" spans="1:11" s="85" customFormat="1" ht="15" customHeight="1" x14ac:dyDescent="0.3">
      <c r="A963" s="947"/>
      <c r="B963" s="1247"/>
      <c r="C963" s="1244"/>
      <c r="D963" s="1250"/>
      <c r="E963" s="1254"/>
      <c r="F963" s="1252"/>
      <c r="G963" s="948"/>
      <c r="H963" s="948"/>
      <c r="I963" s="948"/>
      <c r="J963" s="229"/>
      <c r="K963" s="988"/>
    </row>
    <row r="964" spans="1:11" s="85" customFormat="1" ht="15" customHeight="1" x14ac:dyDescent="0.3">
      <c r="A964" s="947"/>
      <c r="B964" s="1247"/>
      <c r="C964" s="1244"/>
      <c r="D964" s="1250"/>
      <c r="E964" s="1254"/>
      <c r="F964" s="1252"/>
      <c r="G964" s="948"/>
      <c r="H964" s="948"/>
      <c r="I964" s="948"/>
      <c r="J964" s="229"/>
      <c r="K964" s="988"/>
    </row>
    <row r="965" spans="1:11" s="85" customFormat="1" ht="15" customHeight="1" x14ac:dyDescent="0.3">
      <c r="A965" s="947"/>
      <c r="B965" s="1247"/>
      <c r="C965" s="1244"/>
      <c r="D965" s="1250"/>
      <c r="E965" s="1254"/>
      <c r="F965" s="1252"/>
      <c r="G965" s="948"/>
      <c r="H965" s="948"/>
      <c r="I965" s="948"/>
      <c r="J965" s="229"/>
      <c r="K965" s="988"/>
    </row>
    <row r="966" spans="1:11" s="85" customFormat="1" ht="15" customHeight="1" x14ac:dyDescent="0.3">
      <c r="A966" s="947"/>
      <c r="B966" s="1247"/>
      <c r="C966" s="1244"/>
      <c r="D966" s="1250"/>
      <c r="E966" s="1254"/>
      <c r="F966" s="1252"/>
      <c r="G966" s="948"/>
      <c r="H966" s="948"/>
      <c r="I966" s="948"/>
      <c r="J966" s="229"/>
      <c r="K966" s="988"/>
    </row>
    <row r="967" spans="1:11" s="85" customFormat="1" ht="15" customHeight="1" x14ac:dyDescent="0.3">
      <c r="A967" s="947"/>
      <c r="B967" s="1247"/>
      <c r="C967" s="1244"/>
      <c r="D967" s="1250"/>
      <c r="E967" s="1254"/>
      <c r="F967" s="1252"/>
      <c r="G967" s="948"/>
      <c r="H967" s="948"/>
      <c r="I967" s="948"/>
      <c r="J967" s="229"/>
      <c r="K967" s="988"/>
    </row>
    <row r="968" spans="1:11" s="85" customFormat="1" ht="15" customHeight="1" x14ac:dyDescent="0.3">
      <c r="A968" s="947"/>
      <c r="B968" s="1247"/>
      <c r="C968" s="1244"/>
      <c r="D968" s="1250"/>
      <c r="E968" s="1254"/>
      <c r="F968" s="1252"/>
      <c r="G968" s="948"/>
      <c r="H968" s="948"/>
      <c r="I968" s="948"/>
      <c r="J968" s="229"/>
      <c r="K968" s="988"/>
    </row>
    <row r="969" spans="1:11" s="85" customFormat="1" ht="15" customHeight="1" x14ac:dyDescent="0.3">
      <c r="A969" s="947"/>
      <c r="B969" s="1247"/>
      <c r="C969" s="1244"/>
      <c r="D969" s="1250"/>
      <c r="E969" s="1254"/>
      <c r="F969" s="1252"/>
      <c r="G969" s="948"/>
      <c r="H969" s="948"/>
      <c r="I969" s="948"/>
      <c r="J969" s="229"/>
      <c r="K969" s="988"/>
    </row>
    <row r="970" spans="1:11" s="85" customFormat="1" ht="15" customHeight="1" x14ac:dyDescent="0.3">
      <c r="A970" s="947"/>
      <c r="B970" s="1247"/>
      <c r="C970" s="1244"/>
      <c r="D970" s="1250"/>
      <c r="E970" s="1254"/>
      <c r="F970" s="1252"/>
      <c r="G970" s="948"/>
      <c r="H970" s="948"/>
      <c r="I970" s="948"/>
      <c r="J970" s="229"/>
      <c r="K970" s="988"/>
    </row>
    <row r="971" spans="1:11" s="85" customFormat="1" ht="15" customHeight="1" x14ac:dyDescent="0.3">
      <c r="A971" s="947"/>
      <c r="B971" s="1247"/>
      <c r="C971" s="1244"/>
      <c r="D971" s="1250"/>
      <c r="E971" s="1254"/>
      <c r="F971" s="1252"/>
      <c r="G971" s="948"/>
      <c r="H971" s="948"/>
      <c r="I971" s="948"/>
      <c r="J971" s="229"/>
      <c r="K971" s="988"/>
    </row>
    <row r="972" spans="1:11" s="85" customFormat="1" ht="15" customHeight="1" x14ac:dyDescent="0.3">
      <c r="A972" s="947"/>
      <c r="B972" s="1247"/>
      <c r="C972" s="1244"/>
      <c r="D972" s="1250"/>
      <c r="E972" s="1254"/>
      <c r="F972" s="1252"/>
      <c r="G972" s="948"/>
      <c r="H972" s="948"/>
      <c r="I972" s="948"/>
      <c r="J972" s="229"/>
      <c r="K972" s="988"/>
    </row>
    <row r="973" spans="1:11" s="85" customFormat="1" ht="15" customHeight="1" x14ac:dyDescent="0.3">
      <c r="A973" s="947"/>
      <c r="B973" s="1247"/>
      <c r="C973" s="1244"/>
      <c r="D973" s="1250"/>
      <c r="E973" s="1254"/>
      <c r="F973" s="1252"/>
      <c r="G973" s="948"/>
      <c r="H973" s="948"/>
      <c r="I973" s="948"/>
      <c r="J973" s="229"/>
      <c r="K973" s="988"/>
    </row>
    <row r="974" spans="1:11" s="85" customFormat="1" ht="15" customHeight="1" x14ac:dyDescent="0.3">
      <c r="A974" s="947"/>
      <c r="B974" s="1247"/>
      <c r="C974" s="1244"/>
      <c r="D974" s="1250"/>
      <c r="E974" s="1254"/>
      <c r="F974" s="1252"/>
      <c r="G974" s="948"/>
      <c r="H974" s="948"/>
      <c r="I974" s="948"/>
      <c r="J974" s="229"/>
      <c r="K974" s="988"/>
    </row>
    <row r="975" spans="1:11" s="85" customFormat="1" ht="15" customHeight="1" x14ac:dyDescent="0.3">
      <c r="A975" s="947"/>
      <c r="B975" s="1247"/>
      <c r="C975" s="1244"/>
      <c r="D975" s="1250"/>
      <c r="E975" s="1254"/>
      <c r="F975" s="1252"/>
      <c r="G975" s="948"/>
      <c r="H975" s="948"/>
      <c r="I975" s="948"/>
      <c r="J975" s="229"/>
      <c r="K975" s="988"/>
    </row>
    <row r="976" spans="1:11" s="85" customFormat="1" ht="15" customHeight="1" x14ac:dyDescent="0.3">
      <c r="A976" s="947"/>
      <c r="B976" s="1247"/>
      <c r="C976" s="1244"/>
      <c r="D976" s="1250"/>
      <c r="E976" s="1254"/>
      <c r="F976" s="1252"/>
      <c r="G976" s="948"/>
      <c r="H976" s="948"/>
      <c r="I976" s="948"/>
      <c r="J976" s="229"/>
      <c r="K976" s="988"/>
    </row>
    <row r="977" spans="1:11" s="85" customFormat="1" ht="15" customHeight="1" x14ac:dyDescent="0.3">
      <c r="A977" s="947"/>
      <c r="B977" s="1247"/>
      <c r="C977" s="1244"/>
      <c r="D977" s="1250"/>
      <c r="E977" s="1254"/>
      <c r="F977" s="1252"/>
      <c r="G977" s="948"/>
      <c r="H977" s="948"/>
      <c r="I977" s="948"/>
      <c r="J977" s="229"/>
      <c r="K977" s="988"/>
    </row>
    <row r="978" spans="1:11" s="85" customFormat="1" ht="15" customHeight="1" x14ac:dyDescent="0.3">
      <c r="A978" s="947"/>
      <c r="B978" s="1247"/>
      <c r="C978" s="1244"/>
      <c r="D978" s="1250"/>
      <c r="E978" s="1254"/>
      <c r="F978" s="1252"/>
      <c r="G978" s="948"/>
      <c r="H978" s="948"/>
      <c r="I978" s="948"/>
      <c r="J978" s="229"/>
      <c r="K978" s="988"/>
    </row>
    <row r="979" spans="1:11" s="85" customFormat="1" ht="15" customHeight="1" x14ac:dyDescent="0.3">
      <c r="A979" s="947"/>
      <c r="B979" s="1247"/>
      <c r="C979" s="1244"/>
      <c r="D979" s="1250"/>
      <c r="E979" s="1254"/>
      <c r="F979" s="1252"/>
      <c r="G979" s="948"/>
      <c r="H979" s="948"/>
      <c r="I979" s="948"/>
      <c r="J979" s="229"/>
      <c r="K979" s="988"/>
    </row>
    <row r="980" spans="1:11" s="85" customFormat="1" ht="15" customHeight="1" x14ac:dyDescent="0.3">
      <c r="A980" s="947"/>
      <c r="B980" s="1247"/>
      <c r="C980" s="1244"/>
      <c r="D980" s="1250"/>
      <c r="E980" s="1254"/>
      <c r="F980" s="1252"/>
      <c r="G980" s="948"/>
      <c r="H980" s="948"/>
      <c r="I980" s="948"/>
      <c r="J980" s="229"/>
      <c r="K980" s="988"/>
    </row>
    <row r="981" spans="1:11" s="85" customFormat="1" ht="15" customHeight="1" x14ac:dyDescent="0.3">
      <c r="A981" s="947"/>
      <c r="B981" s="1247"/>
      <c r="C981" s="1244"/>
      <c r="D981" s="1250"/>
      <c r="E981" s="1254"/>
      <c r="F981" s="1252"/>
      <c r="G981" s="948"/>
      <c r="H981" s="948"/>
      <c r="I981" s="948"/>
      <c r="J981" s="229"/>
      <c r="K981" s="988"/>
    </row>
    <row r="982" spans="1:11" s="85" customFormat="1" ht="15" customHeight="1" x14ac:dyDescent="0.3">
      <c r="A982" s="947"/>
      <c r="B982" s="1247"/>
      <c r="C982" s="1244"/>
      <c r="D982" s="1250"/>
      <c r="E982" s="1254"/>
      <c r="F982" s="1252"/>
      <c r="G982" s="948"/>
      <c r="H982" s="948"/>
      <c r="I982" s="948"/>
      <c r="J982" s="229"/>
      <c r="K982" s="988"/>
    </row>
    <row r="983" spans="1:11" s="85" customFormat="1" ht="15" customHeight="1" x14ac:dyDescent="0.3">
      <c r="A983" s="947"/>
      <c r="B983" s="1247"/>
      <c r="C983" s="1244"/>
      <c r="D983" s="1250"/>
      <c r="E983" s="1254"/>
      <c r="F983" s="1252"/>
      <c r="G983" s="948"/>
      <c r="H983" s="948"/>
      <c r="I983" s="948"/>
      <c r="J983" s="229"/>
      <c r="K983" s="988"/>
    </row>
    <row r="984" spans="1:11" s="85" customFormat="1" ht="15" customHeight="1" x14ac:dyDescent="0.3">
      <c r="A984" s="947"/>
      <c r="B984" s="1247"/>
      <c r="C984" s="1244"/>
      <c r="D984" s="1250"/>
      <c r="E984" s="1254"/>
      <c r="F984" s="1252"/>
      <c r="G984" s="948"/>
      <c r="H984" s="948"/>
      <c r="I984" s="948"/>
      <c r="J984" s="229"/>
      <c r="K984" s="988"/>
    </row>
    <row r="985" spans="1:11" s="85" customFormat="1" ht="15" customHeight="1" x14ac:dyDescent="0.3">
      <c r="A985" s="947"/>
      <c r="B985" s="1247"/>
      <c r="C985" s="1244"/>
      <c r="D985" s="1250"/>
      <c r="E985" s="1254"/>
      <c r="F985" s="1252"/>
      <c r="G985" s="948"/>
      <c r="H985" s="948"/>
      <c r="I985" s="948"/>
      <c r="J985" s="229"/>
      <c r="K985" s="988"/>
    </row>
    <row r="986" spans="1:11" s="85" customFormat="1" ht="15" customHeight="1" x14ac:dyDescent="0.3">
      <c r="A986" s="947"/>
      <c r="B986" s="1247"/>
      <c r="C986" s="1244"/>
      <c r="D986" s="1250"/>
      <c r="E986" s="1254"/>
      <c r="F986" s="1252"/>
      <c r="G986" s="948"/>
      <c r="H986" s="948"/>
      <c r="I986" s="948"/>
      <c r="J986" s="229"/>
      <c r="K986" s="988"/>
    </row>
    <row r="987" spans="1:11" s="85" customFormat="1" ht="15" customHeight="1" x14ac:dyDescent="0.3">
      <c r="A987" s="947"/>
      <c r="B987" s="1247"/>
      <c r="C987" s="1244"/>
      <c r="D987" s="1250"/>
      <c r="E987" s="1254"/>
      <c r="F987" s="1252"/>
      <c r="G987" s="948"/>
      <c r="H987" s="948"/>
      <c r="I987" s="948"/>
      <c r="J987" s="229"/>
      <c r="K987" s="988"/>
    </row>
    <row r="988" spans="1:11" s="85" customFormat="1" ht="15" customHeight="1" x14ac:dyDescent="0.3">
      <c r="A988" s="947"/>
      <c r="B988" s="1247"/>
      <c r="C988" s="1244"/>
      <c r="D988" s="1250"/>
      <c r="E988" s="1254"/>
      <c r="F988" s="1252"/>
      <c r="G988" s="948"/>
      <c r="H988" s="948"/>
      <c r="I988" s="948"/>
      <c r="J988" s="229"/>
      <c r="K988" s="988"/>
    </row>
    <row r="989" spans="1:11" s="85" customFormat="1" ht="15" customHeight="1" x14ac:dyDescent="0.3">
      <c r="A989" s="947"/>
      <c r="B989" s="1247"/>
      <c r="C989" s="1244"/>
      <c r="D989" s="1250"/>
      <c r="E989" s="1254"/>
      <c r="F989" s="1252"/>
      <c r="G989" s="948"/>
      <c r="H989" s="948"/>
      <c r="I989" s="948"/>
      <c r="J989" s="229"/>
      <c r="K989" s="988"/>
    </row>
    <row r="990" spans="1:11" s="85" customFormat="1" ht="15" customHeight="1" x14ac:dyDescent="0.3">
      <c r="A990" s="947"/>
      <c r="B990" s="1247"/>
      <c r="C990" s="1244"/>
      <c r="D990" s="1250"/>
      <c r="E990" s="1254"/>
      <c r="F990" s="1252"/>
      <c r="G990" s="948"/>
      <c r="H990" s="948"/>
      <c r="I990" s="948"/>
      <c r="J990" s="229"/>
      <c r="K990" s="988"/>
    </row>
    <row r="991" spans="1:11" s="85" customFormat="1" ht="15" customHeight="1" x14ac:dyDescent="0.3">
      <c r="A991" s="947"/>
      <c r="B991" s="1247"/>
      <c r="C991" s="1244"/>
      <c r="D991" s="1250"/>
      <c r="E991" s="1254"/>
      <c r="F991" s="1252"/>
      <c r="G991" s="948"/>
      <c r="H991" s="948"/>
      <c r="I991" s="948"/>
      <c r="J991" s="229"/>
      <c r="K991" s="988"/>
    </row>
    <row r="992" spans="1:11" s="85" customFormat="1" ht="15" customHeight="1" x14ac:dyDescent="0.3">
      <c r="A992" s="947"/>
      <c r="B992" s="1247"/>
      <c r="C992" s="1244"/>
      <c r="D992" s="1250"/>
      <c r="E992" s="1254"/>
      <c r="F992" s="1252"/>
      <c r="G992" s="948"/>
      <c r="H992" s="948"/>
      <c r="I992" s="948"/>
      <c r="J992" s="229"/>
      <c r="K992" s="988"/>
    </row>
    <row r="993" spans="1:11" s="85" customFormat="1" ht="15" customHeight="1" x14ac:dyDescent="0.3">
      <c r="A993" s="947"/>
      <c r="B993" s="1247"/>
      <c r="C993" s="1244"/>
      <c r="D993" s="1250"/>
      <c r="E993" s="1254"/>
      <c r="F993" s="1252"/>
      <c r="G993" s="948"/>
      <c r="H993" s="948"/>
      <c r="I993" s="948"/>
      <c r="J993" s="229"/>
      <c r="K993" s="988"/>
    </row>
    <row r="994" spans="1:11" s="85" customFormat="1" ht="15" customHeight="1" x14ac:dyDescent="0.3">
      <c r="A994" s="947"/>
      <c r="B994" s="1247"/>
      <c r="C994" s="1244"/>
      <c r="D994" s="1250"/>
      <c r="E994" s="1254"/>
      <c r="F994" s="1252"/>
      <c r="G994" s="948"/>
      <c r="H994" s="948"/>
      <c r="I994" s="948"/>
      <c r="J994" s="229"/>
      <c r="K994" s="988"/>
    </row>
    <row r="995" spans="1:11" s="85" customFormat="1" ht="15" customHeight="1" x14ac:dyDescent="0.3">
      <c r="A995" s="947"/>
      <c r="B995" s="1247"/>
      <c r="C995" s="1244"/>
      <c r="D995" s="1250"/>
      <c r="E995" s="1254"/>
      <c r="F995" s="1252"/>
      <c r="G995" s="948"/>
      <c r="H995" s="948"/>
      <c r="I995" s="948"/>
      <c r="J995" s="229"/>
      <c r="K995" s="988"/>
    </row>
    <row r="996" spans="1:11" s="85" customFormat="1" ht="15" customHeight="1" x14ac:dyDescent="0.3">
      <c r="A996" s="947"/>
      <c r="B996" s="1247"/>
      <c r="C996" s="1244"/>
      <c r="D996" s="1250"/>
      <c r="E996" s="1254"/>
      <c r="F996" s="1252"/>
      <c r="G996" s="948"/>
      <c r="H996" s="948"/>
      <c r="I996" s="948"/>
      <c r="J996" s="229"/>
      <c r="K996" s="988"/>
    </row>
    <row r="997" spans="1:11" s="85" customFormat="1" ht="15" customHeight="1" x14ac:dyDescent="0.3">
      <c r="A997" s="947"/>
      <c r="B997" s="1247"/>
      <c r="C997" s="1244"/>
      <c r="D997" s="1250"/>
      <c r="E997" s="1254"/>
      <c r="F997" s="1252"/>
      <c r="G997" s="948"/>
      <c r="H997" s="948"/>
      <c r="I997" s="948"/>
      <c r="J997" s="229"/>
      <c r="K997" s="988"/>
    </row>
    <row r="998" spans="1:11" s="85" customFormat="1" ht="15" customHeight="1" x14ac:dyDescent="0.3">
      <c r="A998" s="947"/>
      <c r="B998" s="1247"/>
      <c r="C998" s="1244"/>
      <c r="D998" s="1250"/>
      <c r="E998" s="1254"/>
      <c r="F998" s="1252"/>
      <c r="G998" s="948"/>
      <c r="H998" s="948"/>
      <c r="I998" s="948"/>
      <c r="J998" s="229"/>
      <c r="K998" s="988"/>
    </row>
    <row r="999" spans="1:11" s="85" customFormat="1" ht="15" customHeight="1" x14ac:dyDescent="0.3">
      <c r="A999" s="947"/>
      <c r="B999" s="1247"/>
      <c r="C999" s="1244"/>
      <c r="D999" s="1250"/>
      <c r="E999" s="1254"/>
      <c r="F999" s="1252"/>
      <c r="G999" s="948"/>
      <c r="H999" s="948"/>
      <c r="I999" s="948"/>
      <c r="J999" s="229"/>
      <c r="K999" s="988"/>
    </row>
    <row r="1000" spans="1:11" s="85" customFormat="1" ht="15" customHeight="1" x14ac:dyDescent="0.3">
      <c r="A1000" s="947"/>
      <c r="B1000" s="1247"/>
      <c r="C1000" s="1244"/>
      <c r="D1000" s="1250"/>
      <c r="E1000" s="1254"/>
      <c r="F1000" s="1252"/>
      <c r="G1000" s="948"/>
      <c r="H1000" s="948"/>
      <c r="I1000" s="948"/>
      <c r="J1000" s="229"/>
      <c r="K1000" s="988"/>
    </row>
    <row r="1001" spans="1:11" s="85" customFormat="1" ht="15" customHeight="1" x14ac:dyDescent="0.3">
      <c r="A1001" s="947"/>
      <c r="B1001" s="1247"/>
      <c r="C1001" s="1244"/>
      <c r="D1001" s="1250"/>
      <c r="E1001" s="1254"/>
      <c r="F1001" s="1252"/>
      <c r="G1001" s="948"/>
      <c r="H1001" s="948"/>
      <c r="I1001" s="948"/>
      <c r="J1001" s="229"/>
      <c r="K1001" s="988"/>
    </row>
    <row r="1002" spans="1:11" s="85" customFormat="1" ht="15" customHeight="1" x14ac:dyDescent="0.3">
      <c r="A1002" s="947"/>
      <c r="B1002" s="1247"/>
      <c r="C1002" s="1244"/>
      <c r="D1002" s="1250"/>
      <c r="E1002" s="1254"/>
      <c r="F1002" s="1252"/>
      <c r="G1002" s="948"/>
      <c r="H1002" s="948"/>
      <c r="I1002" s="948"/>
      <c r="J1002" s="229"/>
      <c r="K1002" s="988"/>
    </row>
    <row r="1003" spans="1:11" s="85" customFormat="1" ht="15" customHeight="1" x14ac:dyDescent="0.3">
      <c r="A1003" s="947"/>
      <c r="B1003" s="1247"/>
      <c r="C1003" s="1244"/>
      <c r="D1003" s="1250"/>
      <c r="E1003" s="1254"/>
      <c r="F1003" s="1252"/>
      <c r="G1003" s="948"/>
      <c r="H1003" s="948"/>
      <c r="I1003" s="948"/>
      <c r="J1003" s="229"/>
      <c r="K1003" s="988"/>
    </row>
    <row r="1004" spans="1:11" s="85" customFormat="1" ht="15" customHeight="1" x14ac:dyDescent="0.3">
      <c r="A1004" s="947"/>
      <c r="B1004" s="1247"/>
      <c r="C1004" s="1244"/>
      <c r="D1004" s="1250"/>
      <c r="E1004" s="1254"/>
      <c r="F1004" s="1252"/>
      <c r="G1004" s="948"/>
      <c r="H1004" s="948"/>
      <c r="I1004" s="948"/>
      <c r="J1004" s="229"/>
      <c r="K1004" s="988"/>
    </row>
    <row r="1005" spans="1:11" s="85" customFormat="1" ht="15" customHeight="1" x14ac:dyDescent="0.3">
      <c r="A1005" s="947"/>
      <c r="B1005" s="1247"/>
      <c r="C1005" s="1244"/>
      <c r="D1005" s="1250"/>
      <c r="E1005" s="1254"/>
      <c r="F1005" s="1252"/>
      <c r="G1005" s="948"/>
      <c r="H1005" s="948"/>
      <c r="I1005" s="948"/>
      <c r="J1005" s="229"/>
      <c r="K1005" s="988"/>
    </row>
    <row r="1006" spans="1:11" s="85" customFormat="1" ht="15" customHeight="1" x14ac:dyDescent="0.3">
      <c r="A1006" s="947"/>
      <c r="B1006" s="1247"/>
      <c r="C1006" s="1244"/>
      <c r="D1006" s="1250"/>
      <c r="E1006" s="1254"/>
      <c r="F1006" s="1252"/>
      <c r="G1006" s="948"/>
      <c r="H1006" s="948"/>
      <c r="I1006" s="948"/>
      <c r="J1006" s="229"/>
      <c r="K1006" s="988"/>
    </row>
    <row r="1007" spans="1:11" s="85" customFormat="1" ht="15" customHeight="1" x14ac:dyDescent="0.3">
      <c r="A1007" s="947"/>
      <c r="B1007" s="1247"/>
      <c r="C1007" s="1244"/>
      <c r="D1007" s="1250"/>
      <c r="E1007" s="1254"/>
      <c r="F1007" s="1252"/>
      <c r="G1007" s="948"/>
      <c r="H1007" s="948"/>
      <c r="I1007" s="948"/>
      <c r="J1007" s="229"/>
      <c r="K1007" s="988"/>
    </row>
    <row r="1008" spans="1:11" s="85" customFormat="1" ht="15" customHeight="1" x14ac:dyDescent="0.3">
      <c r="A1008" s="947"/>
      <c r="B1008" s="1247"/>
      <c r="C1008" s="1244"/>
      <c r="D1008" s="1250"/>
      <c r="E1008" s="1254"/>
      <c r="F1008" s="1252"/>
      <c r="G1008" s="948"/>
      <c r="H1008" s="948"/>
      <c r="I1008" s="948"/>
      <c r="J1008" s="229"/>
      <c r="K1008" s="988"/>
    </row>
    <row r="1009" spans="1:11" s="85" customFormat="1" ht="15" customHeight="1" x14ac:dyDescent="0.3">
      <c r="A1009" s="947"/>
      <c r="B1009" s="1247"/>
      <c r="C1009" s="1244"/>
      <c r="D1009" s="1250"/>
      <c r="E1009" s="1254"/>
      <c r="F1009" s="1252"/>
      <c r="G1009" s="948"/>
      <c r="H1009" s="948"/>
      <c r="I1009" s="948"/>
      <c r="J1009" s="229"/>
      <c r="K1009" s="988"/>
    </row>
    <row r="1010" spans="1:11" s="85" customFormat="1" ht="15" customHeight="1" x14ac:dyDescent="0.3">
      <c r="A1010" s="947"/>
      <c r="B1010" s="1247"/>
      <c r="C1010" s="1244"/>
      <c r="D1010" s="1250"/>
      <c r="E1010" s="1254"/>
      <c r="F1010" s="1252"/>
      <c r="G1010" s="948"/>
      <c r="H1010" s="948"/>
      <c r="I1010" s="948"/>
      <c r="J1010" s="229"/>
      <c r="K1010" s="988"/>
    </row>
    <row r="1011" spans="1:11" s="85" customFormat="1" ht="15" customHeight="1" x14ac:dyDescent="0.3">
      <c r="A1011" s="947"/>
      <c r="B1011" s="1247"/>
      <c r="C1011" s="1244"/>
      <c r="D1011" s="1250"/>
      <c r="E1011" s="1254"/>
      <c r="F1011" s="1252"/>
      <c r="G1011" s="948"/>
      <c r="H1011" s="948"/>
      <c r="I1011" s="948"/>
      <c r="J1011" s="229"/>
      <c r="K1011" s="988"/>
    </row>
    <row r="1012" spans="1:11" s="85" customFormat="1" ht="15" customHeight="1" x14ac:dyDescent="0.3">
      <c r="A1012" s="947"/>
      <c r="B1012" s="1247"/>
      <c r="C1012" s="1244"/>
      <c r="D1012" s="1250"/>
      <c r="E1012" s="1254"/>
      <c r="F1012" s="1252"/>
      <c r="G1012" s="948"/>
      <c r="H1012" s="948"/>
      <c r="I1012" s="948"/>
      <c r="J1012" s="229"/>
      <c r="K1012" s="988"/>
    </row>
    <row r="1013" spans="1:11" s="85" customFormat="1" ht="15" customHeight="1" x14ac:dyDescent="0.3">
      <c r="A1013" s="947"/>
      <c r="B1013" s="1247"/>
      <c r="C1013" s="1244"/>
      <c r="D1013" s="1250"/>
      <c r="E1013" s="1254"/>
      <c r="F1013" s="1252"/>
      <c r="G1013" s="948"/>
      <c r="H1013" s="948"/>
      <c r="I1013" s="948"/>
      <c r="J1013" s="229"/>
      <c r="K1013" s="988"/>
    </row>
    <row r="1014" spans="1:11" s="85" customFormat="1" ht="15" customHeight="1" x14ac:dyDescent="0.3">
      <c r="A1014" s="947"/>
      <c r="B1014" s="1247"/>
      <c r="C1014" s="1244"/>
      <c r="D1014" s="1250"/>
      <c r="E1014" s="1254"/>
      <c r="F1014" s="1252"/>
      <c r="G1014" s="948"/>
      <c r="H1014" s="948"/>
      <c r="I1014" s="948"/>
      <c r="J1014" s="229"/>
      <c r="K1014" s="988"/>
    </row>
    <row r="1015" spans="1:11" s="85" customFormat="1" ht="15" customHeight="1" x14ac:dyDescent="0.3">
      <c r="A1015" s="947"/>
      <c r="B1015" s="1247"/>
      <c r="C1015" s="1244"/>
      <c r="D1015" s="1250"/>
      <c r="E1015" s="1254"/>
      <c r="F1015" s="1252"/>
      <c r="G1015" s="948"/>
      <c r="H1015" s="948"/>
      <c r="I1015" s="948"/>
      <c r="J1015" s="229"/>
      <c r="K1015" s="988"/>
    </row>
    <row r="1016" spans="1:11" s="85" customFormat="1" ht="15" customHeight="1" x14ac:dyDescent="0.3">
      <c r="A1016" s="947"/>
      <c r="B1016" s="1247"/>
      <c r="C1016" s="1244"/>
      <c r="D1016" s="1250"/>
      <c r="E1016" s="1254"/>
      <c r="F1016" s="1252"/>
      <c r="G1016" s="948"/>
      <c r="H1016" s="948"/>
      <c r="I1016" s="948"/>
      <c r="J1016" s="229"/>
      <c r="K1016" s="988"/>
    </row>
    <row r="1017" spans="1:11" s="85" customFormat="1" ht="15" customHeight="1" x14ac:dyDescent="0.3">
      <c r="A1017" s="947"/>
      <c r="B1017" s="1247"/>
      <c r="C1017" s="1244"/>
      <c r="D1017" s="1250"/>
      <c r="E1017" s="1254"/>
      <c r="F1017" s="1252"/>
      <c r="G1017" s="948"/>
      <c r="H1017" s="948"/>
      <c r="I1017" s="948"/>
      <c r="J1017" s="229"/>
      <c r="K1017" s="988"/>
    </row>
    <row r="1018" spans="1:11" s="85" customFormat="1" ht="15" customHeight="1" x14ac:dyDescent="0.3">
      <c r="A1018" s="947"/>
      <c r="B1018" s="1247"/>
      <c r="C1018" s="1244"/>
      <c r="D1018" s="1250"/>
      <c r="E1018" s="1254"/>
      <c r="F1018" s="1252"/>
      <c r="G1018" s="948"/>
      <c r="H1018" s="948"/>
      <c r="I1018" s="948"/>
      <c r="J1018" s="229"/>
      <c r="K1018" s="988"/>
    </row>
    <row r="1019" spans="1:11" s="85" customFormat="1" ht="15" customHeight="1" x14ac:dyDescent="0.3">
      <c r="A1019" s="947"/>
      <c r="B1019" s="1247"/>
      <c r="C1019" s="1244"/>
      <c r="D1019" s="1250"/>
      <c r="E1019" s="1254"/>
      <c r="F1019" s="1252"/>
      <c r="G1019" s="948"/>
      <c r="H1019" s="948"/>
      <c r="I1019" s="948"/>
      <c r="J1019" s="229"/>
      <c r="K1019" s="988"/>
    </row>
    <row r="1020" spans="1:11" s="85" customFormat="1" ht="15" customHeight="1" x14ac:dyDescent="0.3">
      <c r="A1020" s="947"/>
      <c r="B1020" s="1247"/>
      <c r="C1020" s="1244"/>
      <c r="D1020" s="1250"/>
      <c r="E1020" s="1254"/>
      <c r="F1020" s="1252"/>
      <c r="G1020" s="948"/>
      <c r="H1020" s="948"/>
      <c r="I1020" s="948"/>
      <c r="J1020" s="229"/>
      <c r="K1020" s="988"/>
    </row>
    <row r="1021" spans="1:11" s="85" customFormat="1" ht="15" customHeight="1" x14ac:dyDescent="0.3">
      <c r="A1021" s="947"/>
      <c r="B1021" s="1247"/>
      <c r="C1021" s="1244"/>
      <c r="D1021" s="1250"/>
      <c r="E1021" s="1254"/>
      <c r="F1021" s="1252"/>
      <c r="G1021" s="948"/>
      <c r="H1021" s="948"/>
      <c r="I1021" s="948"/>
      <c r="J1021" s="229"/>
      <c r="K1021" s="988"/>
    </row>
    <row r="1022" spans="1:11" s="85" customFormat="1" ht="15" customHeight="1" x14ac:dyDescent="0.3">
      <c r="A1022" s="947"/>
      <c r="B1022" s="1247"/>
      <c r="C1022" s="1244"/>
      <c r="D1022" s="1250"/>
      <c r="E1022" s="1254"/>
      <c r="F1022" s="1252"/>
      <c r="G1022" s="948"/>
      <c r="H1022" s="948"/>
      <c r="I1022" s="948"/>
      <c r="J1022" s="229"/>
      <c r="K1022" s="988"/>
    </row>
    <row r="1023" spans="1:11" s="85" customFormat="1" ht="15" customHeight="1" x14ac:dyDescent="0.3">
      <c r="A1023" s="947"/>
      <c r="B1023" s="1247"/>
      <c r="C1023" s="1244"/>
      <c r="D1023" s="1250"/>
      <c r="E1023" s="1254"/>
      <c r="F1023" s="1252"/>
      <c r="G1023" s="948"/>
      <c r="H1023" s="948"/>
      <c r="I1023" s="948"/>
      <c r="J1023" s="229"/>
      <c r="K1023" s="988"/>
    </row>
    <row r="1024" spans="1:11" s="85" customFormat="1" ht="15" customHeight="1" x14ac:dyDescent="0.3">
      <c r="A1024" s="947"/>
      <c r="B1024" s="1247"/>
      <c r="C1024" s="1244"/>
      <c r="D1024" s="1250"/>
      <c r="E1024" s="1254"/>
      <c r="F1024" s="1252"/>
      <c r="G1024" s="948"/>
      <c r="H1024" s="948"/>
      <c r="I1024" s="948"/>
      <c r="J1024" s="229"/>
      <c r="K1024" s="988"/>
    </row>
    <row r="1025" spans="1:11" s="85" customFormat="1" ht="15" customHeight="1" x14ac:dyDescent="0.3">
      <c r="A1025" s="947"/>
      <c r="B1025" s="1247"/>
      <c r="C1025" s="1244"/>
      <c r="D1025" s="1250"/>
      <c r="E1025" s="1254"/>
      <c r="F1025" s="1252"/>
      <c r="G1025" s="948"/>
      <c r="H1025" s="948"/>
      <c r="I1025" s="948"/>
      <c r="J1025" s="229"/>
      <c r="K1025" s="988"/>
    </row>
    <row r="1026" spans="1:11" s="85" customFormat="1" ht="15" customHeight="1" x14ac:dyDescent="0.3">
      <c r="A1026" s="947"/>
      <c r="B1026" s="1247"/>
      <c r="C1026" s="1244"/>
      <c r="D1026" s="1250"/>
      <c r="E1026" s="1254"/>
      <c r="F1026" s="1252"/>
      <c r="G1026" s="948"/>
      <c r="H1026" s="948"/>
      <c r="I1026" s="948"/>
      <c r="J1026" s="229"/>
      <c r="K1026" s="988"/>
    </row>
    <row r="1027" spans="1:11" s="85" customFormat="1" ht="15" customHeight="1" x14ac:dyDescent="0.3">
      <c r="A1027" s="947"/>
      <c r="B1027" s="1247"/>
      <c r="C1027" s="1244"/>
      <c r="D1027" s="1250"/>
      <c r="E1027" s="1254"/>
      <c r="F1027" s="1252"/>
      <c r="G1027" s="948"/>
      <c r="H1027" s="948"/>
      <c r="I1027" s="948"/>
      <c r="J1027" s="229"/>
      <c r="K1027" s="988"/>
    </row>
    <row r="1028" spans="1:11" s="85" customFormat="1" ht="15" customHeight="1" x14ac:dyDescent="0.3">
      <c r="A1028" s="947"/>
      <c r="B1028" s="1247"/>
      <c r="C1028" s="1244"/>
      <c r="D1028" s="1250"/>
      <c r="E1028" s="1254"/>
      <c r="F1028" s="1252"/>
      <c r="G1028" s="948"/>
      <c r="H1028" s="948"/>
      <c r="I1028" s="948"/>
      <c r="J1028" s="229"/>
      <c r="K1028" s="988"/>
    </row>
    <row r="1029" spans="1:11" s="85" customFormat="1" ht="15" customHeight="1" x14ac:dyDescent="0.3">
      <c r="A1029" s="947"/>
      <c r="B1029" s="1247"/>
      <c r="C1029" s="1244"/>
      <c r="D1029" s="1250"/>
      <c r="E1029" s="1254"/>
      <c r="F1029" s="1252"/>
      <c r="G1029" s="948"/>
      <c r="H1029" s="948"/>
      <c r="I1029" s="948"/>
      <c r="J1029" s="229"/>
      <c r="K1029" s="988"/>
    </row>
    <row r="1030" spans="1:11" s="85" customFormat="1" ht="15" customHeight="1" x14ac:dyDescent="0.3">
      <c r="A1030" s="947"/>
      <c r="B1030" s="1247"/>
      <c r="C1030" s="1244"/>
      <c r="D1030" s="1250"/>
      <c r="E1030" s="1254"/>
      <c r="F1030" s="1252"/>
      <c r="G1030" s="948"/>
      <c r="H1030" s="948"/>
      <c r="I1030" s="948"/>
      <c r="J1030" s="229"/>
      <c r="K1030" s="988"/>
    </row>
    <row r="1031" spans="1:11" s="85" customFormat="1" ht="15" customHeight="1" x14ac:dyDescent="0.3">
      <c r="A1031" s="947"/>
      <c r="B1031" s="1247"/>
      <c r="C1031" s="1244"/>
      <c r="D1031" s="1250"/>
      <c r="E1031" s="1254"/>
      <c r="F1031" s="1252"/>
      <c r="G1031" s="948"/>
      <c r="H1031" s="948"/>
      <c r="I1031" s="948"/>
      <c r="J1031" s="229"/>
      <c r="K1031" s="988"/>
    </row>
    <row r="1032" spans="1:11" s="85" customFormat="1" ht="15" customHeight="1" x14ac:dyDescent="0.3">
      <c r="A1032" s="947"/>
      <c r="B1032" s="1247"/>
      <c r="C1032" s="1244"/>
      <c r="D1032" s="1250"/>
      <c r="E1032" s="1254"/>
      <c r="F1032" s="1252"/>
      <c r="G1032" s="948"/>
      <c r="H1032" s="948"/>
      <c r="I1032" s="948"/>
      <c r="J1032" s="229"/>
      <c r="K1032" s="988"/>
    </row>
    <row r="1033" spans="1:11" s="85" customFormat="1" ht="15" customHeight="1" x14ac:dyDescent="0.3">
      <c r="A1033" s="947"/>
      <c r="B1033" s="1247"/>
      <c r="C1033" s="1244"/>
      <c r="D1033" s="1250"/>
      <c r="E1033" s="1254"/>
      <c r="F1033" s="1252"/>
      <c r="G1033" s="948"/>
      <c r="H1033" s="948"/>
      <c r="I1033" s="948"/>
      <c r="J1033" s="229"/>
      <c r="K1033" s="988"/>
    </row>
    <row r="1034" spans="1:11" s="85" customFormat="1" ht="15" customHeight="1" x14ac:dyDescent="0.3">
      <c r="A1034" s="947"/>
      <c r="B1034" s="1247"/>
      <c r="C1034" s="1244"/>
      <c r="D1034" s="1250"/>
      <c r="E1034" s="1254"/>
      <c r="F1034" s="1252"/>
      <c r="G1034" s="948"/>
      <c r="H1034" s="948"/>
      <c r="I1034" s="948"/>
      <c r="J1034" s="229"/>
      <c r="K1034" s="988"/>
    </row>
    <row r="1035" spans="1:11" s="85" customFormat="1" ht="15" customHeight="1" x14ac:dyDescent="0.3">
      <c r="A1035" s="947"/>
      <c r="B1035" s="1247"/>
      <c r="C1035" s="1244"/>
      <c r="D1035" s="1250"/>
      <c r="E1035" s="1254"/>
      <c r="F1035" s="1252"/>
      <c r="G1035" s="948"/>
      <c r="H1035" s="948"/>
      <c r="I1035" s="948"/>
      <c r="J1035" s="229"/>
      <c r="K1035" s="988"/>
    </row>
    <row r="1036" spans="1:11" s="85" customFormat="1" ht="15" customHeight="1" x14ac:dyDescent="0.3">
      <c r="A1036" s="947"/>
      <c r="B1036" s="1247"/>
      <c r="C1036" s="1244"/>
      <c r="D1036" s="1250"/>
      <c r="E1036" s="1254"/>
      <c r="F1036" s="1252"/>
      <c r="G1036" s="948"/>
      <c r="H1036" s="948"/>
      <c r="I1036" s="948"/>
      <c r="J1036" s="229"/>
      <c r="K1036" s="988"/>
    </row>
    <row r="1037" spans="1:11" s="85" customFormat="1" ht="15" customHeight="1" x14ac:dyDescent="0.3">
      <c r="A1037" s="947"/>
      <c r="B1037" s="1247"/>
      <c r="C1037" s="1244"/>
      <c r="D1037" s="1250"/>
      <c r="E1037" s="1254"/>
      <c r="F1037" s="1252"/>
      <c r="G1037" s="948"/>
      <c r="H1037" s="948"/>
      <c r="I1037" s="948"/>
      <c r="J1037" s="229"/>
      <c r="K1037" s="988"/>
    </row>
    <row r="1038" spans="1:11" s="85" customFormat="1" ht="15" customHeight="1" x14ac:dyDescent="0.3">
      <c r="A1038" s="947"/>
      <c r="B1038" s="1247"/>
      <c r="C1038" s="1244"/>
      <c r="D1038" s="1250"/>
      <c r="E1038" s="1254"/>
      <c r="F1038" s="1252"/>
      <c r="G1038" s="948"/>
      <c r="H1038" s="948"/>
      <c r="I1038" s="948"/>
      <c r="J1038" s="229"/>
      <c r="K1038" s="988"/>
    </row>
    <row r="1039" spans="1:11" s="85" customFormat="1" ht="15" customHeight="1" x14ac:dyDescent="0.3">
      <c r="A1039" s="947"/>
      <c r="B1039" s="1247"/>
      <c r="C1039" s="1244"/>
      <c r="D1039" s="1250"/>
      <c r="E1039" s="1254"/>
      <c r="F1039" s="1252"/>
      <c r="G1039" s="948"/>
      <c r="H1039" s="948"/>
      <c r="I1039" s="948"/>
      <c r="J1039" s="229"/>
      <c r="K1039" s="988"/>
    </row>
    <row r="1040" spans="1:11" s="85" customFormat="1" ht="15" customHeight="1" x14ac:dyDescent="0.3">
      <c r="A1040" s="947"/>
      <c r="B1040" s="1247"/>
      <c r="C1040" s="1244"/>
      <c r="D1040" s="1250"/>
      <c r="E1040" s="1254"/>
      <c r="F1040" s="1252"/>
      <c r="G1040" s="948"/>
      <c r="H1040" s="948"/>
      <c r="I1040" s="948"/>
      <c r="J1040" s="229"/>
      <c r="K1040" s="988"/>
    </row>
    <row r="1041" spans="1:11" s="85" customFormat="1" ht="15" customHeight="1" x14ac:dyDescent="0.3">
      <c r="A1041" s="947"/>
      <c r="B1041" s="1247"/>
      <c r="C1041" s="1244"/>
      <c r="D1041" s="1250"/>
      <c r="E1041" s="1254"/>
      <c r="F1041" s="1252"/>
      <c r="G1041" s="948"/>
      <c r="H1041" s="948"/>
      <c r="I1041" s="948"/>
      <c r="J1041" s="229"/>
      <c r="K1041" s="988"/>
    </row>
    <row r="1042" spans="1:11" s="85" customFormat="1" ht="15" customHeight="1" x14ac:dyDescent="0.3">
      <c r="A1042" s="947"/>
      <c r="B1042" s="1247"/>
      <c r="C1042" s="1244"/>
      <c r="D1042" s="1250"/>
      <c r="E1042" s="1254"/>
      <c r="F1042" s="1252"/>
      <c r="G1042" s="948"/>
      <c r="H1042" s="948"/>
      <c r="I1042" s="948"/>
      <c r="J1042" s="229"/>
      <c r="K1042" s="988"/>
    </row>
    <row r="1043" spans="1:11" s="85" customFormat="1" ht="15" customHeight="1" x14ac:dyDescent="0.3">
      <c r="A1043" s="947"/>
      <c r="B1043" s="1247"/>
      <c r="C1043" s="1244"/>
      <c r="D1043" s="1250"/>
      <c r="E1043" s="1254"/>
      <c r="F1043" s="1252"/>
      <c r="G1043" s="948"/>
      <c r="H1043" s="948"/>
      <c r="I1043" s="948"/>
      <c r="J1043" s="229"/>
      <c r="K1043" s="988"/>
    </row>
    <row r="1044" spans="1:11" s="85" customFormat="1" ht="15" customHeight="1" x14ac:dyDescent="0.3">
      <c r="A1044" s="947"/>
      <c r="B1044" s="1247"/>
      <c r="C1044" s="1244"/>
      <c r="D1044" s="1250"/>
      <c r="E1044" s="1254"/>
      <c r="F1044" s="1252"/>
      <c r="G1044" s="948"/>
      <c r="H1044" s="948"/>
      <c r="I1044" s="948"/>
      <c r="J1044" s="229"/>
      <c r="K1044" s="988"/>
    </row>
    <row r="1045" spans="1:11" s="85" customFormat="1" ht="15" customHeight="1" x14ac:dyDescent="0.3">
      <c r="A1045" s="947"/>
      <c r="B1045" s="1247"/>
      <c r="C1045" s="1244"/>
      <c r="D1045" s="1250"/>
      <c r="E1045" s="1254"/>
      <c r="F1045" s="1252"/>
      <c r="G1045" s="948"/>
      <c r="H1045" s="948"/>
      <c r="I1045" s="948"/>
      <c r="J1045" s="229"/>
      <c r="K1045" s="988"/>
    </row>
    <row r="1046" spans="1:11" s="85" customFormat="1" ht="15" customHeight="1" x14ac:dyDescent="0.3">
      <c r="A1046" s="947"/>
      <c r="B1046" s="1247"/>
      <c r="C1046" s="1244"/>
      <c r="D1046" s="1250"/>
      <c r="E1046" s="1254"/>
      <c r="F1046" s="1252"/>
      <c r="G1046" s="948"/>
      <c r="H1046" s="948"/>
      <c r="I1046" s="948"/>
      <c r="J1046" s="229"/>
      <c r="K1046" s="988"/>
    </row>
    <row r="1047" spans="1:11" s="85" customFormat="1" ht="15" customHeight="1" x14ac:dyDescent="0.3">
      <c r="A1047" s="947"/>
      <c r="B1047" s="1247"/>
      <c r="C1047" s="1244"/>
      <c r="D1047" s="1250"/>
      <c r="E1047" s="1254"/>
      <c r="F1047" s="1252"/>
      <c r="G1047" s="948"/>
      <c r="H1047" s="948"/>
      <c r="I1047" s="948"/>
      <c r="J1047" s="229"/>
      <c r="K1047" s="988"/>
    </row>
    <row r="1048" spans="1:11" s="85" customFormat="1" ht="15" customHeight="1" x14ac:dyDescent="0.3">
      <c r="A1048" s="947"/>
      <c r="B1048" s="1247"/>
      <c r="C1048" s="1244"/>
      <c r="D1048" s="1250"/>
      <c r="E1048" s="1254"/>
      <c r="F1048" s="1252"/>
      <c r="G1048" s="948"/>
      <c r="H1048" s="948"/>
      <c r="I1048" s="948"/>
      <c r="J1048" s="229"/>
      <c r="K1048" s="988"/>
    </row>
    <row r="1049" spans="1:11" s="85" customFormat="1" ht="15" customHeight="1" x14ac:dyDescent="0.3">
      <c r="A1049" s="947"/>
      <c r="B1049" s="1247"/>
      <c r="C1049" s="1244"/>
      <c r="D1049" s="1250"/>
      <c r="E1049" s="1254"/>
      <c r="F1049" s="1252"/>
      <c r="G1049" s="948"/>
      <c r="H1049" s="948"/>
      <c r="I1049" s="948"/>
      <c r="J1049" s="229"/>
      <c r="K1049" s="988"/>
    </row>
    <row r="1050" spans="1:11" s="85" customFormat="1" ht="15" customHeight="1" x14ac:dyDescent="0.3">
      <c r="A1050" s="947"/>
      <c r="B1050" s="1247"/>
      <c r="C1050" s="1244"/>
      <c r="D1050" s="1250"/>
      <c r="E1050" s="1254"/>
      <c r="F1050" s="1252"/>
      <c r="G1050" s="948"/>
      <c r="H1050" s="948"/>
      <c r="I1050" s="948"/>
      <c r="J1050" s="229"/>
      <c r="K1050" s="988"/>
    </row>
    <row r="1051" spans="1:11" s="85" customFormat="1" ht="15" customHeight="1" x14ac:dyDescent="0.3">
      <c r="A1051" s="947"/>
      <c r="B1051" s="1247"/>
      <c r="C1051" s="1244"/>
      <c r="D1051" s="1250"/>
      <c r="E1051" s="1254"/>
      <c r="F1051" s="1252"/>
      <c r="G1051" s="948"/>
      <c r="H1051" s="948"/>
      <c r="I1051" s="948"/>
      <c r="J1051" s="229"/>
      <c r="K1051" s="988"/>
    </row>
    <row r="1052" spans="1:11" s="85" customFormat="1" ht="15" customHeight="1" x14ac:dyDescent="0.3">
      <c r="A1052" s="947"/>
      <c r="B1052" s="1247"/>
      <c r="C1052" s="1244"/>
      <c r="D1052" s="1250"/>
      <c r="E1052" s="1254"/>
      <c r="F1052" s="1252"/>
      <c r="G1052" s="948"/>
      <c r="H1052" s="948"/>
      <c r="I1052" s="948"/>
      <c r="J1052" s="229"/>
      <c r="K1052" s="988"/>
    </row>
    <row r="1053" spans="1:11" s="85" customFormat="1" ht="15" customHeight="1" x14ac:dyDescent="0.3">
      <c r="A1053" s="947"/>
      <c r="B1053" s="1247"/>
      <c r="C1053" s="1244"/>
      <c r="D1053" s="1250"/>
      <c r="E1053" s="1254"/>
      <c r="F1053" s="1252"/>
      <c r="G1053" s="948"/>
      <c r="H1053" s="948"/>
      <c r="I1053" s="948"/>
      <c r="J1053" s="229"/>
      <c r="K1053" s="988"/>
    </row>
    <row r="1054" spans="1:11" s="85" customFormat="1" ht="15" customHeight="1" x14ac:dyDescent="0.3">
      <c r="A1054" s="947"/>
      <c r="B1054" s="1247"/>
      <c r="C1054" s="1244"/>
      <c r="D1054" s="1250"/>
      <c r="E1054" s="1254"/>
      <c r="F1054" s="1252"/>
      <c r="G1054" s="948"/>
      <c r="H1054" s="948"/>
      <c r="I1054" s="948"/>
      <c r="J1054" s="229"/>
      <c r="K1054" s="988"/>
    </row>
    <row r="1055" spans="1:11" s="85" customFormat="1" ht="15" customHeight="1" x14ac:dyDescent="0.3">
      <c r="A1055" s="947"/>
      <c r="B1055" s="1247"/>
      <c r="C1055" s="1244"/>
      <c r="D1055" s="1250"/>
      <c r="E1055" s="1254"/>
      <c r="F1055" s="1252"/>
      <c r="G1055" s="948"/>
      <c r="H1055" s="948"/>
      <c r="I1055" s="948"/>
      <c r="J1055" s="229"/>
      <c r="K1055" s="988"/>
    </row>
    <row r="1056" spans="1:11" s="85" customFormat="1" ht="15" customHeight="1" x14ac:dyDescent="0.3">
      <c r="A1056" s="947"/>
      <c r="B1056" s="1247"/>
      <c r="C1056" s="1244"/>
      <c r="D1056" s="1250"/>
      <c r="E1056" s="1254"/>
      <c r="F1056" s="1252"/>
      <c r="G1056" s="948"/>
      <c r="H1056" s="948"/>
      <c r="I1056" s="948"/>
      <c r="J1056" s="229"/>
      <c r="K1056" s="988"/>
    </row>
    <row r="1057" spans="1:11" s="85" customFormat="1" ht="15" customHeight="1" x14ac:dyDescent="0.3">
      <c r="A1057" s="947"/>
      <c r="B1057" s="1247"/>
      <c r="C1057" s="1244"/>
      <c r="D1057" s="1250"/>
      <c r="E1057" s="1254"/>
      <c r="F1057" s="1252"/>
      <c r="G1057" s="948"/>
      <c r="H1057" s="948"/>
      <c r="I1057" s="948"/>
      <c r="J1057" s="229"/>
      <c r="K1057" s="988"/>
    </row>
    <row r="1058" spans="1:11" s="85" customFormat="1" ht="15" customHeight="1" x14ac:dyDescent="0.3">
      <c r="A1058" s="947"/>
      <c r="B1058" s="1247"/>
      <c r="C1058" s="1244"/>
      <c r="D1058" s="1250"/>
      <c r="E1058" s="1254"/>
      <c r="F1058" s="1252"/>
      <c r="G1058" s="948"/>
      <c r="H1058" s="948"/>
      <c r="I1058" s="948"/>
      <c r="J1058" s="229"/>
      <c r="K1058" s="988"/>
    </row>
    <row r="1059" spans="1:11" s="85" customFormat="1" ht="15" customHeight="1" x14ac:dyDescent="0.3">
      <c r="A1059" s="947"/>
      <c r="B1059" s="1247"/>
      <c r="C1059" s="1244"/>
      <c r="D1059" s="1250"/>
      <c r="E1059" s="1254"/>
      <c r="F1059" s="1252"/>
      <c r="G1059" s="948"/>
      <c r="H1059" s="948"/>
      <c r="I1059" s="948"/>
      <c r="J1059" s="229"/>
      <c r="K1059" s="988"/>
    </row>
    <row r="1060" spans="1:11" s="85" customFormat="1" ht="15" customHeight="1" x14ac:dyDescent="0.3">
      <c r="A1060" s="947"/>
      <c r="B1060" s="1247"/>
      <c r="C1060" s="1244"/>
      <c r="D1060" s="1250"/>
      <c r="E1060" s="1254"/>
      <c r="F1060" s="1252"/>
      <c r="G1060" s="948"/>
      <c r="H1060" s="948"/>
      <c r="I1060" s="948"/>
      <c r="J1060" s="229"/>
      <c r="K1060" s="988"/>
    </row>
    <row r="1061" spans="1:11" s="85" customFormat="1" ht="15" customHeight="1" x14ac:dyDescent="0.3">
      <c r="A1061" s="947"/>
      <c r="B1061" s="949"/>
      <c r="C1061" s="229"/>
      <c r="D1061" s="1233"/>
      <c r="E1061" s="1254"/>
      <c r="F1061" s="1235"/>
      <c r="G1061" s="948"/>
      <c r="H1061" s="948"/>
      <c r="I1061" s="948"/>
      <c r="J1061" s="229"/>
      <c r="K1061" s="988"/>
    </row>
    <row r="1062" spans="1:11" s="85" customFormat="1" ht="15" customHeight="1" x14ac:dyDescent="0.3">
      <c r="A1062" s="947"/>
      <c r="B1062" s="949"/>
      <c r="C1062" s="1244"/>
      <c r="D1062" s="1249"/>
      <c r="E1062" s="1239"/>
      <c r="F1062" s="1251"/>
      <c r="G1062" s="948"/>
      <c r="H1062" s="948"/>
      <c r="I1062" s="948"/>
      <c r="J1062" s="229"/>
      <c r="K1062" s="988"/>
    </row>
    <row r="1063" spans="1:11" s="85" customFormat="1" ht="15" customHeight="1" x14ac:dyDescent="0.3">
      <c r="A1063" s="947"/>
      <c r="B1063" s="1247"/>
      <c r="C1063" s="1244"/>
      <c r="D1063" s="1250"/>
      <c r="E1063" s="1254"/>
      <c r="F1063" s="1252"/>
      <c r="G1063" s="948"/>
      <c r="H1063" s="948"/>
      <c r="I1063" s="948"/>
      <c r="J1063" s="229"/>
      <c r="K1063" s="988"/>
    </row>
    <row r="1064" spans="1:11" s="85" customFormat="1" ht="15" customHeight="1" x14ac:dyDescent="0.3">
      <c r="A1064" s="947"/>
      <c r="B1064" s="1247"/>
      <c r="C1064" s="1244"/>
      <c r="D1064" s="1250"/>
      <c r="E1064" s="1254"/>
      <c r="F1064" s="1252"/>
      <c r="G1064" s="948"/>
      <c r="H1064" s="948"/>
      <c r="I1064" s="948"/>
      <c r="J1064" s="229"/>
      <c r="K1064" s="988"/>
    </row>
    <row r="1065" spans="1:11" s="85" customFormat="1" ht="15" customHeight="1" x14ac:dyDescent="0.3">
      <c r="A1065" s="947"/>
      <c r="B1065" s="1247"/>
      <c r="C1065" s="1244"/>
      <c r="D1065" s="1250"/>
      <c r="E1065" s="1254"/>
      <c r="F1065" s="1252"/>
      <c r="G1065" s="948"/>
      <c r="H1065" s="948"/>
      <c r="I1065" s="948"/>
      <c r="J1065" s="229"/>
      <c r="K1065" s="988"/>
    </row>
    <row r="1066" spans="1:11" s="85" customFormat="1" ht="15" customHeight="1" x14ac:dyDescent="0.3">
      <c r="A1066" s="947"/>
      <c r="B1066" s="1247"/>
      <c r="C1066" s="1244"/>
      <c r="D1066" s="1250"/>
      <c r="E1066" s="1254"/>
      <c r="F1066" s="1252"/>
      <c r="G1066" s="948"/>
      <c r="H1066" s="948"/>
      <c r="I1066" s="948"/>
      <c r="J1066" s="229"/>
      <c r="K1066" s="988"/>
    </row>
    <row r="1067" spans="1:11" s="85" customFormat="1" ht="15" customHeight="1" x14ac:dyDescent="0.3">
      <c r="A1067" s="947"/>
      <c r="B1067" s="1247"/>
      <c r="C1067" s="1244"/>
      <c r="D1067" s="1250"/>
      <c r="E1067" s="1254"/>
      <c r="F1067" s="1252"/>
      <c r="G1067" s="948"/>
      <c r="H1067" s="948"/>
      <c r="I1067" s="948"/>
      <c r="J1067" s="229"/>
      <c r="K1067" s="988"/>
    </row>
    <row r="1068" spans="1:11" s="85" customFormat="1" ht="15" customHeight="1" x14ac:dyDescent="0.3">
      <c r="A1068" s="947"/>
      <c r="B1068" s="1247"/>
      <c r="C1068" s="1244"/>
      <c r="D1068" s="1250"/>
      <c r="E1068" s="1254"/>
      <c r="F1068" s="1252"/>
      <c r="G1068" s="948"/>
      <c r="H1068" s="948"/>
      <c r="I1068" s="948"/>
      <c r="J1068" s="229"/>
      <c r="K1068" s="988"/>
    </row>
    <row r="1069" spans="1:11" s="85" customFormat="1" ht="15" customHeight="1" x14ac:dyDescent="0.3">
      <c r="A1069" s="947"/>
      <c r="B1069" s="1247"/>
      <c r="C1069" s="1244"/>
      <c r="D1069" s="1250"/>
      <c r="E1069" s="1254"/>
      <c r="F1069" s="1252"/>
      <c r="G1069" s="948"/>
      <c r="H1069" s="948"/>
      <c r="I1069" s="948"/>
      <c r="J1069" s="229"/>
      <c r="K1069" s="988"/>
    </row>
    <row r="1070" spans="1:11" s="85" customFormat="1" ht="15" customHeight="1" x14ac:dyDescent="0.3">
      <c r="A1070" s="947"/>
      <c r="B1070" s="1247"/>
      <c r="C1070" s="1244"/>
      <c r="D1070" s="1250"/>
      <c r="E1070" s="1254"/>
      <c r="F1070" s="1252"/>
      <c r="G1070" s="948"/>
      <c r="H1070" s="948"/>
      <c r="I1070" s="948"/>
      <c r="J1070" s="229"/>
      <c r="K1070" s="988"/>
    </row>
    <row r="1071" spans="1:11" s="85" customFormat="1" ht="15" customHeight="1" x14ac:dyDescent="0.3">
      <c r="A1071" s="947"/>
      <c r="B1071" s="1247"/>
      <c r="C1071" s="1244"/>
      <c r="D1071" s="1250"/>
      <c r="E1071" s="1254"/>
      <c r="F1071" s="1252"/>
      <c r="G1071" s="948"/>
      <c r="H1071" s="948"/>
      <c r="I1071" s="948"/>
      <c r="J1071" s="229"/>
      <c r="K1071" s="988"/>
    </row>
    <row r="1072" spans="1:11" s="85" customFormat="1" ht="15" customHeight="1" x14ac:dyDescent="0.3">
      <c r="A1072" s="947"/>
      <c r="B1072" s="1247"/>
      <c r="C1072" s="1244"/>
      <c r="D1072" s="1250"/>
      <c r="E1072" s="1254"/>
      <c r="F1072" s="1252"/>
      <c r="G1072" s="948"/>
      <c r="H1072" s="948"/>
      <c r="I1072" s="948"/>
      <c r="J1072" s="229"/>
      <c r="K1072" s="988"/>
    </row>
    <row r="1073" spans="1:11" s="85" customFormat="1" ht="15" customHeight="1" x14ac:dyDescent="0.3">
      <c r="A1073" s="947"/>
      <c r="B1073" s="1247"/>
      <c r="C1073" s="1244"/>
      <c r="D1073" s="1250"/>
      <c r="E1073" s="1254"/>
      <c r="F1073" s="1252"/>
      <c r="G1073" s="948"/>
      <c r="H1073" s="948"/>
      <c r="I1073" s="948"/>
      <c r="J1073" s="229"/>
      <c r="K1073" s="988"/>
    </row>
    <row r="1074" spans="1:11" s="85" customFormat="1" ht="15" customHeight="1" x14ac:dyDescent="0.3">
      <c r="A1074" s="947"/>
      <c r="B1074" s="1247"/>
      <c r="C1074" s="1244"/>
      <c r="D1074" s="1250"/>
      <c r="E1074" s="1254"/>
      <c r="F1074" s="1252"/>
      <c r="G1074" s="948"/>
      <c r="H1074" s="948"/>
      <c r="I1074" s="948"/>
      <c r="J1074" s="229"/>
      <c r="K1074" s="988"/>
    </row>
    <row r="1075" spans="1:11" s="85" customFormat="1" ht="15" customHeight="1" x14ac:dyDescent="0.3">
      <c r="A1075" s="947"/>
      <c r="B1075" s="1247"/>
      <c r="C1075" s="1244"/>
      <c r="D1075" s="1250"/>
      <c r="E1075" s="1254"/>
      <c r="F1075" s="1252"/>
      <c r="G1075" s="948"/>
      <c r="H1075" s="948"/>
      <c r="I1075" s="948"/>
      <c r="J1075" s="229"/>
      <c r="K1075" s="988"/>
    </row>
    <row r="1076" spans="1:11" s="85" customFormat="1" ht="15" customHeight="1" x14ac:dyDescent="0.3">
      <c r="A1076" s="947"/>
      <c r="B1076" s="1247"/>
      <c r="C1076" s="1244"/>
      <c r="D1076" s="1250"/>
      <c r="E1076" s="1254"/>
      <c r="F1076" s="1252"/>
      <c r="G1076" s="948"/>
      <c r="H1076" s="948"/>
      <c r="I1076" s="948"/>
      <c r="J1076" s="229"/>
      <c r="K1076" s="988"/>
    </row>
    <row r="1077" spans="1:11" s="85" customFormat="1" ht="15" customHeight="1" x14ac:dyDescent="0.3">
      <c r="A1077" s="947"/>
      <c r="B1077" s="1247"/>
      <c r="C1077" s="1244"/>
      <c r="D1077" s="1250"/>
      <c r="E1077" s="1254"/>
      <c r="F1077" s="1252"/>
      <c r="G1077" s="948"/>
      <c r="H1077" s="948"/>
      <c r="I1077" s="948"/>
      <c r="J1077" s="229"/>
      <c r="K1077" s="988"/>
    </row>
    <row r="1078" spans="1:11" s="85" customFormat="1" ht="15" customHeight="1" x14ac:dyDescent="0.3">
      <c r="A1078" s="947"/>
      <c r="B1078" s="1247"/>
      <c r="C1078" s="1244"/>
      <c r="D1078" s="1250"/>
      <c r="E1078" s="1254"/>
      <c r="F1078" s="1252"/>
      <c r="G1078" s="948"/>
      <c r="H1078" s="948"/>
      <c r="I1078" s="948"/>
      <c r="J1078" s="229"/>
      <c r="K1078" s="988"/>
    </row>
    <row r="1079" spans="1:11" s="85" customFormat="1" ht="15" customHeight="1" x14ac:dyDescent="0.3">
      <c r="A1079" s="947"/>
      <c r="B1079" s="1247"/>
      <c r="C1079" s="1244"/>
      <c r="D1079" s="1250"/>
      <c r="E1079" s="1254"/>
      <c r="F1079" s="1252"/>
      <c r="G1079" s="948"/>
      <c r="H1079" s="948"/>
      <c r="I1079" s="948"/>
      <c r="J1079" s="229"/>
      <c r="K1079" s="988"/>
    </row>
    <row r="1080" spans="1:11" s="85" customFormat="1" ht="15" customHeight="1" x14ac:dyDescent="0.3">
      <c r="A1080" s="947"/>
      <c r="B1080" s="1247"/>
      <c r="C1080" s="1244"/>
      <c r="D1080" s="1250"/>
      <c r="E1080" s="1254"/>
      <c r="F1080" s="1252"/>
      <c r="G1080" s="948"/>
      <c r="H1080" s="948"/>
      <c r="I1080" s="948"/>
      <c r="J1080" s="229"/>
      <c r="K1080" s="988"/>
    </row>
    <row r="1081" spans="1:11" s="85" customFormat="1" ht="15" customHeight="1" x14ac:dyDescent="0.3">
      <c r="A1081" s="947"/>
      <c r="B1081" s="1247"/>
      <c r="C1081" s="1244"/>
      <c r="D1081" s="1250"/>
      <c r="E1081" s="1254"/>
      <c r="F1081" s="1252"/>
      <c r="G1081" s="948"/>
      <c r="H1081" s="948"/>
      <c r="I1081" s="948"/>
      <c r="J1081" s="229"/>
      <c r="K1081" s="988"/>
    </row>
    <row r="1082" spans="1:11" s="85" customFormat="1" ht="15" customHeight="1" x14ac:dyDescent="0.3">
      <c r="A1082" s="947"/>
      <c r="B1082" s="1247"/>
      <c r="C1082" s="1244"/>
      <c r="D1082" s="1250"/>
      <c r="E1082" s="1254"/>
      <c r="F1082" s="1252"/>
      <c r="G1082" s="948"/>
      <c r="H1082" s="948"/>
      <c r="I1082" s="948"/>
      <c r="J1082" s="229"/>
      <c r="K1082" s="988"/>
    </row>
    <row r="1083" spans="1:11" s="85" customFormat="1" ht="15" customHeight="1" x14ac:dyDescent="0.3">
      <c r="A1083" s="947"/>
      <c r="B1083" s="1247"/>
      <c r="C1083" s="1244"/>
      <c r="D1083" s="1250"/>
      <c r="E1083" s="1254"/>
      <c r="F1083" s="1252"/>
      <c r="G1083" s="948"/>
      <c r="H1083" s="948"/>
      <c r="I1083" s="948"/>
      <c r="J1083" s="229"/>
      <c r="K1083" s="988"/>
    </row>
    <row r="1084" spans="1:11" s="85" customFormat="1" ht="15" customHeight="1" x14ac:dyDescent="0.3">
      <c r="A1084" s="947"/>
      <c r="B1084" s="1247"/>
      <c r="C1084" s="1244"/>
      <c r="D1084" s="1250"/>
      <c r="E1084" s="1254"/>
      <c r="F1084" s="1252"/>
      <c r="G1084" s="948"/>
      <c r="H1084" s="948"/>
      <c r="I1084" s="948"/>
      <c r="J1084" s="229"/>
      <c r="K1084" s="988"/>
    </row>
    <row r="1085" spans="1:11" s="85" customFormat="1" ht="15" customHeight="1" x14ac:dyDescent="0.3">
      <c r="A1085" s="947"/>
      <c r="B1085" s="1247"/>
      <c r="C1085" s="1244"/>
      <c r="D1085" s="1250"/>
      <c r="E1085" s="1254"/>
      <c r="F1085" s="1252"/>
      <c r="G1085" s="948"/>
      <c r="H1085" s="948"/>
      <c r="I1085" s="948"/>
      <c r="J1085" s="229"/>
      <c r="K1085" s="988"/>
    </row>
    <row r="1086" spans="1:11" s="85" customFormat="1" ht="15" customHeight="1" x14ac:dyDescent="0.3">
      <c r="A1086" s="947"/>
      <c r="B1086" s="1247"/>
      <c r="C1086" s="1244"/>
      <c r="D1086" s="1250"/>
      <c r="E1086" s="1254"/>
      <c r="F1086" s="1252"/>
      <c r="G1086" s="948"/>
      <c r="H1086" s="948"/>
      <c r="I1086" s="948"/>
      <c r="J1086" s="229"/>
      <c r="K1086" s="988"/>
    </row>
    <row r="1087" spans="1:11" s="85" customFormat="1" ht="15" customHeight="1" x14ac:dyDescent="0.3">
      <c r="A1087" s="947"/>
      <c r="B1087" s="1247"/>
      <c r="C1087" s="1244"/>
      <c r="D1087" s="1250"/>
      <c r="E1087" s="1254"/>
      <c r="F1087" s="1252"/>
      <c r="G1087" s="948"/>
      <c r="H1087" s="948"/>
      <c r="I1087" s="948"/>
      <c r="J1087" s="229"/>
      <c r="K1087" s="988"/>
    </row>
    <row r="1088" spans="1:11" s="85" customFormat="1" ht="15" customHeight="1" x14ac:dyDescent="0.3">
      <c r="A1088" s="947"/>
      <c r="B1088" s="1247"/>
      <c r="C1088" s="1244"/>
      <c r="D1088" s="1250"/>
      <c r="E1088" s="1254"/>
      <c r="F1088" s="1252"/>
      <c r="G1088" s="948"/>
      <c r="H1088" s="948"/>
      <c r="I1088" s="948"/>
      <c r="J1088" s="229"/>
      <c r="K1088" s="988"/>
    </row>
    <row r="1089" spans="1:11" s="85" customFormat="1" ht="15" customHeight="1" x14ac:dyDescent="0.3">
      <c r="A1089" s="947"/>
      <c r="B1089" s="1247"/>
      <c r="C1089" s="1244"/>
      <c r="D1089" s="1250"/>
      <c r="E1089" s="1254"/>
      <c r="F1089" s="1252"/>
      <c r="G1089" s="948"/>
      <c r="H1089" s="948"/>
      <c r="I1089" s="948"/>
      <c r="J1089" s="229"/>
      <c r="K1089" s="988"/>
    </row>
    <row r="1090" spans="1:11" s="85" customFormat="1" ht="15" customHeight="1" x14ac:dyDescent="0.3">
      <c r="A1090" s="947"/>
      <c r="B1090" s="1247"/>
      <c r="C1090" s="1244"/>
      <c r="D1090" s="1250"/>
      <c r="E1090" s="1254"/>
      <c r="F1090" s="1252"/>
      <c r="G1090" s="948"/>
      <c r="H1090" s="948"/>
      <c r="I1090" s="948"/>
      <c r="J1090" s="229"/>
      <c r="K1090" s="988"/>
    </row>
    <row r="1091" spans="1:11" s="85" customFormat="1" ht="15" customHeight="1" x14ac:dyDescent="0.3">
      <c r="A1091" s="947"/>
      <c r="B1091" s="1247"/>
      <c r="C1091" s="1244"/>
      <c r="D1091" s="1250"/>
      <c r="E1091" s="1254"/>
      <c r="F1091" s="1252"/>
      <c r="G1091" s="948"/>
      <c r="H1091" s="948"/>
      <c r="I1091" s="948"/>
      <c r="J1091" s="229"/>
      <c r="K1091" s="988"/>
    </row>
    <row r="1092" spans="1:11" s="85" customFormat="1" ht="15" customHeight="1" x14ac:dyDescent="0.3">
      <c r="A1092" s="947"/>
      <c r="B1092" s="1247"/>
      <c r="C1092" s="1244"/>
      <c r="D1092" s="1250"/>
      <c r="E1092" s="1254"/>
      <c r="F1092" s="1252"/>
      <c r="G1092" s="948"/>
      <c r="H1092" s="948"/>
      <c r="I1092" s="948"/>
      <c r="J1092" s="229"/>
      <c r="K1092" s="988"/>
    </row>
    <row r="1093" spans="1:11" s="85" customFormat="1" ht="15" customHeight="1" x14ac:dyDescent="0.3">
      <c r="A1093" s="947"/>
      <c r="B1093" s="1247"/>
      <c r="C1093" s="1244"/>
      <c r="D1093" s="1250"/>
      <c r="E1093" s="1254"/>
      <c r="F1093" s="1252"/>
      <c r="G1093" s="948"/>
      <c r="H1093" s="948"/>
      <c r="I1093" s="948"/>
      <c r="J1093" s="229"/>
      <c r="K1093" s="988"/>
    </row>
    <row r="1094" spans="1:11" s="85" customFormat="1" ht="15" customHeight="1" x14ac:dyDescent="0.3">
      <c r="A1094" s="947"/>
      <c r="B1094" s="1247"/>
      <c r="C1094" s="1244"/>
      <c r="D1094" s="1250"/>
      <c r="E1094" s="1254"/>
      <c r="F1094" s="1252"/>
      <c r="G1094" s="948"/>
      <c r="H1094" s="948"/>
      <c r="I1094" s="948"/>
      <c r="J1094" s="229"/>
      <c r="K1094" s="988"/>
    </row>
    <row r="1095" spans="1:11" s="85" customFormat="1" ht="15" customHeight="1" x14ac:dyDescent="0.3">
      <c r="A1095" s="947"/>
      <c r="B1095" s="1247"/>
      <c r="C1095" s="1244"/>
      <c r="D1095" s="1250"/>
      <c r="E1095" s="1254"/>
      <c r="F1095" s="1252"/>
      <c r="G1095" s="948"/>
      <c r="H1095" s="948"/>
      <c r="I1095" s="948"/>
      <c r="J1095" s="229"/>
      <c r="K1095" s="988"/>
    </row>
    <row r="1096" spans="1:11" s="85" customFormat="1" ht="15" customHeight="1" x14ac:dyDescent="0.3">
      <c r="A1096" s="947"/>
      <c r="B1096" s="1247"/>
      <c r="C1096" s="1244"/>
      <c r="D1096" s="1250"/>
      <c r="E1096" s="1254"/>
      <c r="F1096" s="1252"/>
      <c r="G1096" s="948"/>
      <c r="H1096" s="948"/>
      <c r="I1096" s="948"/>
      <c r="J1096" s="229"/>
      <c r="K1096" s="988"/>
    </row>
    <row r="1097" spans="1:11" s="85" customFormat="1" ht="15" customHeight="1" x14ac:dyDescent="0.3">
      <c r="A1097" s="947"/>
      <c r="B1097" s="1247"/>
      <c r="C1097" s="1244"/>
      <c r="D1097" s="1250"/>
      <c r="E1097" s="1254"/>
      <c r="F1097" s="1252"/>
      <c r="G1097" s="948"/>
      <c r="H1097" s="948"/>
      <c r="I1097" s="948"/>
      <c r="J1097" s="229"/>
      <c r="K1097" s="988"/>
    </row>
    <row r="1098" spans="1:11" s="85" customFormat="1" ht="15" customHeight="1" x14ac:dyDescent="0.3">
      <c r="A1098" s="947"/>
      <c r="B1098" s="1247"/>
      <c r="C1098" s="1244"/>
      <c r="D1098" s="1250"/>
      <c r="E1098" s="1254"/>
      <c r="F1098" s="1252"/>
      <c r="G1098" s="948"/>
      <c r="H1098" s="948"/>
      <c r="I1098" s="948"/>
      <c r="J1098" s="229"/>
      <c r="K1098" s="988"/>
    </row>
    <row r="1099" spans="1:11" s="85" customFormat="1" ht="15" customHeight="1" x14ac:dyDescent="0.3">
      <c r="A1099" s="947"/>
      <c r="B1099" s="1247"/>
      <c r="C1099" s="1244"/>
      <c r="D1099" s="1250"/>
      <c r="E1099" s="1254"/>
      <c r="F1099" s="1252"/>
      <c r="G1099" s="948"/>
      <c r="H1099" s="948"/>
      <c r="I1099" s="948"/>
      <c r="J1099" s="229"/>
      <c r="K1099" s="988"/>
    </row>
    <row r="1100" spans="1:11" s="85" customFormat="1" ht="15" customHeight="1" x14ac:dyDescent="0.3">
      <c r="A1100" s="947"/>
      <c r="B1100" s="1247"/>
      <c r="C1100" s="1244"/>
      <c r="D1100" s="1250"/>
      <c r="E1100" s="1254"/>
      <c r="F1100" s="1252"/>
      <c r="G1100" s="948"/>
      <c r="H1100" s="948"/>
      <c r="I1100" s="948"/>
      <c r="J1100" s="229"/>
      <c r="K1100" s="988"/>
    </row>
    <row r="1101" spans="1:11" s="85" customFormat="1" ht="15" customHeight="1" x14ac:dyDescent="0.3">
      <c r="A1101" s="947"/>
      <c r="B1101" s="1247"/>
      <c r="C1101" s="1244"/>
      <c r="D1101" s="1250"/>
      <c r="E1101" s="1254"/>
      <c r="F1101" s="1252"/>
      <c r="G1101" s="948"/>
      <c r="H1101" s="948"/>
      <c r="I1101" s="948"/>
      <c r="J1101" s="229"/>
      <c r="K1101" s="988"/>
    </row>
    <row r="1102" spans="1:11" s="85" customFormat="1" ht="15" customHeight="1" x14ac:dyDescent="0.3">
      <c r="A1102" s="947"/>
      <c r="B1102" s="1247"/>
      <c r="C1102" s="1244"/>
      <c r="D1102" s="1250"/>
      <c r="E1102" s="1254"/>
      <c r="F1102" s="1252"/>
      <c r="G1102" s="948"/>
      <c r="H1102" s="948"/>
      <c r="I1102" s="948"/>
      <c r="J1102" s="229"/>
      <c r="K1102" s="988"/>
    </row>
    <row r="1103" spans="1:11" s="85" customFormat="1" ht="15" customHeight="1" x14ac:dyDescent="0.3">
      <c r="A1103" s="947"/>
      <c r="B1103" s="1247"/>
      <c r="C1103" s="1244"/>
      <c r="D1103" s="1250"/>
      <c r="E1103" s="1254"/>
      <c r="F1103" s="1252"/>
      <c r="G1103" s="948"/>
      <c r="H1103" s="948"/>
      <c r="I1103" s="948"/>
      <c r="J1103" s="229"/>
      <c r="K1103" s="988"/>
    </row>
    <row r="1104" spans="1:11" s="85" customFormat="1" ht="15" customHeight="1" x14ac:dyDescent="0.3">
      <c r="A1104" s="947"/>
      <c r="B1104" s="1247"/>
      <c r="C1104" s="1244"/>
      <c r="D1104" s="1250"/>
      <c r="E1104" s="1254"/>
      <c r="F1104" s="1252"/>
      <c r="G1104" s="948"/>
      <c r="H1104" s="948"/>
      <c r="I1104" s="948"/>
      <c r="J1104" s="229"/>
      <c r="K1104" s="988"/>
    </row>
    <row r="1105" spans="1:11" s="85" customFormat="1" ht="15" customHeight="1" x14ac:dyDescent="0.3">
      <c r="A1105" s="947"/>
      <c r="B1105" s="1247"/>
      <c r="C1105" s="1244"/>
      <c r="D1105" s="1250"/>
      <c r="E1105" s="1254"/>
      <c r="F1105" s="1252"/>
      <c r="G1105" s="948"/>
      <c r="H1105" s="948"/>
      <c r="I1105" s="948"/>
      <c r="J1105" s="229"/>
      <c r="K1105" s="988"/>
    </row>
    <row r="1106" spans="1:11" s="85" customFormat="1" ht="15" customHeight="1" x14ac:dyDescent="0.3">
      <c r="A1106" s="947"/>
      <c r="B1106" s="1247"/>
      <c r="C1106" s="1244"/>
      <c r="D1106" s="1250"/>
      <c r="E1106" s="1254"/>
      <c r="F1106" s="1252"/>
      <c r="G1106" s="948"/>
      <c r="H1106" s="948"/>
      <c r="I1106" s="948"/>
      <c r="J1106" s="229"/>
      <c r="K1106" s="988"/>
    </row>
    <row r="1107" spans="1:11" s="85" customFormat="1" ht="15" customHeight="1" x14ac:dyDescent="0.3">
      <c r="A1107" s="947"/>
      <c r="B1107" s="1247"/>
      <c r="C1107" s="1244"/>
      <c r="D1107" s="1250"/>
      <c r="E1107" s="1254"/>
      <c r="F1107" s="1252"/>
      <c r="G1107" s="948"/>
      <c r="H1107" s="948"/>
      <c r="I1107" s="948"/>
      <c r="J1107" s="229"/>
      <c r="K1107" s="988"/>
    </row>
    <row r="1108" spans="1:11" s="85" customFormat="1" ht="15" customHeight="1" x14ac:dyDescent="0.3">
      <c r="A1108" s="947"/>
      <c r="B1108" s="1247"/>
      <c r="C1108" s="1244"/>
      <c r="D1108" s="1250"/>
      <c r="E1108" s="1254"/>
      <c r="F1108" s="1252"/>
      <c r="G1108" s="948"/>
      <c r="H1108" s="948"/>
      <c r="I1108" s="948"/>
      <c r="J1108" s="229"/>
      <c r="K1108" s="988"/>
    </row>
    <row r="1109" spans="1:11" s="85" customFormat="1" ht="15" customHeight="1" x14ac:dyDescent="0.3">
      <c r="A1109" s="947"/>
      <c r="B1109" s="1247"/>
      <c r="C1109" s="1244"/>
      <c r="D1109" s="1250"/>
      <c r="E1109" s="1254"/>
      <c r="F1109" s="1252"/>
      <c r="G1109" s="948"/>
      <c r="H1109" s="948"/>
      <c r="I1109" s="948"/>
      <c r="J1109" s="229"/>
      <c r="K1109" s="988"/>
    </row>
    <row r="1110" spans="1:11" s="85" customFormat="1" ht="15" customHeight="1" x14ac:dyDescent="0.3">
      <c r="A1110" s="947"/>
      <c r="B1110" s="1247"/>
      <c r="C1110" s="1244"/>
      <c r="D1110" s="1250"/>
      <c r="E1110" s="1254"/>
      <c r="F1110" s="1252"/>
      <c r="G1110" s="948"/>
      <c r="H1110" s="948"/>
      <c r="I1110" s="948"/>
      <c r="J1110" s="229"/>
      <c r="K1110" s="988"/>
    </row>
    <row r="1111" spans="1:11" s="85" customFormat="1" ht="15" customHeight="1" x14ac:dyDescent="0.3">
      <c r="A1111" s="947"/>
      <c r="B1111" s="1247"/>
      <c r="C1111" s="1244"/>
      <c r="D1111" s="1250"/>
      <c r="E1111" s="1254"/>
      <c r="F1111" s="1252"/>
      <c r="G1111" s="948"/>
      <c r="H1111" s="948"/>
      <c r="I1111" s="948"/>
      <c r="J1111" s="229"/>
      <c r="K1111" s="988"/>
    </row>
    <row r="1112" spans="1:11" s="85" customFormat="1" ht="15" customHeight="1" x14ac:dyDescent="0.3">
      <c r="A1112" s="947"/>
      <c r="B1112" s="1247"/>
      <c r="C1112" s="1244"/>
      <c r="D1112" s="1250"/>
      <c r="E1112" s="1254"/>
      <c r="F1112" s="1252"/>
      <c r="G1112" s="948"/>
      <c r="H1112" s="948"/>
      <c r="I1112" s="948"/>
      <c r="J1112" s="229"/>
      <c r="K1112" s="988"/>
    </row>
    <row r="1113" spans="1:11" s="85" customFormat="1" ht="15" customHeight="1" x14ac:dyDescent="0.3">
      <c r="A1113" s="947"/>
      <c r="B1113" s="1247"/>
      <c r="C1113" s="1244"/>
      <c r="D1113" s="1250"/>
      <c r="E1113" s="1254"/>
      <c r="F1113" s="1252"/>
      <c r="G1113" s="948"/>
      <c r="H1113" s="948"/>
      <c r="I1113" s="948"/>
      <c r="J1113" s="229"/>
      <c r="K1113" s="988"/>
    </row>
    <row r="1114" spans="1:11" s="85" customFormat="1" ht="15" customHeight="1" x14ac:dyDescent="0.3">
      <c r="A1114" s="947"/>
      <c r="B1114" s="1247"/>
      <c r="C1114" s="1244"/>
      <c r="D1114" s="1250"/>
      <c r="E1114" s="1254"/>
      <c r="F1114" s="1252"/>
      <c r="G1114" s="948"/>
      <c r="H1114" s="948"/>
      <c r="I1114" s="948"/>
      <c r="J1114" s="229"/>
      <c r="K1114" s="988"/>
    </row>
    <row r="1115" spans="1:11" s="85" customFormat="1" ht="15" customHeight="1" x14ac:dyDescent="0.3">
      <c r="A1115" s="947"/>
      <c r="B1115" s="1247"/>
      <c r="C1115" s="1244"/>
      <c r="D1115" s="1250"/>
      <c r="E1115" s="1254"/>
      <c r="F1115" s="1252"/>
      <c r="G1115" s="948"/>
      <c r="H1115" s="948"/>
      <c r="I1115" s="948"/>
      <c r="J1115" s="229"/>
      <c r="K1115" s="988"/>
    </row>
    <row r="1116" spans="1:11" s="85" customFormat="1" ht="15" customHeight="1" x14ac:dyDescent="0.3">
      <c r="A1116" s="947"/>
      <c r="B1116" s="1247"/>
      <c r="C1116" s="1244"/>
      <c r="D1116" s="1250"/>
      <c r="E1116" s="1254"/>
      <c r="F1116" s="1252"/>
      <c r="G1116" s="948"/>
      <c r="H1116" s="948"/>
      <c r="I1116" s="948"/>
      <c r="J1116" s="229"/>
      <c r="K1116" s="988"/>
    </row>
    <row r="1117" spans="1:11" s="85" customFormat="1" ht="15" customHeight="1" x14ac:dyDescent="0.3">
      <c r="A1117" s="947"/>
      <c r="B1117" s="1247"/>
      <c r="C1117" s="1244"/>
      <c r="D1117" s="1250"/>
      <c r="E1117" s="1254"/>
      <c r="F1117" s="1252"/>
      <c r="G1117" s="948"/>
      <c r="H1117" s="948"/>
      <c r="I1117" s="948"/>
      <c r="J1117" s="229"/>
      <c r="K1117" s="988"/>
    </row>
    <row r="1118" spans="1:11" s="85" customFormat="1" ht="15" customHeight="1" x14ac:dyDescent="0.3">
      <c r="A1118" s="947"/>
      <c r="B1118" s="1247"/>
      <c r="C1118" s="1244"/>
      <c r="D1118" s="1250"/>
      <c r="E1118" s="1254"/>
      <c r="F1118" s="1252"/>
      <c r="G1118" s="948"/>
      <c r="H1118" s="948"/>
      <c r="I1118" s="948"/>
      <c r="J1118" s="229"/>
      <c r="K1118" s="988"/>
    </row>
    <row r="1119" spans="1:11" s="85" customFormat="1" ht="15" customHeight="1" x14ac:dyDescent="0.3">
      <c r="A1119" s="947"/>
      <c r="B1119" s="1247"/>
      <c r="C1119" s="1244"/>
      <c r="D1119" s="1250"/>
      <c r="E1119" s="1254"/>
      <c r="F1119" s="1252"/>
      <c r="G1119" s="948"/>
      <c r="H1119" s="948"/>
      <c r="I1119" s="948"/>
      <c r="J1119" s="229"/>
      <c r="K1119" s="988"/>
    </row>
    <row r="1120" spans="1:11" s="85" customFormat="1" ht="15" customHeight="1" x14ac:dyDescent="0.3">
      <c r="A1120" s="947"/>
      <c r="B1120" s="1247"/>
      <c r="C1120" s="1244"/>
      <c r="D1120" s="1250"/>
      <c r="E1120" s="1254"/>
      <c r="F1120" s="1252"/>
      <c r="G1120" s="948"/>
      <c r="H1120" s="948"/>
      <c r="I1120" s="948"/>
      <c r="J1120" s="229"/>
      <c r="K1120" s="988"/>
    </row>
    <row r="1121" spans="1:11" s="85" customFormat="1" ht="15" customHeight="1" x14ac:dyDescent="0.3">
      <c r="A1121" s="947"/>
      <c r="B1121" s="1247"/>
      <c r="C1121" s="1244"/>
      <c r="D1121" s="1250"/>
      <c r="E1121" s="1254"/>
      <c r="F1121" s="1252"/>
      <c r="G1121" s="948"/>
      <c r="H1121" s="948"/>
      <c r="I1121" s="948"/>
      <c r="J1121" s="229"/>
      <c r="K1121" s="988"/>
    </row>
    <row r="1122" spans="1:11" s="85" customFormat="1" ht="15" customHeight="1" x14ac:dyDescent="0.3">
      <c r="A1122" s="947"/>
      <c r="B1122" s="1247"/>
      <c r="C1122" s="1244"/>
      <c r="D1122" s="1250"/>
      <c r="E1122" s="1254"/>
      <c r="F1122" s="1252"/>
      <c r="G1122" s="948"/>
      <c r="H1122" s="948"/>
      <c r="I1122" s="948"/>
      <c r="J1122" s="229"/>
      <c r="K1122" s="988"/>
    </row>
    <row r="1123" spans="1:11" s="85" customFormat="1" ht="15" customHeight="1" x14ac:dyDescent="0.3">
      <c r="A1123" s="947"/>
      <c r="B1123" s="1247"/>
      <c r="C1123" s="1244"/>
      <c r="D1123" s="1250"/>
      <c r="E1123" s="1254"/>
      <c r="F1123" s="1252"/>
      <c r="G1123" s="948"/>
      <c r="H1123" s="948"/>
      <c r="I1123" s="948"/>
      <c r="J1123" s="229"/>
      <c r="K1123" s="988"/>
    </row>
    <row r="1124" spans="1:11" s="85" customFormat="1" ht="15" customHeight="1" x14ac:dyDescent="0.3">
      <c r="A1124" s="947"/>
      <c r="B1124" s="1247"/>
      <c r="C1124" s="1244"/>
      <c r="D1124" s="1250"/>
      <c r="E1124" s="1254"/>
      <c r="F1124" s="1252"/>
      <c r="G1124" s="948"/>
      <c r="H1124" s="948"/>
      <c r="I1124" s="948"/>
      <c r="J1124" s="229"/>
      <c r="K1124" s="988"/>
    </row>
    <row r="1125" spans="1:11" s="85" customFormat="1" ht="15" customHeight="1" x14ac:dyDescent="0.3">
      <c r="A1125" s="947"/>
      <c r="B1125" s="1247"/>
      <c r="C1125" s="1244"/>
      <c r="D1125" s="1250"/>
      <c r="E1125" s="1254"/>
      <c r="F1125" s="1252"/>
      <c r="G1125" s="948"/>
      <c r="H1125" s="948"/>
      <c r="I1125" s="948"/>
      <c r="J1125" s="229"/>
      <c r="K1125" s="988"/>
    </row>
    <row r="1126" spans="1:11" s="85" customFormat="1" ht="15" customHeight="1" x14ac:dyDescent="0.3">
      <c r="A1126" s="947"/>
      <c r="B1126" s="1247"/>
      <c r="C1126" s="1244"/>
      <c r="D1126" s="1250"/>
      <c r="E1126" s="1254"/>
      <c r="F1126" s="1252"/>
      <c r="G1126" s="948"/>
      <c r="H1126" s="948"/>
      <c r="I1126" s="948"/>
      <c r="J1126" s="229"/>
      <c r="K1126" s="988"/>
    </row>
    <row r="1127" spans="1:11" s="85" customFormat="1" ht="15" customHeight="1" x14ac:dyDescent="0.3">
      <c r="A1127" s="947"/>
      <c r="B1127" s="1247"/>
      <c r="C1127" s="1244"/>
      <c r="D1127" s="1250"/>
      <c r="E1127" s="1254"/>
      <c r="F1127" s="1252"/>
      <c r="G1127" s="948"/>
      <c r="H1127" s="948"/>
      <c r="I1127" s="948"/>
      <c r="J1127" s="229"/>
      <c r="K1127" s="988"/>
    </row>
    <row r="1128" spans="1:11" s="85" customFormat="1" ht="15" customHeight="1" x14ac:dyDescent="0.3">
      <c r="A1128" s="947"/>
      <c r="B1128" s="1247"/>
      <c r="C1128" s="1244"/>
      <c r="D1128" s="1250"/>
      <c r="E1128" s="1254"/>
      <c r="F1128" s="1252"/>
      <c r="G1128" s="948"/>
      <c r="H1128" s="948"/>
      <c r="I1128" s="948"/>
      <c r="J1128" s="229"/>
      <c r="K1128" s="988"/>
    </row>
    <row r="1129" spans="1:11" s="85" customFormat="1" ht="15" customHeight="1" x14ac:dyDescent="0.3">
      <c r="A1129" s="947"/>
      <c r="B1129" s="1247"/>
      <c r="C1129" s="1244"/>
      <c r="D1129" s="1250"/>
      <c r="E1129" s="1254"/>
      <c r="F1129" s="1252"/>
      <c r="G1129" s="948"/>
      <c r="H1129" s="948"/>
      <c r="I1129" s="948"/>
      <c r="J1129" s="229"/>
      <c r="K1129" s="988"/>
    </row>
    <row r="1130" spans="1:11" s="85" customFormat="1" ht="15" customHeight="1" x14ac:dyDescent="0.3">
      <c r="A1130" s="947"/>
      <c r="B1130" s="1247"/>
      <c r="C1130" s="1244"/>
      <c r="D1130" s="1250"/>
      <c r="E1130" s="1254"/>
      <c r="F1130" s="1252"/>
      <c r="G1130" s="948"/>
      <c r="H1130" s="948"/>
      <c r="I1130" s="948"/>
      <c r="J1130" s="229"/>
      <c r="K1130" s="988"/>
    </row>
    <row r="1131" spans="1:11" s="85" customFormat="1" ht="15" customHeight="1" x14ac:dyDescent="0.3">
      <c r="A1131" s="947"/>
      <c r="B1131" s="1247"/>
      <c r="C1131" s="1244"/>
      <c r="D1131" s="1250"/>
      <c r="E1131" s="1254"/>
      <c r="F1131" s="1252"/>
      <c r="G1131" s="948"/>
      <c r="H1131" s="948"/>
      <c r="I1131" s="948"/>
      <c r="J1131" s="229"/>
      <c r="K1131" s="988"/>
    </row>
    <row r="1132" spans="1:11" s="85" customFormat="1" ht="15" customHeight="1" x14ac:dyDescent="0.3">
      <c r="A1132" s="947"/>
      <c r="B1132" s="1247"/>
      <c r="C1132" s="1244"/>
      <c r="D1132" s="1250"/>
      <c r="E1132" s="1254"/>
      <c r="F1132" s="1252"/>
      <c r="G1132" s="948"/>
      <c r="H1132" s="948"/>
      <c r="I1132" s="948"/>
      <c r="J1132" s="229"/>
      <c r="K1132" s="988"/>
    </row>
    <row r="1133" spans="1:11" s="85" customFormat="1" ht="15" customHeight="1" x14ac:dyDescent="0.3">
      <c r="A1133" s="947"/>
      <c r="B1133" s="1247"/>
      <c r="C1133" s="1244"/>
      <c r="D1133" s="1250"/>
      <c r="E1133" s="1254"/>
      <c r="F1133" s="1252"/>
      <c r="G1133" s="948"/>
      <c r="H1133" s="948"/>
      <c r="I1133" s="948"/>
      <c r="J1133" s="229"/>
      <c r="K1133" s="988"/>
    </row>
    <row r="1134" spans="1:11" s="85" customFormat="1" ht="15" customHeight="1" x14ac:dyDescent="0.3">
      <c r="A1134" s="947"/>
      <c r="B1134" s="1247"/>
      <c r="C1134" s="1244"/>
      <c r="D1134" s="1250"/>
      <c r="E1134" s="1254"/>
      <c r="F1134" s="1252"/>
      <c r="G1134" s="948"/>
      <c r="H1134" s="948"/>
      <c r="I1134" s="948"/>
      <c r="J1134" s="229"/>
      <c r="K1134" s="988"/>
    </row>
    <row r="1135" spans="1:11" s="85" customFormat="1" ht="15" customHeight="1" x14ac:dyDescent="0.3">
      <c r="A1135" s="947"/>
      <c r="B1135" s="1247"/>
      <c r="C1135" s="1244"/>
      <c r="D1135" s="1250"/>
      <c r="E1135" s="1254"/>
      <c r="F1135" s="1252"/>
      <c r="G1135" s="948"/>
      <c r="H1135" s="948"/>
      <c r="I1135" s="948"/>
      <c r="J1135" s="229"/>
      <c r="K1135" s="988"/>
    </row>
    <row r="1136" spans="1:11" s="85" customFormat="1" ht="15" customHeight="1" x14ac:dyDescent="0.3">
      <c r="A1136" s="947"/>
      <c r="B1136" s="1247"/>
      <c r="C1136" s="1244"/>
      <c r="D1136" s="1250"/>
      <c r="E1136" s="1254"/>
      <c r="F1136" s="1252"/>
      <c r="G1136" s="948"/>
      <c r="H1136" s="948"/>
      <c r="I1136" s="948"/>
      <c r="J1136" s="229"/>
      <c r="K1136" s="988"/>
    </row>
    <row r="1137" spans="1:11" s="85" customFormat="1" ht="15" customHeight="1" x14ac:dyDescent="0.3">
      <c r="A1137" s="947"/>
      <c r="B1137" s="1247"/>
      <c r="C1137" s="1244"/>
      <c r="D1137" s="1250"/>
      <c r="E1137" s="1254"/>
      <c r="F1137" s="1252"/>
      <c r="G1137" s="948"/>
      <c r="H1137" s="948"/>
      <c r="I1137" s="948"/>
      <c r="J1137" s="229"/>
      <c r="K1137" s="988"/>
    </row>
    <row r="1138" spans="1:11" s="85" customFormat="1" ht="15" customHeight="1" x14ac:dyDescent="0.3">
      <c r="A1138" s="947"/>
      <c r="B1138" s="1247"/>
      <c r="C1138" s="1244"/>
      <c r="D1138" s="1250"/>
      <c r="E1138" s="1254"/>
      <c r="F1138" s="1252"/>
      <c r="G1138" s="948"/>
      <c r="H1138" s="948"/>
      <c r="I1138" s="948"/>
      <c r="J1138" s="229"/>
      <c r="K1138" s="988"/>
    </row>
    <row r="1139" spans="1:11" s="85" customFormat="1" ht="15" customHeight="1" x14ac:dyDescent="0.3">
      <c r="A1139" s="947"/>
      <c r="B1139" s="1247"/>
      <c r="C1139" s="1244"/>
      <c r="D1139" s="1250"/>
      <c r="E1139" s="1254"/>
      <c r="F1139" s="1252"/>
      <c r="G1139" s="948"/>
      <c r="H1139" s="948"/>
      <c r="I1139" s="948"/>
      <c r="J1139" s="229"/>
      <c r="K1139" s="988"/>
    </row>
    <row r="1140" spans="1:11" s="85" customFormat="1" ht="15" customHeight="1" x14ac:dyDescent="0.3">
      <c r="A1140" s="947"/>
      <c r="B1140" s="1247"/>
      <c r="C1140" s="1244"/>
      <c r="D1140" s="1250"/>
      <c r="E1140" s="1254"/>
      <c r="F1140" s="1252"/>
      <c r="G1140" s="948"/>
      <c r="H1140" s="948"/>
      <c r="I1140" s="948"/>
      <c r="J1140" s="229"/>
      <c r="K1140" s="988"/>
    </row>
    <row r="1141" spans="1:11" s="85" customFormat="1" ht="15" customHeight="1" x14ac:dyDescent="0.3">
      <c r="A1141" s="947"/>
      <c r="B1141" s="1247"/>
      <c r="C1141" s="1244"/>
      <c r="D1141" s="1250"/>
      <c r="E1141" s="1254"/>
      <c r="F1141" s="1252"/>
      <c r="G1141" s="948"/>
      <c r="H1141" s="948"/>
      <c r="I1141" s="948"/>
      <c r="J1141" s="229"/>
      <c r="K1141" s="988"/>
    </row>
    <row r="1142" spans="1:11" s="85" customFormat="1" ht="15" customHeight="1" x14ac:dyDescent="0.3">
      <c r="A1142" s="947"/>
      <c r="B1142" s="1247"/>
      <c r="C1142" s="1244"/>
      <c r="D1142" s="1250"/>
      <c r="E1142" s="1254"/>
      <c r="F1142" s="1252"/>
      <c r="G1142" s="948"/>
      <c r="H1142" s="948"/>
      <c r="I1142" s="948"/>
      <c r="J1142" s="229"/>
      <c r="K1142" s="988"/>
    </row>
    <row r="1143" spans="1:11" s="85" customFormat="1" ht="15" customHeight="1" x14ac:dyDescent="0.3">
      <c r="A1143" s="947"/>
      <c r="B1143" s="1247"/>
      <c r="C1143" s="1244"/>
      <c r="D1143" s="1250"/>
      <c r="E1143" s="1254"/>
      <c r="F1143" s="1252"/>
      <c r="G1143" s="948"/>
      <c r="H1143" s="948"/>
      <c r="I1143" s="948"/>
      <c r="J1143" s="229"/>
      <c r="K1143" s="988"/>
    </row>
    <row r="1144" spans="1:11" s="85" customFormat="1" ht="15" customHeight="1" x14ac:dyDescent="0.3">
      <c r="A1144" s="947"/>
      <c r="B1144" s="1247"/>
      <c r="C1144" s="1244"/>
      <c r="D1144" s="1250"/>
      <c r="E1144" s="1254"/>
      <c r="F1144" s="1252"/>
      <c r="G1144" s="948"/>
      <c r="H1144" s="948"/>
      <c r="I1144" s="948"/>
      <c r="J1144" s="229"/>
      <c r="K1144" s="988"/>
    </row>
    <row r="1145" spans="1:11" s="85" customFormat="1" ht="15" customHeight="1" x14ac:dyDescent="0.3">
      <c r="A1145" s="947"/>
      <c r="B1145" s="1247"/>
      <c r="C1145" s="1244"/>
      <c r="D1145" s="1250"/>
      <c r="E1145" s="1254"/>
      <c r="F1145" s="1252"/>
      <c r="G1145" s="948"/>
      <c r="H1145" s="948"/>
      <c r="I1145" s="948"/>
      <c r="J1145" s="229"/>
      <c r="K1145" s="988"/>
    </row>
    <row r="1146" spans="1:11" s="85" customFormat="1" ht="15" customHeight="1" x14ac:dyDescent="0.3">
      <c r="A1146" s="947"/>
      <c r="B1146" s="1247"/>
      <c r="C1146" s="1244"/>
      <c r="D1146" s="1250"/>
      <c r="E1146" s="1254"/>
      <c r="F1146" s="1252"/>
      <c r="G1146" s="948"/>
      <c r="H1146" s="948"/>
      <c r="I1146" s="948"/>
      <c r="J1146" s="229"/>
      <c r="K1146" s="988"/>
    </row>
    <row r="1147" spans="1:11" s="85" customFormat="1" ht="15" customHeight="1" x14ac:dyDescent="0.3">
      <c r="A1147" s="947"/>
      <c r="B1147" s="1247"/>
      <c r="C1147" s="1244"/>
      <c r="D1147" s="1250"/>
      <c r="E1147" s="1254"/>
      <c r="F1147" s="1252"/>
      <c r="G1147" s="948"/>
      <c r="H1147" s="948"/>
      <c r="I1147" s="948"/>
      <c r="J1147" s="229"/>
      <c r="K1147" s="988"/>
    </row>
    <row r="1148" spans="1:11" s="85" customFormat="1" ht="15" customHeight="1" x14ac:dyDescent="0.3">
      <c r="A1148" s="947"/>
      <c r="B1148" s="1247"/>
      <c r="C1148" s="1244"/>
      <c r="D1148" s="1250"/>
      <c r="E1148" s="1254"/>
      <c r="F1148" s="1252"/>
      <c r="G1148" s="948"/>
      <c r="H1148" s="948"/>
      <c r="I1148" s="948"/>
      <c r="J1148" s="229"/>
      <c r="K1148" s="988"/>
    </row>
    <row r="1149" spans="1:11" s="85" customFormat="1" ht="15" customHeight="1" x14ac:dyDescent="0.3">
      <c r="A1149" s="947"/>
      <c r="B1149" s="1247"/>
      <c r="C1149" s="1244"/>
      <c r="D1149" s="1250"/>
      <c r="E1149" s="1254"/>
      <c r="F1149" s="1252"/>
      <c r="G1149" s="948"/>
      <c r="H1149" s="948"/>
      <c r="I1149" s="948"/>
      <c r="J1149" s="229"/>
      <c r="K1149" s="988"/>
    </row>
    <row r="1150" spans="1:11" s="85" customFormat="1" ht="15" customHeight="1" x14ac:dyDescent="0.3">
      <c r="A1150" s="947"/>
      <c r="B1150" s="1247"/>
      <c r="C1150" s="1244"/>
      <c r="D1150" s="1250"/>
      <c r="E1150" s="1254"/>
      <c r="F1150" s="1252"/>
      <c r="G1150" s="948"/>
      <c r="H1150" s="948"/>
      <c r="I1150" s="948"/>
      <c r="J1150" s="229"/>
      <c r="K1150" s="988"/>
    </row>
    <row r="1151" spans="1:11" s="85" customFormat="1" ht="15" customHeight="1" x14ac:dyDescent="0.3">
      <c r="A1151" s="947"/>
      <c r="B1151" s="1247"/>
      <c r="C1151" s="1244"/>
      <c r="D1151" s="1250"/>
      <c r="E1151" s="1254"/>
      <c r="F1151" s="1252"/>
      <c r="G1151" s="948"/>
      <c r="H1151" s="948"/>
      <c r="I1151" s="948"/>
      <c r="J1151" s="229"/>
      <c r="K1151" s="988"/>
    </row>
    <row r="1152" spans="1:11" s="85" customFormat="1" ht="15" customHeight="1" x14ac:dyDescent="0.3">
      <c r="A1152" s="947"/>
      <c r="B1152" s="1247"/>
      <c r="C1152" s="1244"/>
      <c r="D1152" s="1250"/>
      <c r="E1152" s="1254"/>
      <c r="F1152" s="1252"/>
      <c r="G1152" s="948"/>
      <c r="H1152" s="948"/>
      <c r="I1152" s="948"/>
      <c r="J1152" s="229"/>
      <c r="K1152" s="988"/>
    </row>
    <row r="1153" spans="1:11" s="85" customFormat="1" ht="15" customHeight="1" x14ac:dyDescent="0.3">
      <c r="A1153" s="947"/>
      <c r="B1153" s="1247"/>
      <c r="C1153" s="1244"/>
      <c r="D1153" s="1250"/>
      <c r="E1153" s="1254"/>
      <c r="F1153" s="1252"/>
      <c r="G1153" s="948"/>
      <c r="H1153" s="948"/>
      <c r="I1153" s="948"/>
      <c r="J1153" s="229"/>
      <c r="K1153" s="988"/>
    </row>
    <row r="1154" spans="1:11" s="85" customFormat="1" ht="15" customHeight="1" x14ac:dyDescent="0.3">
      <c r="A1154" s="947"/>
      <c r="B1154" s="1247"/>
      <c r="C1154" s="1244"/>
      <c r="D1154" s="1250"/>
      <c r="E1154" s="1254"/>
      <c r="F1154" s="1252"/>
      <c r="G1154" s="948"/>
      <c r="H1154" s="948"/>
      <c r="I1154" s="948"/>
      <c r="J1154" s="229"/>
      <c r="K1154" s="988"/>
    </row>
    <row r="1155" spans="1:11" s="85" customFormat="1" ht="15" customHeight="1" x14ac:dyDescent="0.3">
      <c r="A1155" s="947"/>
      <c r="B1155" s="1247"/>
      <c r="C1155" s="1244"/>
      <c r="D1155" s="1250"/>
      <c r="E1155" s="1254"/>
      <c r="F1155" s="1252"/>
      <c r="G1155" s="948"/>
      <c r="H1155" s="948"/>
      <c r="I1155" s="948"/>
      <c r="J1155" s="229"/>
      <c r="K1155" s="988"/>
    </row>
    <row r="1156" spans="1:11" s="85" customFormat="1" ht="15" customHeight="1" x14ac:dyDescent="0.3">
      <c r="A1156" s="947"/>
      <c r="B1156" s="1247"/>
      <c r="C1156" s="1244"/>
      <c r="D1156" s="1250"/>
      <c r="E1156" s="1254"/>
      <c r="F1156" s="1252"/>
      <c r="G1156" s="948"/>
      <c r="H1156" s="948"/>
      <c r="I1156" s="948"/>
      <c r="J1156" s="229"/>
      <c r="K1156" s="988"/>
    </row>
    <row r="1157" spans="1:11" s="85" customFormat="1" ht="15" customHeight="1" x14ac:dyDescent="0.3">
      <c r="A1157" s="947"/>
      <c r="B1157" s="1247"/>
      <c r="C1157" s="1244"/>
      <c r="D1157" s="1250"/>
      <c r="E1157" s="1254"/>
      <c r="F1157" s="1252"/>
      <c r="G1157" s="948"/>
      <c r="H1157" s="948"/>
      <c r="I1157" s="948"/>
      <c r="J1157" s="229"/>
      <c r="K1157" s="988"/>
    </row>
    <row r="1158" spans="1:11" s="85" customFormat="1" ht="15" customHeight="1" x14ac:dyDescent="0.3">
      <c r="A1158" s="947"/>
      <c r="B1158" s="1247"/>
      <c r="C1158" s="1244"/>
      <c r="D1158" s="1250"/>
      <c r="E1158" s="1254"/>
      <c r="F1158" s="1252"/>
      <c r="G1158" s="948"/>
      <c r="H1158" s="948"/>
      <c r="I1158" s="948"/>
      <c r="J1158" s="229"/>
      <c r="K1158" s="988"/>
    </row>
    <row r="1159" spans="1:11" s="85" customFormat="1" ht="15" customHeight="1" x14ac:dyDescent="0.3">
      <c r="A1159" s="947"/>
      <c r="B1159" s="1247"/>
      <c r="C1159" s="1244"/>
      <c r="D1159" s="1250"/>
      <c r="E1159" s="1254"/>
      <c r="F1159" s="1252"/>
      <c r="G1159" s="948"/>
      <c r="H1159" s="948"/>
      <c r="I1159" s="948"/>
      <c r="J1159" s="229"/>
      <c r="K1159" s="988"/>
    </row>
    <row r="1160" spans="1:11" s="85" customFormat="1" ht="15" customHeight="1" x14ac:dyDescent="0.3">
      <c r="A1160" s="947"/>
      <c r="B1160" s="1247"/>
      <c r="C1160" s="1244"/>
      <c r="D1160" s="1250"/>
      <c r="E1160" s="1254"/>
      <c r="F1160" s="1252"/>
      <c r="G1160" s="948"/>
      <c r="H1160" s="948"/>
      <c r="I1160" s="948"/>
      <c r="J1160" s="229"/>
      <c r="K1160" s="988"/>
    </row>
    <row r="1161" spans="1:11" s="85" customFormat="1" ht="15" customHeight="1" x14ac:dyDescent="0.3">
      <c r="A1161" s="947"/>
      <c r="B1161" s="1247"/>
      <c r="C1161" s="1244"/>
      <c r="D1161" s="1250"/>
      <c r="E1161" s="1254"/>
      <c r="F1161" s="1252"/>
      <c r="G1161" s="948"/>
      <c r="H1161" s="948"/>
      <c r="I1161" s="948"/>
      <c r="J1161" s="229"/>
      <c r="K1161" s="988"/>
    </row>
    <row r="1162" spans="1:11" s="85" customFormat="1" ht="15" customHeight="1" x14ac:dyDescent="0.3">
      <c r="A1162" s="947"/>
      <c r="B1162" s="1247"/>
      <c r="C1162" s="1244"/>
      <c r="D1162" s="1250"/>
      <c r="E1162" s="1254"/>
      <c r="F1162" s="1252"/>
      <c r="G1162" s="948"/>
      <c r="H1162" s="948"/>
      <c r="I1162" s="948"/>
      <c r="J1162" s="229"/>
      <c r="K1162" s="988"/>
    </row>
    <row r="1163" spans="1:11" s="85" customFormat="1" ht="15" customHeight="1" x14ac:dyDescent="0.3">
      <c r="A1163" s="947"/>
      <c r="B1163" s="1247"/>
      <c r="C1163" s="1244"/>
      <c r="D1163" s="1250"/>
      <c r="E1163" s="1254"/>
      <c r="F1163" s="1252"/>
      <c r="G1163" s="948"/>
      <c r="H1163" s="948"/>
      <c r="I1163" s="948"/>
      <c r="J1163" s="229"/>
      <c r="K1163" s="988"/>
    </row>
    <row r="1164" spans="1:11" s="85" customFormat="1" ht="15" customHeight="1" x14ac:dyDescent="0.3">
      <c r="A1164" s="947"/>
      <c r="B1164" s="1247"/>
      <c r="C1164" s="1244"/>
      <c r="D1164" s="1250"/>
      <c r="E1164" s="1254"/>
      <c r="F1164" s="1252"/>
      <c r="G1164" s="948"/>
      <c r="H1164" s="948"/>
      <c r="I1164" s="948"/>
      <c r="J1164" s="229"/>
      <c r="K1164" s="988"/>
    </row>
    <row r="1165" spans="1:11" s="85" customFormat="1" ht="15" customHeight="1" x14ac:dyDescent="0.3">
      <c r="A1165" s="947"/>
      <c r="B1165" s="1247"/>
      <c r="C1165" s="1244"/>
      <c r="D1165" s="1250"/>
      <c r="E1165" s="1254"/>
      <c r="F1165" s="1252"/>
      <c r="G1165" s="948"/>
      <c r="H1165" s="948"/>
      <c r="I1165" s="948"/>
      <c r="J1165" s="229"/>
      <c r="K1165" s="988"/>
    </row>
    <row r="1166" spans="1:11" s="85" customFormat="1" ht="15" customHeight="1" x14ac:dyDescent="0.3">
      <c r="A1166" s="947"/>
      <c r="B1166" s="1247"/>
      <c r="C1166" s="1244"/>
      <c r="D1166" s="1250"/>
      <c r="E1166" s="1254"/>
      <c r="F1166" s="1252"/>
      <c r="G1166" s="948"/>
      <c r="H1166" s="948"/>
      <c r="I1166" s="948"/>
      <c r="J1166" s="229"/>
      <c r="K1166" s="988"/>
    </row>
    <row r="1167" spans="1:11" s="85" customFormat="1" ht="15" customHeight="1" x14ac:dyDescent="0.3">
      <c r="A1167" s="947"/>
      <c r="B1167" s="1247"/>
      <c r="C1167" s="1244"/>
      <c r="D1167" s="1250"/>
      <c r="E1167" s="1254"/>
      <c r="F1167" s="1252"/>
      <c r="G1167" s="948"/>
      <c r="H1167" s="948"/>
      <c r="I1167" s="948"/>
      <c r="J1167" s="229"/>
      <c r="K1167" s="988"/>
    </row>
    <row r="1168" spans="1:11" s="85" customFormat="1" ht="15" customHeight="1" x14ac:dyDescent="0.3">
      <c r="A1168" s="947"/>
      <c r="B1168" s="1247"/>
      <c r="C1168" s="1244"/>
      <c r="D1168" s="1250"/>
      <c r="E1168" s="1254"/>
      <c r="F1168" s="1252"/>
      <c r="G1168" s="948"/>
      <c r="H1168" s="948"/>
      <c r="I1168" s="948"/>
      <c r="J1168" s="229"/>
      <c r="K1168" s="988"/>
    </row>
    <row r="1169" spans="1:11" s="85" customFormat="1" ht="15" customHeight="1" x14ac:dyDescent="0.3">
      <c r="A1169" s="947"/>
      <c r="B1169" s="1247"/>
      <c r="C1169" s="1244"/>
      <c r="D1169" s="1250"/>
      <c r="E1169" s="1254"/>
      <c r="F1169" s="1252"/>
      <c r="G1169" s="948"/>
      <c r="H1169" s="948"/>
      <c r="I1169" s="948"/>
      <c r="J1169" s="229"/>
      <c r="K1169" s="988"/>
    </row>
    <row r="1170" spans="1:11" s="85" customFormat="1" ht="15" customHeight="1" x14ac:dyDescent="0.3">
      <c r="A1170" s="947"/>
      <c r="B1170" s="1247"/>
      <c r="C1170" s="1244"/>
      <c r="D1170" s="1250"/>
      <c r="E1170" s="1254"/>
      <c r="F1170" s="1252"/>
      <c r="G1170" s="948"/>
      <c r="H1170" s="948"/>
      <c r="I1170" s="948"/>
      <c r="J1170" s="229"/>
      <c r="K1170" s="988"/>
    </row>
    <row r="1171" spans="1:11" s="85" customFormat="1" ht="15" customHeight="1" x14ac:dyDescent="0.3">
      <c r="A1171" s="947"/>
      <c r="B1171" s="1247"/>
      <c r="C1171" s="1244"/>
      <c r="D1171" s="1250"/>
      <c r="E1171" s="1254"/>
      <c r="F1171" s="1252"/>
      <c r="G1171" s="948"/>
      <c r="H1171" s="948"/>
      <c r="I1171" s="948"/>
      <c r="J1171" s="229"/>
      <c r="K1171" s="988"/>
    </row>
    <row r="1172" spans="1:11" s="85" customFormat="1" ht="15" customHeight="1" x14ac:dyDescent="0.3">
      <c r="A1172" s="947"/>
      <c r="B1172" s="1247"/>
      <c r="C1172" s="1244"/>
      <c r="D1172" s="1250"/>
      <c r="E1172" s="1254"/>
      <c r="F1172" s="1252"/>
      <c r="G1172" s="948"/>
      <c r="H1172" s="948"/>
      <c r="I1172" s="948"/>
      <c r="J1172" s="229"/>
      <c r="K1172" s="988"/>
    </row>
    <row r="1173" spans="1:11" s="85" customFormat="1" ht="15" customHeight="1" x14ac:dyDescent="0.3">
      <c r="A1173" s="947"/>
      <c r="B1173" s="1247"/>
      <c r="C1173" s="1244"/>
      <c r="D1173" s="1250"/>
      <c r="E1173" s="1254"/>
      <c r="F1173" s="1252"/>
      <c r="G1173" s="948"/>
      <c r="H1173" s="948"/>
      <c r="I1173" s="948"/>
      <c r="J1173" s="229"/>
      <c r="K1173" s="988"/>
    </row>
    <row r="1174" spans="1:11" s="85" customFormat="1" ht="15" customHeight="1" x14ac:dyDescent="0.3">
      <c r="A1174" s="947"/>
      <c r="B1174" s="1247"/>
      <c r="C1174" s="1244"/>
      <c r="D1174" s="1250"/>
      <c r="E1174" s="1254"/>
      <c r="F1174" s="1252"/>
      <c r="G1174" s="948"/>
      <c r="H1174" s="948"/>
      <c r="I1174" s="948"/>
      <c r="J1174" s="229"/>
      <c r="K1174" s="988"/>
    </row>
    <row r="1175" spans="1:11" s="85" customFormat="1" ht="15" customHeight="1" x14ac:dyDescent="0.3">
      <c r="A1175" s="947"/>
      <c r="B1175" s="1247"/>
      <c r="C1175" s="1244"/>
      <c r="D1175" s="1250"/>
      <c r="E1175" s="1254"/>
      <c r="F1175" s="1252"/>
      <c r="G1175" s="948"/>
      <c r="H1175" s="948"/>
      <c r="I1175" s="948"/>
      <c r="J1175" s="229"/>
      <c r="K1175" s="988"/>
    </row>
    <row r="1176" spans="1:11" s="85" customFormat="1" ht="15" customHeight="1" x14ac:dyDescent="0.3">
      <c r="A1176" s="947"/>
      <c r="B1176" s="1247"/>
      <c r="C1176" s="1244"/>
      <c r="D1176" s="1250"/>
      <c r="E1176" s="1254"/>
      <c r="F1176" s="1252"/>
      <c r="G1176" s="948"/>
      <c r="H1176" s="948"/>
      <c r="I1176" s="948"/>
      <c r="J1176" s="229"/>
      <c r="K1176" s="988"/>
    </row>
    <row r="1177" spans="1:11" s="85" customFormat="1" ht="15" customHeight="1" x14ac:dyDescent="0.3">
      <c r="A1177" s="947"/>
      <c r="B1177" s="1247"/>
      <c r="C1177" s="1244"/>
      <c r="D1177" s="1250"/>
      <c r="E1177" s="1254"/>
      <c r="F1177" s="1252"/>
      <c r="G1177" s="948"/>
      <c r="H1177" s="948"/>
      <c r="I1177" s="948"/>
      <c r="J1177" s="229"/>
      <c r="K1177" s="988"/>
    </row>
    <row r="1178" spans="1:11" ht="15" customHeight="1" x14ac:dyDescent="0.3">
      <c r="A1178" s="951"/>
      <c r="B1178" s="1247"/>
      <c r="C1178" s="1244"/>
      <c r="D1178" s="1250"/>
      <c r="E1178" s="1254"/>
      <c r="F1178" s="1252"/>
      <c r="G1178" s="948"/>
      <c r="H1178" s="948"/>
      <c r="I1178" s="948"/>
      <c r="J1178" s="229"/>
      <c r="K1178" s="989"/>
    </row>
    <row r="1179" spans="1:11" ht="15" customHeight="1" x14ac:dyDescent="0.3">
      <c r="A1179" s="951"/>
      <c r="B1179" s="1247"/>
      <c r="C1179" s="1244"/>
      <c r="D1179" s="1250"/>
      <c r="E1179" s="1254"/>
      <c r="F1179" s="1252"/>
      <c r="G1179" s="948"/>
      <c r="H1179" s="948"/>
      <c r="I1179" s="948"/>
      <c r="J1179" s="229"/>
      <c r="K1179" s="988"/>
    </row>
    <row r="1180" spans="1:11" s="63" customFormat="1" ht="15" customHeight="1" x14ac:dyDescent="0.3">
      <c r="A1180" s="951"/>
      <c r="B1180" s="1247"/>
      <c r="C1180" s="1244"/>
      <c r="D1180" s="1250"/>
      <c r="E1180" s="1254"/>
      <c r="F1180" s="1252"/>
      <c r="G1180" s="948"/>
      <c r="H1180" s="948"/>
      <c r="I1180" s="948"/>
      <c r="J1180" s="229"/>
      <c r="K1180" s="988"/>
    </row>
    <row r="1181" spans="1:11" s="63" customFormat="1" ht="15" customHeight="1" x14ac:dyDescent="0.3">
      <c r="A1181" s="951"/>
      <c r="B1181" s="1247"/>
      <c r="C1181" s="1244"/>
      <c r="D1181" s="1250"/>
      <c r="E1181" s="1254"/>
      <c r="F1181" s="1252"/>
      <c r="G1181" s="952"/>
      <c r="H1181" s="948"/>
      <c r="I1181" s="948"/>
      <c r="J1181" s="229"/>
      <c r="K1181" s="988"/>
    </row>
    <row r="1182" spans="1:11" s="63" customFormat="1" ht="15" customHeight="1" x14ac:dyDescent="0.3">
      <c r="A1182" s="951"/>
      <c r="B1182" s="1247"/>
      <c r="C1182" s="1244"/>
      <c r="D1182" s="1250"/>
      <c r="E1182" s="1254"/>
      <c r="F1182" s="1252"/>
      <c r="G1182" s="948"/>
      <c r="H1182" s="948"/>
      <c r="I1182" s="953"/>
      <c r="J1182" s="229"/>
      <c r="K1182" s="989"/>
    </row>
    <row r="1183" spans="1:11" s="63" customFormat="1" ht="15" customHeight="1" x14ac:dyDescent="0.3">
      <c r="A1183" s="951"/>
      <c r="B1183" s="1247"/>
      <c r="C1183" s="1244"/>
      <c r="D1183" s="1250"/>
      <c r="E1183" s="1254"/>
      <c r="F1183" s="1252"/>
      <c r="G1183" s="948"/>
      <c r="H1183" s="948"/>
      <c r="I1183" s="948"/>
      <c r="J1183" s="229"/>
      <c r="K1183" s="989"/>
    </row>
    <row r="1184" spans="1:11" s="63" customFormat="1" ht="15" customHeight="1" x14ac:dyDescent="0.3">
      <c r="A1184" s="951"/>
      <c r="B1184" s="1247"/>
      <c r="C1184" s="1244"/>
      <c r="D1184" s="1250"/>
      <c r="E1184" s="1254"/>
      <c r="F1184" s="1252"/>
      <c r="G1184" s="948"/>
      <c r="H1184" s="948"/>
      <c r="I1184" s="948"/>
      <c r="J1184" s="229"/>
      <c r="K1184" s="989"/>
    </row>
    <row r="1185" spans="1:11" s="63" customFormat="1" ht="15" customHeight="1" x14ac:dyDescent="0.3">
      <c r="A1185" s="951"/>
      <c r="B1185" s="1247"/>
      <c r="C1185" s="1244"/>
      <c r="D1185" s="1250"/>
      <c r="E1185" s="1254"/>
      <c r="F1185" s="1252"/>
      <c r="G1185" s="948"/>
      <c r="H1185" s="948"/>
      <c r="I1185" s="948"/>
      <c r="J1185" s="229"/>
      <c r="K1185" s="989"/>
    </row>
    <row r="1186" spans="1:11" s="63" customFormat="1" ht="15" customHeight="1" x14ac:dyDescent="0.3">
      <c r="A1186" s="951"/>
      <c r="B1186" s="1247"/>
      <c r="C1186" s="1244"/>
      <c r="D1186" s="1250"/>
      <c r="E1186" s="1254"/>
      <c r="F1186" s="1252"/>
      <c r="G1186" s="948"/>
      <c r="H1186" s="948"/>
      <c r="I1186" s="948"/>
      <c r="J1186" s="229"/>
      <c r="K1186" s="989"/>
    </row>
    <row r="1187" spans="1:11" s="63" customFormat="1" ht="15" customHeight="1" x14ac:dyDescent="0.3">
      <c r="A1187" s="951"/>
      <c r="B1187" s="1247"/>
      <c r="C1187" s="1244"/>
      <c r="D1187" s="1250"/>
      <c r="E1187" s="1254"/>
      <c r="F1187" s="1252"/>
      <c r="G1187" s="948"/>
      <c r="H1187" s="948"/>
      <c r="I1187" s="948"/>
      <c r="J1187" s="229"/>
      <c r="K1187" s="989"/>
    </row>
    <row r="1188" spans="1:11" s="63" customFormat="1" ht="15" customHeight="1" x14ac:dyDescent="0.3">
      <c r="A1188" s="951"/>
      <c r="B1188" s="1247"/>
      <c r="C1188" s="1244"/>
      <c r="D1188" s="1250"/>
      <c r="E1188" s="1254"/>
      <c r="F1188" s="1252"/>
      <c r="G1188" s="948"/>
      <c r="H1188" s="948"/>
      <c r="I1188" s="948"/>
      <c r="J1188" s="229"/>
      <c r="K1188" s="989"/>
    </row>
    <row r="1189" spans="1:11" s="63" customFormat="1" ht="15" customHeight="1" x14ac:dyDescent="0.3">
      <c r="A1189" s="951"/>
      <c r="B1189" s="1247"/>
      <c r="C1189" s="1244"/>
      <c r="D1189" s="1250"/>
      <c r="E1189" s="1254"/>
      <c r="F1189" s="1252"/>
      <c r="G1189" s="948"/>
      <c r="H1189" s="948"/>
      <c r="I1189" s="948"/>
      <c r="J1189" s="229"/>
      <c r="K1189" s="988"/>
    </row>
    <row r="1190" spans="1:11" s="63" customFormat="1" ht="15" customHeight="1" x14ac:dyDescent="0.3">
      <c r="A1190" s="951"/>
      <c r="B1190" s="1247"/>
      <c r="C1190" s="1244"/>
      <c r="D1190" s="1250"/>
      <c r="E1190" s="1254"/>
      <c r="F1190" s="1252"/>
      <c r="G1190" s="948"/>
      <c r="H1190" s="948"/>
      <c r="I1190" s="948"/>
      <c r="J1190" s="229"/>
      <c r="K1190" s="989"/>
    </row>
    <row r="1191" spans="1:11" s="63" customFormat="1" ht="15" customHeight="1" x14ac:dyDescent="0.3">
      <c r="A1191" s="951"/>
      <c r="B1191" s="1247"/>
      <c r="C1191" s="1244"/>
      <c r="D1191" s="1250"/>
      <c r="E1191" s="1254"/>
      <c r="F1191" s="1252"/>
      <c r="G1191" s="948"/>
      <c r="H1191" s="948"/>
      <c r="I1191" s="948"/>
      <c r="J1191" s="229"/>
      <c r="K1191" s="989"/>
    </row>
    <row r="1192" spans="1:11" s="63" customFormat="1" ht="15" customHeight="1" x14ac:dyDescent="0.3">
      <c r="A1192" s="951"/>
      <c r="B1192" s="1247"/>
      <c r="C1192" s="1244"/>
      <c r="D1192" s="1250"/>
      <c r="E1192" s="1254"/>
      <c r="F1192" s="1252"/>
      <c r="G1192" s="952"/>
      <c r="H1192" s="948"/>
      <c r="I1192" s="948"/>
      <c r="J1192" s="229"/>
      <c r="K1192" s="989"/>
    </row>
    <row r="1193" spans="1:11" s="63" customFormat="1" ht="15" customHeight="1" x14ac:dyDescent="0.3">
      <c r="A1193" s="951"/>
      <c r="B1193" s="1247"/>
      <c r="C1193" s="1244"/>
      <c r="D1193" s="1250"/>
      <c r="E1193" s="1254"/>
      <c r="F1193" s="1252"/>
      <c r="G1193" s="948"/>
      <c r="H1193" s="948"/>
      <c r="I1193" s="948"/>
      <c r="J1193" s="229"/>
      <c r="K1193" s="989"/>
    </row>
    <row r="1194" spans="1:11" s="85" customFormat="1" ht="15" customHeight="1" x14ac:dyDescent="0.3">
      <c r="A1194" s="951"/>
      <c r="B1194" s="1247"/>
      <c r="C1194" s="1244"/>
      <c r="D1194" s="1250"/>
      <c r="E1194" s="1254"/>
      <c r="F1194" s="1252"/>
      <c r="G1194" s="948"/>
      <c r="H1194" s="948"/>
      <c r="I1194" s="948"/>
      <c r="J1194" s="229"/>
      <c r="K1194" s="989"/>
    </row>
    <row r="1195" spans="1:11" s="85" customFormat="1" ht="15" customHeight="1" x14ac:dyDescent="0.3">
      <c r="A1195" s="951"/>
      <c r="B1195" s="1247"/>
      <c r="C1195" s="1244"/>
      <c r="D1195" s="1250"/>
      <c r="E1195" s="1254"/>
      <c r="F1195" s="1252"/>
      <c r="G1195" s="948"/>
      <c r="H1195" s="948"/>
      <c r="I1195" s="948"/>
      <c r="J1195" s="229"/>
      <c r="K1195" s="989"/>
    </row>
    <row r="1196" spans="1:11" s="85" customFormat="1" ht="15" customHeight="1" x14ac:dyDescent="0.3">
      <c r="A1196" s="951"/>
      <c r="B1196" s="1247"/>
      <c r="C1196" s="1244"/>
      <c r="D1196" s="1250"/>
      <c r="E1196" s="1254"/>
      <c r="F1196" s="1252"/>
      <c r="G1196" s="948"/>
      <c r="H1196" s="948"/>
      <c r="I1196" s="948"/>
      <c r="J1196" s="229"/>
      <c r="K1196" s="989"/>
    </row>
    <row r="1197" spans="1:11" s="85" customFormat="1" ht="15" customHeight="1" x14ac:dyDescent="0.3">
      <c r="A1197" s="951"/>
      <c r="B1197" s="1247"/>
      <c r="C1197" s="1244"/>
      <c r="D1197" s="1250"/>
      <c r="E1197" s="1254"/>
      <c r="F1197" s="1252"/>
      <c r="G1197" s="952"/>
      <c r="H1197" s="948"/>
      <c r="I1197" s="948"/>
      <c r="J1197" s="229"/>
      <c r="K1197" s="989"/>
    </row>
    <row r="1198" spans="1:11" ht="15" customHeight="1" x14ac:dyDescent="0.3">
      <c r="A1198" s="951"/>
      <c r="B1198" s="1247"/>
      <c r="C1198" s="1244"/>
      <c r="D1198" s="1250"/>
      <c r="E1198" s="1254"/>
      <c r="F1198" s="1252"/>
      <c r="G1198" s="948"/>
      <c r="H1198" s="948"/>
      <c r="I1198" s="948"/>
      <c r="J1198" s="229"/>
      <c r="K1198" s="989"/>
    </row>
    <row r="1199" spans="1:11" s="85" customFormat="1" ht="15" customHeight="1" x14ac:dyDescent="0.3">
      <c r="A1199" s="951"/>
      <c r="B1199" s="1247"/>
      <c r="C1199" s="1244"/>
      <c r="D1199" s="1250"/>
      <c r="E1199" s="1254"/>
      <c r="F1199" s="1252"/>
      <c r="G1199" s="948"/>
      <c r="H1199" s="948"/>
      <c r="I1199" s="948"/>
      <c r="J1199" s="229"/>
      <c r="K1199" s="989"/>
    </row>
    <row r="1200" spans="1:11" s="85" customFormat="1" ht="15" customHeight="1" x14ac:dyDescent="0.3">
      <c r="A1200" s="951"/>
      <c r="B1200" s="1247"/>
      <c r="C1200" s="1244"/>
      <c r="D1200" s="1250"/>
      <c r="E1200" s="1254"/>
      <c r="F1200" s="1252"/>
      <c r="G1200" s="948"/>
      <c r="H1200" s="948"/>
      <c r="I1200" s="948"/>
      <c r="J1200" s="229"/>
      <c r="K1200" s="989"/>
    </row>
    <row r="1201" spans="1:11" s="85" customFormat="1" ht="15" customHeight="1" x14ac:dyDescent="0.3">
      <c r="A1201" s="951"/>
      <c r="B1201" s="1247"/>
      <c r="C1201" s="1244"/>
      <c r="D1201" s="1250"/>
      <c r="E1201" s="1254"/>
      <c r="F1201" s="1252"/>
      <c r="G1201" s="948"/>
      <c r="H1201" s="948"/>
      <c r="I1201" s="948"/>
      <c r="J1201" s="229"/>
      <c r="K1201" s="989"/>
    </row>
    <row r="1202" spans="1:11" s="85" customFormat="1" ht="15" customHeight="1" x14ac:dyDescent="0.3">
      <c r="A1202" s="951"/>
      <c r="B1202" s="1247"/>
      <c r="C1202" s="1244"/>
      <c r="D1202" s="1250"/>
      <c r="E1202" s="1254"/>
      <c r="F1202" s="1252"/>
      <c r="G1202" s="948"/>
      <c r="H1202" s="948"/>
      <c r="I1202" s="948"/>
      <c r="J1202" s="229"/>
      <c r="K1202" s="989"/>
    </row>
    <row r="1203" spans="1:11" s="85" customFormat="1" ht="15" customHeight="1" x14ac:dyDescent="0.3">
      <c r="A1203" s="951"/>
      <c r="B1203" s="1247"/>
      <c r="C1203" s="1244"/>
      <c r="D1203" s="1250"/>
      <c r="E1203" s="1254"/>
      <c r="F1203" s="1252"/>
      <c r="G1203" s="948"/>
      <c r="H1203" s="948"/>
      <c r="I1203" s="948"/>
      <c r="J1203" s="229"/>
      <c r="K1203" s="989"/>
    </row>
    <row r="1204" spans="1:11" s="85" customFormat="1" ht="15" customHeight="1" x14ac:dyDescent="0.3">
      <c r="A1204" s="951"/>
      <c r="B1204" s="1247"/>
      <c r="C1204" s="1244"/>
      <c r="D1204" s="1250"/>
      <c r="E1204" s="1254"/>
      <c r="F1204" s="1252"/>
      <c r="G1204" s="948"/>
      <c r="H1204" s="948"/>
      <c r="I1204" s="948"/>
      <c r="J1204" s="229"/>
      <c r="K1204" s="989"/>
    </row>
    <row r="1205" spans="1:11" s="85" customFormat="1" ht="15" customHeight="1" x14ac:dyDescent="0.3">
      <c r="A1205" s="951"/>
      <c r="B1205" s="1247"/>
      <c r="C1205" s="1244"/>
      <c r="D1205" s="1250"/>
      <c r="E1205" s="1254"/>
      <c r="F1205" s="1252"/>
      <c r="G1205" s="948"/>
      <c r="H1205" s="948"/>
      <c r="I1205" s="948"/>
      <c r="J1205" s="229"/>
      <c r="K1205" s="989"/>
    </row>
    <row r="1206" spans="1:11" s="85" customFormat="1" ht="15" customHeight="1" x14ac:dyDescent="0.3">
      <c r="A1206" s="951"/>
      <c r="B1206" s="1247"/>
      <c r="C1206" s="1244"/>
      <c r="D1206" s="1250"/>
      <c r="E1206" s="1254"/>
      <c r="F1206" s="1252"/>
      <c r="G1206" s="948"/>
      <c r="H1206" s="948"/>
      <c r="I1206" s="948"/>
      <c r="J1206" s="229"/>
      <c r="K1206" s="989"/>
    </row>
    <row r="1207" spans="1:11" s="85" customFormat="1" ht="15" customHeight="1" x14ac:dyDescent="0.3">
      <c r="A1207" s="951"/>
      <c r="B1207" s="1247"/>
      <c r="C1207" s="1244"/>
      <c r="D1207" s="1250"/>
      <c r="E1207" s="1254"/>
      <c r="F1207" s="1252"/>
      <c r="G1207" s="948"/>
      <c r="H1207" s="948"/>
      <c r="I1207" s="948"/>
      <c r="J1207" s="229"/>
      <c r="K1207" s="989"/>
    </row>
    <row r="1208" spans="1:11" s="85" customFormat="1" ht="15" customHeight="1" x14ac:dyDescent="0.3">
      <c r="A1208" s="951"/>
      <c r="B1208" s="1247"/>
      <c r="C1208" s="1244"/>
      <c r="D1208" s="1250"/>
      <c r="E1208" s="1254"/>
      <c r="F1208" s="1252"/>
      <c r="G1208" s="952"/>
      <c r="H1208" s="948"/>
      <c r="I1208" s="948"/>
      <c r="J1208" s="229"/>
      <c r="K1208" s="989"/>
    </row>
    <row r="1209" spans="1:11" s="85" customFormat="1" ht="15" customHeight="1" x14ac:dyDescent="0.3">
      <c r="A1209" s="951"/>
      <c r="B1209" s="1247"/>
      <c r="C1209" s="1244"/>
      <c r="D1209" s="1250"/>
      <c r="E1209" s="1254"/>
      <c r="F1209" s="1252"/>
      <c r="G1209" s="948"/>
      <c r="H1209" s="948"/>
      <c r="I1209" s="948"/>
      <c r="J1209" s="229"/>
      <c r="K1209" s="989"/>
    </row>
    <row r="1210" spans="1:11" s="85" customFormat="1" ht="15" customHeight="1" x14ac:dyDescent="0.3">
      <c r="A1210" s="951"/>
      <c r="B1210" s="1247"/>
      <c r="C1210" s="1244"/>
      <c r="D1210" s="1250"/>
      <c r="E1210" s="1254"/>
      <c r="F1210" s="1252"/>
      <c r="G1210" s="948"/>
      <c r="H1210" s="948"/>
      <c r="I1210" s="948"/>
      <c r="J1210" s="229"/>
      <c r="K1210" s="989"/>
    </row>
    <row r="1211" spans="1:11" s="85" customFormat="1" ht="15" customHeight="1" x14ac:dyDescent="0.3">
      <c r="A1211" s="951"/>
      <c r="B1211" s="1247"/>
      <c r="C1211" s="1244"/>
      <c r="D1211" s="1250"/>
      <c r="E1211" s="1254"/>
      <c r="F1211" s="1252"/>
      <c r="G1211" s="948"/>
      <c r="H1211" s="948"/>
      <c r="I1211" s="948"/>
      <c r="J1211" s="229"/>
      <c r="K1211" s="989"/>
    </row>
    <row r="1212" spans="1:11" s="85" customFormat="1" ht="15" customHeight="1" x14ac:dyDescent="0.3">
      <c r="A1212" s="951"/>
      <c r="B1212" s="1247"/>
      <c r="C1212" s="1244"/>
      <c r="D1212" s="1250"/>
      <c r="E1212" s="1254"/>
      <c r="F1212" s="1252"/>
      <c r="G1212" s="948"/>
      <c r="H1212" s="948"/>
      <c r="I1212" s="948"/>
      <c r="J1212" s="229"/>
      <c r="K1212" s="989"/>
    </row>
    <row r="1213" spans="1:11" s="85" customFormat="1" ht="15" customHeight="1" x14ac:dyDescent="0.3">
      <c r="A1213" s="951"/>
      <c r="B1213" s="1247"/>
      <c r="C1213" s="1244"/>
      <c r="D1213" s="1250"/>
      <c r="E1213" s="1254"/>
      <c r="F1213" s="1252"/>
      <c r="G1213" s="948"/>
      <c r="H1213" s="948"/>
      <c r="I1213" s="948"/>
      <c r="J1213" s="229"/>
      <c r="K1213" s="989"/>
    </row>
    <row r="1214" spans="1:11" s="85" customFormat="1" ht="15" customHeight="1" x14ac:dyDescent="0.3">
      <c r="A1214" s="951"/>
      <c r="B1214" s="1247"/>
      <c r="C1214" s="1244"/>
      <c r="D1214" s="1250"/>
      <c r="E1214" s="1254"/>
      <c r="F1214" s="1252"/>
      <c r="G1214" s="948"/>
      <c r="H1214" s="948"/>
      <c r="I1214" s="948"/>
      <c r="J1214" s="229"/>
      <c r="K1214" s="989"/>
    </row>
    <row r="1215" spans="1:11" s="85" customFormat="1" ht="15" customHeight="1" x14ac:dyDescent="0.3">
      <c r="A1215" s="951"/>
      <c r="B1215" s="1247"/>
      <c r="C1215" s="1244"/>
      <c r="D1215" s="1250"/>
      <c r="E1215" s="1254"/>
      <c r="F1215" s="1252"/>
      <c r="G1215" s="948"/>
      <c r="H1215" s="948"/>
      <c r="I1215" s="948"/>
      <c r="J1215" s="229"/>
      <c r="K1215" s="989"/>
    </row>
    <row r="1216" spans="1:11" s="85" customFormat="1" ht="15" customHeight="1" x14ac:dyDescent="0.3">
      <c r="A1216" s="951"/>
      <c r="B1216" s="1247"/>
      <c r="C1216" s="1244"/>
      <c r="D1216" s="1250"/>
      <c r="E1216" s="1254"/>
      <c r="F1216" s="1252"/>
      <c r="G1216" s="948"/>
      <c r="H1216" s="948"/>
      <c r="I1216" s="948"/>
      <c r="J1216" s="229"/>
      <c r="K1216" s="989"/>
    </row>
    <row r="1217" spans="1:11" ht="15" customHeight="1" x14ac:dyDescent="0.3">
      <c r="A1217" s="951"/>
      <c r="B1217" s="1247"/>
      <c r="C1217" s="1244"/>
      <c r="D1217" s="1250"/>
      <c r="E1217" s="1254"/>
      <c r="F1217" s="1252"/>
      <c r="G1217" s="948"/>
      <c r="H1217" s="948"/>
      <c r="I1217" s="948"/>
      <c r="J1217" s="229"/>
      <c r="K1217" s="989"/>
    </row>
    <row r="1218" spans="1:11" s="85" customFormat="1" ht="15" customHeight="1" x14ac:dyDescent="0.3">
      <c r="A1218" s="951"/>
      <c r="B1218" s="1247"/>
      <c r="C1218" s="1244"/>
      <c r="D1218" s="1250"/>
      <c r="E1218" s="1254"/>
      <c r="F1218" s="1252"/>
      <c r="G1218" s="948"/>
      <c r="H1218" s="948"/>
      <c r="I1218" s="948"/>
      <c r="J1218" s="229"/>
      <c r="K1218" s="989"/>
    </row>
    <row r="1219" spans="1:11" s="85" customFormat="1" ht="15" customHeight="1" x14ac:dyDescent="0.3">
      <c r="A1219" s="951"/>
      <c r="B1219" s="1247"/>
      <c r="C1219" s="1244"/>
      <c r="D1219" s="1250"/>
      <c r="E1219" s="1254"/>
      <c r="F1219" s="1252"/>
      <c r="G1219" s="948"/>
      <c r="H1219" s="948"/>
      <c r="I1219" s="948"/>
      <c r="J1219" s="229"/>
      <c r="K1219" s="989"/>
    </row>
    <row r="1220" spans="1:11" s="85" customFormat="1" ht="15" customHeight="1" x14ac:dyDescent="0.3">
      <c r="A1220" s="951"/>
      <c r="B1220" s="1247"/>
      <c r="C1220" s="1244"/>
      <c r="D1220" s="1250"/>
      <c r="E1220" s="1254"/>
      <c r="F1220" s="1252"/>
      <c r="G1220" s="948"/>
      <c r="H1220" s="948"/>
      <c r="I1220" s="948"/>
      <c r="J1220" s="229"/>
      <c r="K1220" s="989"/>
    </row>
    <row r="1221" spans="1:11" s="85" customFormat="1" ht="15" customHeight="1" x14ac:dyDescent="0.3">
      <c r="A1221" s="951"/>
      <c r="B1221" s="1247"/>
      <c r="C1221" s="1244"/>
      <c r="D1221" s="1250"/>
      <c r="E1221" s="1254"/>
      <c r="F1221" s="1252"/>
      <c r="G1221" s="948"/>
      <c r="H1221" s="948"/>
      <c r="I1221" s="948"/>
      <c r="J1221" s="229"/>
      <c r="K1221" s="989"/>
    </row>
    <row r="1222" spans="1:11" s="85" customFormat="1" ht="15" customHeight="1" x14ac:dyDescent="0.3">
      <c r="A1222" s="951"/>
      <c r="B1222" s="1247"/>
      <c r="C1222" s="1244"/>
      <c r="D1222" s="1250"/>
      <c r="E1222" s="1254"/>
      <c r="F1222" s="1252"/>
      <c r="G1222" s="948"/>
      <c r="H1222" s="948"/>
      <c r="I1222" s="948"/>
      <c r="J1222" s="229"/>
      <c r="K1222" s="989"/>
    </row>
    <row r="1223" spans="1:11" s="85" customFormat="1" ht="15" customHeight="1" x14ac:dyDescent="0.3">
      <c r="A1223" s="951"/>
      <c r="B1223" s="1247"/>
      <c r="C1223" s="1244"/>
      <c r="D1223" s="1250"/>
      <c r="E1223" s="1254"/>
      <c r="F1223" s="1252"/>
      <c r="G1223" s="948"/>
      <c r="H1223" s="948"/>
      <c r="I1223" s="948"/>
      <c r="J1223" s="229"/>
      <c r="K1223" s="989"/>
    </row>
    <row r="1224" spans="1:11" s="85" customFormat="1" ht="15" customHeight="1" x14ac:dyDescent="0.3">
      <c r="A1224" s="951"/>
      <c r="B1224" s="1247"/>
      <c r="C1224" s="1244"/>
      <c r="D1224" s="1250"/>
      <c r="E1224" s="1254"/>
      <c r="F1224" s="1252"/>
      <c r="G1224" s="948"/>
      <c r="H1224" s="948"/>
      <c r="I1224" s="948"/>
      <c r="J1224" s="229"/>
      <c r="K1224" s="989"/>
    </row>
    <row r="1225" spans="1:11" s="85" customFormat="1" ht="15" customHeight="1" x14ac:dyDescent="0.3">
      <c r="A1225" s="951"/>
      <c r="B1225" s="1247"/>
      <c r="C1225" s="1244"/>
      <c r="D1225" s="1250"/>
      <c r="E1225" s="1254"/>
      <c r="F1225" s="1252"/>
      <c r="G1225" s="948"/>
      <c r="H1225" s="948"/>
      <c r="I1225" s="948"/>
      <c r="J1225" s="229"/>
      <c r="K1225" s="989"/>
    </row>
    <row r="1226" spans="1:11" s="85" customFormat="1" ht="15" customHeight="1" x14ac:dyDescent="0.3">
      <c r="A1226" s="951"/>
      <c r="B1226" s="1247"/>
      <c r="C1226" s="1244"/>
      <c r="D1226" s="1250"/>
      <c r="E1226" s="1254"/>
      <c r="F1226" s="1252"/>
      <c r="G1226" s="948"/>
      <c r="H1226" s="948"/>
      <c r="I1226" s="948"/>
      <c r="J1226" s="229"/>
      <c r="K1226" s="989"/>
    </row>
    <row r="1227" spans="1:11" s="85" customFormat="1" ht="15" customHeight="1" x14ac:dyDescent="0.3">
      <c r="A1227" s="951"/>
      <c r="B1227" s="1247"/>
      <c r="C1227" s="1244"/>
      <c r="D1227" s="1250"/>
      <c r="E1227" s="1254"/>
      <c r="F1227" s="1252"/>
      <c r="G1227" s="948"/>
      <c r="H1227" s="948"/>
      <c r="I1227" s="948"/>
      <c r="J1227" s="229"/>
      <c r="K1227" s="989"/>
    </row>
    <row r="1228" spans="1:11" s="85" customFormat="1" ht="15" customHeight="1" x14ac:dyDescent="0.3">
      <c r="A1228" s="951"/>
      <c r="B1228" s="1247"/>
      <c r="C1228" s="1244"/>
      <c r="D1228" s="1250"/>
      <c r="E1228" s="1254"/>
      <c r="F1228" s="1252"/>
      <c r="G1228" s="948"/>
      <c r="H1228" s="948"/>
      <c r="I1228" s="948"/>
      <c r="J1228" s="229"/>
      <c r="K1228" s="989"/>
    </row>
    <row r="1229" spans="1:11" s="85" customFormat="1" ht="15" customHeight="1" x14ac:dyDescent="0.3">
      <c r="A1229" s="951"/>
      <c r="B1229" s="1247"/>
      <c r="C1229" s="1244"/>
      <c r="D1229" s="1250"/>
      <c r="E1229" s="1254"/>
      <c r="F1229" s="1252"/>
      <c r="G1229" s="948"/>
      <c r="H1229" s="948"/>
      <c r="I1229" s="948"/>
      <c r="J1229" s="229"/>
      <c r="K1229" s="989"/>
    </row>
    <row r="1230" spans="1:11" s="85" customFormat="1" ht="15" customHeight="1" x14ac:dyDescent="0.3">
      <c r="A1230" s="951"/>
      <c r="B1230" s="1247"/>
      <c r="C1230" s="1244"/>
      <c r="D1230" s="1250"/>
      <c r="E1230" s="1254"/>
      <c r="F1230" s="1252"/>
      <c r="G1230" s="948"/>
      <c r="H1230" s="948"/>
      <c r="I1230" s="948"/>
      <c r="J1230" s="229"/>
      <c r="K1230" s="989"/>
    </row>
    <row r="1231" spans="1:11" s="85" customFormat="1" ht="15" customHeight="1" x14ac:dyDescent="0.3">
      <c r="A1231" s="951"/>
      <c r="B1231" s="1247"/>
      <c r="C1231" s="1244"/>
      <c r="D1231" s="1250"/>
      <c r="E1231" s="1254"/>
      <c r="F1231" s="1252"/>
      <c r="G1231" s="948"/>
      <c r="H1231" s="948"/>
      <c r="I1231" s="948"/>
      <c r="J1231" s="229"/>
      <c r="K1231" s="989"/>
    </row>
    <row r="1232" spans="1:11" s="85" customFormat="1" ht="15" customHeight="1" x14ac:dyDescent="0.3">
      <c r="A1232" s="951"/>
      <c r="B1232" s="1247"/>
      <c r="C1232" s="1244"/>
      <c r="D1232" s="1250"/>
      <c r="E1232" s="1254"/>
      <c r="F1232" s="1252"/>
      <c r="G1232" s="948"/>
      <c r="H1232" s="948"/>
      <c r="I1232" s="948"/>
      <c r="J1232" s="229"/>
      <c r="K1232" s="989"/>
    </row>
    <row r="1233" spans="1:11" s="85" customFormat="1" ht="15" customHeight="1" x14ac:dyDescent="0.3">
      <c r="A1233" s="951"/>
      <c r="B1233" s="1247"/>
      <c r="C1233" s="1244"/>
      <c r="D1233" s="1250"/>
      <c r="E1233" s="1254"/>
      <c r="F1233" s="1252"/>
      <c r="G1233" s="948"/>
      <c r="H1233" s="948"/>
      <c r="I1233" s="948"/>
      <c r="J1233" s="229"/>
      <c r="K1233" s="989"/>
    </row>
    <row r="1234" spans="1:11" s="85" customFormat="1" ht="15" customHeight="1" x14ac:dyDescent="0.3">
      <c r="A1234" s="951"/>
      <c r="B1234" s="1247"/>
      <c r="C1234" s="1244"/>
      <c r="D1234" s="1250"/>
      <c r="E1234" s="1254"/>
      <c r="F1234" s="1252"/>
      <c r="G1234" s="948"/>
      <c r="H1234" s="948"/>
      <c r="I1234" s="948"/>
      <c r="J1234" s="229"/>
      <c r="K1234" s="989"/>
    </row>
    <row r="1235" spans="1:11" s="85" customFormat="1" ht="15" customHeight="1" x14ac:dyDescent="0.3">
      <c r="A1235" s="951"/>
      <c r="B1235" s="1247"/>
      <c r="C1235" s="1244"/>
      <c r="D1235" s="1250"/>
      <c r="E1235" s="1254"/>
      <c r="F1235" s="1252"/>
      <c r="G1235" s="948"/>
      <c r="H1235" s="948"/>
      <c r="I1235" s="948"/>
      <c r="J1235" s="229"/>
      <c r="K1235" s="989"/>
    </row>
    <row r="1236" spans="1:11" s="85" customFormat="1" ht="15" customHeight="1" x14ac:dyDescent="0.3">
      <c r="A1236" s="951"/>
      <c r="B1236" s="1247"/>
      <c r="C1236" s="1244"/>
      <c r="D1236" s="1250"/>
      <c r="E1236" s="1254"/>
      <c r="F1236" s="1252"/>
      <c r="G1236" s="948"/>
      <c r="H1236" s="948"/>
      <c r="I1236" s="948"/>
      <c r="J1236" s="229"/>
      <c r="K1236" s="989"/>
    </row>
    <row r="1237" spans="1:11" s="85" customFormat="1" ht="15" customHeight="1" x14ac:dyDescent="0.3">
      <c r="A1237" s="951"/>
      <c r="B1237" s="1247"/>
      <c r="C1237" s="1244"/>
      <c r="D1237" s="1250"/>
      <c r="E1237" s="1254"/>
      <c r="F1237" s="1252"/>
      <c r="G1237" s="948"/>
      <c r="H1237" s="948"/>
      <c r="I1237" s="948"/>
      <c r="J1237" s="229"/>
      <c r="K1237" s="989"/>
    </row>
    <row r="1238" spans="1:11" s="85" customFormat="1" ht="15" customHeight="1" x14ac:dyDescent="0.3">
      <c r="A1238" s="951"/>
      <c r="B1238" s="1247"/>
      <c r="C1238" s="1244"/>
      <c r="D1238" s="1250"/>
      <c r="E1238" s="1254"/>
      <c r="F1238" s="1252"/>
      <c r="G1238" s="948"/>
      <c r="H1238" s="948"/>
      <c r="I1238" s="948"/>
      <c r="J1238" s="229"/>
      <c r="K1238" s="989"/>
    </row>
    <row r="1239" spans="1:11" s="85" customFormat="1" ht="15" customHeight="1" x14ac:dyDescent="0.3">
      <c r="A1239" s="951"/>
      <c r="B1239" s="1247"/>
      <c r="C1239" s="1244"/>
      <c r="D1239" s="1250"/>
      <c r="E1239" s="1254"/>
      <c r="F1239" s="1252"/>
      <c r="G1239" s="948"/>
      <c r="H1239" s="948"/>
      <c r="I1239" s="948"/>
      <c r="J1239" s="229"/>
      <c r="K1239" s="989"/>
    </row>
    <row r="1240" spans="1:11" s="85" customFormat="1" ht="15" customHeight="1" x14ac:dyDescent="0.3">
      <c r="A1240" s="951"/>
      <c r="B1240" s="1247"/>
      <c r="C1240" s="1244"/>
      <c r="D1240" s="1250"/>
      <c r="E1240" s="1254"/>
      <c r="F1240" s="1252"/>
      <c r="G1240" s="948"/>
      <c r="H1240" s="948"/>
      <c r="I1240" s="948"/>
      <c r="J1240" s="229"/>
      <c r="K1240" s="989"/>
    </row>
    <row r="1241" spans="1:11" s="85" customFormat="1" ht="15" customHeight="1" x14ac:dyDescent="0.3">
      <c r="A1241" s="951"/>
      <c r="B1241" s="1247"/>
      <c r="C1241" s="1244"/>
      <c r="D1241" s="1250"/>
      <c r="E1241" s="1254"/>
      <c r="F1241" s="1252"/>
      <c r="G1241" s="948"/>
      <c r="H1241" s="948"/>
      <c r="I1241" s="948"/>
      <c r="J1241" s="229"/>
      <c r="K1241" s="989"/>
    </row>
    <row r="1242" spans="1:11" s="85" customFormat="1" ht="15" customHeight="1" x14ac:dyDescent="0.3">
      <c r="A1242" s="951"/>
      <c r="B1242" s="1247"/>
      <c r="C1242" s="1244"/>
      <c r="D1242" s="1250"/>
      <c r="E1242" s="1254"/>
      <c r="F1242" s="1252"/>
      <c r="G1242" s="948"/>
      <c r="H1242" s="948"/>
      <c r="I1242" s="948"/>
      <c r="J1242" s="229"/>
      <c r="K1242" s="989"/>
    </row>
    <row r="1243" spans="1:11" s="85" customFormat="1" ht="15" customHeight="1" x14ac:dyDescent="0.3">
      <c r="A1243" s="951"/>
      <c r="B1243" s="1247"/>
      <c r="C1243" s="1244"/>
      <c r="D1243" s="1250"/>
      <c r="E1243" s="1254"/>
      <c r="F1243" s="1252"/>
      <c r="G1243" s="948"/>
      <c r="H1243" s="948"/>
      <c r="I1243" s="948"/>
      <c r="J1243" s="229"/>
      <c r="K1243" s="989"/>
    </row>
    <row r="1244" spans="1:11" s="85" customFormat="1" ht="15" customHeight="1" x14ac:dyDescent="0.3">
      <c r="A1244" s="951"/>
      <c r="B1244" s="1247"/>
      <c r="C1244" s="1244"/>
      <c r="D1244" s="1250"/>
      <c r="E1244" s="1254"/>
      <c r="F1244" s="1252"/>
      <c r="G1244" s="948"/>
      <c r="H1244" s="948"/>
      <c r="I1244" s="948"/>
      <c r="J1244" s="229"/>
      <c r="K1244" s="989"/>
    </row>
    <row r="1245" spans="1:11" s="85" customFormat="1" ht="15" customHeight="1" x14ac:dyDescent="0.3">
      <c r="A1245" s="951"/>
      <c r="B1245" s="1247"/>
      <c r="C1245" s="1244"/>
      <c r="D1245" s="1250"/>
      <c r="E1245" s="1254"/>
      <c r="F1245" s="1252"/>
      <c r="G1245" s="948"/>
      <c r="H1245" s="948"/>
      <c r="I1245" s="948"/>
      <c r="J1245" s="229"/>
      <c r="K1245" s="989"/>
    </row>
    <row r="1246" spans="1:11" s="85" customFormat="1" ht="15" customHeight="1" x14ac:dyDescent="0.3">
      <c r="A1246" s="951"/>
      <c r="B1246" s="1247"/>
      <c r="C1246" s="1244"/>
      <c r="D1246" s="1250"/>
      <c r="E1246" s="1254"/>
      <c r="F1246" s="1252"/>
      <c r="G1246" s="948"/>
      <c r="H1246" s="948"/>
      <c r="I1246" s="948"/>
      <c r="J1246" s="229"/>
      <c r="K1246" s="989"/>
    </row>
    <row r="1247" spans="1:11" s="85" customFormat="1" ht="15" customHeight="1" x14ac:dyDescent="0.3">
      <c r="A1247" s="951"/>
      <c r="B1247" s="1247"/>
      <c r="C1247" s="1244"/>
      <c r="D1247" s="1250"/>
      <c r="E1247" s="1254"/>
      <c r="F1247" s="1252"/>
      <c r="G1247" s="948"/>
      <c r="H1247" s="948"/>
      <c r="I1247" s="948"/>
      <c r="J1247" s="229"/>
      <c r="K1247" s="989"/>
    </row>
    <row r="1248" spans="1:11" s="85" customFormat="1" ht="15" customHeight="1" x14ac:dyDescent="0.3">
      <c r="A1248" s="951"/>
      <c r="B1248" s="1247"/>
      <c r="C1248" s="1244"/>
      <c r="D1248" s="1250"/>
      <c r="E1248" s="1254"/>
      <c r="F1248" s="1252"/>
      <c r="G1248" s="948"/>
      <c r="H1248" s="948"/>
      <c r="I1248" s="948"/>
      <c r="J1248" s="229"/>
      <c r="K1248" s="989"/>
    </row>
    <row r="1249" spans="1:11" s="85" customFormat="1" ht="15" customHeight="1" x14ac:dyDescent="0.3">
      <c r="A1249" s="951"/>
      <c r="B1249" s="1247"/>
      <c r="C1249" s="1244"/>
      <c r="D1249" s="1250"/>
      <c r="E1249" s="1254"/>
      <c r="F1249" s="1252"/>
      <c r="G1249" s="948"/>
      <c r="H1249" s="948"/>
      <c r="I1249" s="948"/>
      <c r="J1249" s="229"/>
      <c r="K1249" s="989"/>
    </row>
    <row r="1250" spans="1:11" s="85" customFormat="1" ht="15" customHeight="1" x14ac:dyDescent="0.3">
      <c r="A1250" s="951"/>
      <c r="B1250" s="1247"/>
      <c r="C1250" s="1244"/>
      <c r="D1250" s="1250"/>
      <c r="E1250" s="1254"/>
      <c r="F1250" s="1252"/>
      <c r="G1250" s="948"/>
      <c r="H1250" s="948"/>
      <c r="I1250" s="948"/>
      <c r="J1250" s="229"/>
      <c r="K1250" s="989"/>
    </row>
    <row r="1251" spans="1:11" s="85" customFormat="1" ht="15" customHeight="1" x14ac:dyDescent="0.3">
      <c r="A1251" s="951"/>
      <c r="B1251" s="1247"/>
      <c r="C1251" s="1244"/>
      <c r="D1251" s="1250"/>
      <c r="E1251" s="1254"/>
      <c r="F1251" s="1252"/>
      <c r="G1251" s="948"/>
      <c r="H1251" s="948"/>
      <c r="I1251" s="948"/>
      <c r="J1251" s="229"/>
      <c r="K1251" s="989"/>
    </row>
    <row r="1252" spans="1:11" s="85" customFormat="1" ht="15" customHeight="1" x14ac:dyDescent="0.3">
      <c r="A1252" s="951"/>
      <c r="B1252" s="1247"/>
      <c r="C1252" s="1244"/>
      <c r="D1252" s="1250"/>
      <c r="E1252" s="1254"/>
      <c r="F1252" s="1252"/>
      <c r="G1252" s="948"/>
      <c r="H1252" s="948"/>
      <c r="I1252" s="948"/>
      <c r="J1252" s="229"/>
      <c r="K1252" s="989"/>
    </row>
    <row r="1253" spans="1:11" s="85" customFormat="1" ht="15" customHeight="1" x14ac:dyDescent="0.3">
      <c r="A1253" s="951"/>
      <c r="B1253" s="1247"/>
      <c r="C1253" s="1244"/>
      <c r="D1253" s="1250"/>
      <c r="E1253" s="1254"/>
      <c r="F1253" s="1252"/>
      <c r="G1253" s="948"/>
      <c r="H1253" s="948"/>
      <c r="I1253" s="948"/>
      <c r="J1253" s="229"/>
      <c r="K1253" s="989"/>
    </row>
    <row r="1254" spans="1:11" s="85" customFormat="1" ht="15" customHeight="1" x14ac:dyDescent="0.3">
      <c r="A1254" s="951"/>
      <c r="B1254" s="1247"/>
      <c r="C1254" s="1244"/>
      <c r="D1254" s="1250"/>
      <c r="E1254" s="1254"/>
      <c r="F1254" s="1252"/>
      <c r="G1254" s="948"/>
      <c r="H1254" s="948"/>
      <c r="I1254" s="948"/>
      <c r="J1254" s="229"/>
      <c r="K1254" s="989"/>
    </row>
    <row r="1255" spans="1:11" s="85" customFormat="1" ht="15" customHeight="1" x14ac:dyDescent="0.3">
      <c r="A1255" s="951"/>
      <c r="B1255" s="1247"/>
      <c r="C1255" s="1244"/>
      <c r="D1255" s="1250"/>
      <c r="E1255" s="1254"/>
      <c r="F1255" s="1252"/>
      <c r="G1255" s="948"/>
      <c r="H1255" s="948"/>
      <c r="I1255" s="948"/>
      <c r="J1255" s="229"/>
      <c r="K1255" s="989"/>
    </row>
    <row r="1256" spans="1:11" s="85" customFormat="1" ht="15" customHeight="1" x14ac:dyDescent="0.3">
      <c r="A1256" s="951"/>
      <c r="B1256" s="1247"/>
      <c r="C1256" s="1244"/>
      <c r="D1256" s="1250"/>
      <c r="E1256" s="1254"/>
      <c r="F1256" s="1252"/>
      <c r="G1256" s="948"/>
      <c r="H1256" s="948"/>
      <c r="I1256" s="948"/>
      <c r="J1256" s="229"/>
      <c r="K1256" s="989"/>
    </row>
    <row r="1257" spans="1:11" s="85" customFormat="1" ht="15" customHeight="1" x14ac:dyDescent="0.3">
      <c r="A1257" s="951"/>
      <c r="B1257" s="1247"/>
      <c r="C1257" s="1244"/>
      <c r="D1257" s="1250"/>
      <c r="E1257" s="1254"/>
      <c r="F1257" s="1252"/>
      <c r="G1257" s="948"/>
      <c r="H1257" s="948"/>
      <c r="I1257" s="948"/>
      <c r="J1257" s="229"/>
      <c r="K1257" s="989"/>
    </row>
    <row r="1258" spans="1:11" s="85" customFormat="1" ht="15" customHeight="1" x14ac:dyDescent="0.3">
      <c r="A1258" s="951"/>
      <c r="B1258" s="1247"/>
      <c r="C1258" s="1244"/>
      <c r="D1258" s="1250"/>
      <c r="E1258" s="1254"/>
      <c r="F1258" s="1252"/>
      <c r="G1258" s="948"/>
      <c r="H1258" s="948"/>
      <c r="I1258" s="948"/>
      <c r="J1258" s="229"/>
      <c r="K1258" s="989"/>
    </row>
    <row r="1259" spans="1:11" s="85" customFormat="1" ht="15" customHeight="1" x14ac:dyDescent="0.3">
      <c r="A1259" s="951"/>
      <c r="B1259" s="1247"/>
      <c r="C1259" s="1244"/>
      <c r="D1259" s="1250"/>
      <c r="E1259" s="1254"/>
      <c r="F1259" s="1252"/>
      <c r="G1259" s="948"/>
      <c r="H1259" s="948"/>
      <c r="I1259" s="948"/>
      <c r="J1259" s="229"/>
      <c r="K1259" s="989"/>
    </row>
    <row r="1260" spans="1:11" s="85" customFormat="1" ht="15" customHeight="1" x14ac:dyDescent="0.3">
      <c r="A1260" s="951"/>
      <c r="B1260" s="1247"/>
      <c r="C1260" s="1244"/>
      <c r="D1260" s="1250"/>
      <c r="E1260" s="1254"/>
      <c r="F1260" s="1252"/>
      <c r="G1260" s="948"/>
      <c r="H1260" s="948"/>
      <c r="I1260" s="948"/>
      <c r="J1260" s="229"/>
      <c r="K1260" s="989"/>
    </row>
    <row r="1261" spans="1:11" s="85" customFormat="1" ht="15" customHeight="1" x14ac:dyDescent="0.3">
      <c r="A1261" s="951"/>
      <c r="B1261" s="1247"/>
      <c r="C1261" s="1244"/>
      <c r="D1261" s="1250"/>
      <c r="E1261" s="1254"/>
      <c r="F1261" s="1252"/>
      <c r="G1261" s="948"/>
      <c r="H1261" s="948"/>
      <c r="I1261" s="948"/>
      <c r="J1261" s="229"/>
      <c r="K1261" s="989"/>
    </row>
    <row r="1262" spans="1:11" s="85" customFormat="1" ht="15" customHeight="1" x14ac:dyDescent="0.3">
      <c r="A1262" s="951"/>
      <c r="B1262" s="1247"/>
      <c r="C1262" s="1244"/>
      <c r="D1262" s="1250"/>
      <c r="E1262" s="1254"/>
      <c r="F1262" s="1252"/>
      <c r="G1262" s="948"/>
      <c r="H1262" s="948"/>
      <c r="I1262" s="948"/>
      <c r="J1262" s="229"/>
      <c r="K1262" s="989"/>
    </row>
    <row r="1263" spans="1:11" s="85" customFormat="1" ht="15" customHeight="1" x14ac:dyDescent="0.3">
      <c r="A1263" s="951"/>
      <c r="B1263" s="1247"/>
      <c r="C1263" s="1244"/>
      <c r="D1263" s="1250"/>
      <c r="E1263" s="1254"/>
      <c r="F1263" s="1252"/>
      <c r="G1263" s="948"/>
      <c r="H1263" s="948"/>
      <c r="I1263" s="948"/>
      <c r="J1263" s="229"/>
      <c r="K1263" s="989"/>
    </row>
    <row r="1264" spans="1:11" s="85" customFormat="1" ht="15" customHeight="1" x14ac:dyDescent="0.3">
      <c r="A1264" s="951"/>
      <c r="B1264" s="1247"/>
      <c r="C1264" s="1244"/>
      <c r="D1264" s="1250"/>
      <c r="E1264" s="1254"/>
      <c r="F1264" s="1252"/>
      <c r="G1264" s="948"/>
      <c r="H1264" s="948"/>
      <c r="I1264" s="948"/>
      <c r="J1264" s="229"/>
      <c r="K1264" s="989"/>
    </row>
    <row r="1265" spans="1:11" s="85" customFormat="1" ht="15" customHeight="1" x14ac:dyDescent="0.3">
      <c r="A1265" s="951"/>
      <c r="B1265" s="1247"/>
      <c r="C1265" s="1244"/>
      <c r="D1265" s="1250"/>
      <c r="E1265" s="1254"/>
      <c r="F1265" s="1252"/>
      <c r="G1265" s="948"/>
      <c r="H1265" s="948"/>
      <c r="I1265" s="948"/>
      <c r="J1265" s="229"/>
      <c r="K1265" s="989"/>
    </row>
    <row r="1266" spans="1:11" s="85" customFormat="1" ht="15" customHeight="1" x14ac:dyDescent="0.3">
      <c r="A1266" s="951"/>
      <c r="B1266" s="1247"/>
      <c r="C1266" s="1244"/>
      <c r="D1266" s="1250"/>
      <c r="E1266" s="1254"/>
      <c r="F1266" s="1252"/>
      <c r="G1266" s="948"/>
      <c r="H1266" s="948"/>
      <c r="I1266" s="948"/>
      <c r="J1266" s="229"/>
      <c r="K1266" s="989"/>
    </row>
    <row r="1267" spans="1:11" s="85" customFormat="1" ht="15" customHeight="1" x14ac:dyDescent="0.3">
      <c r="A1267" s="951"/>
      <c r="B1267" s="1247"/>
      <c r="C1267" s="1244"/>
      <c r="D1267" s="1250"/>
      <c r="E1267" s="1254"/>
      <c r="F1267" s="1252"/>
      <c r="G1267" s="948"/>
      <c r="H1267" s="948"/>
      <c r="I1267" s="948"/>
      <c r="J1267" s="229"/>
      <c r="K1267" s="989"/>
    </row>
    <row r="1268" spans="1:11" s="85" customFormat="1" ht="15" customHeight="1" x14ac:dyDescent="0.3">
      <c r="A1268" s="951"/>
      <c r="B1268" s="1247"/>
      <c r="C1268" s="1244"/>
      <c r="D1268" s="1250"/>
      <c r="E1268" s="1254"/>
      <c r="F1268" s="1252"/>
      <c r="G1268" s="948"/>
      <c r="H1268" s="948"/>
      <c r="I1268" s="948"/>
      <c r="J1268" s="229"/>
      <c r="K1268" s="989"/>
    </row>
    <row r="1269" spans="1:11" s="85" customFormat="1" ht="15" customHeight="1" x14ac:dyDescent="0.3">
      <c r="A1269" s="951"/>
      <c r="B1269" s="1247"/>
      <c r="C1269" s="1244"/>
      <c r="D1269" s="1250"/>
      <c r="E1269" s="1254"/>
      <c r="F1269" s="1252"/>
      <c r="G1269" s="948"/>
      <c r="H1269" s="948"/>
      <c r="I1269" s="948"/>
      <c r="J1269" s="229"/>
      <c r="K1269" s="989"/>
    </row>
    <row r="1270" spans="1:11" s="85" customFormat="1" ht="15" customHeight="1" x14ac:dyDescent="0.3">
      <c r="A1270" s="951"/>
      <c r="B1270" s="1247"/>
      <c r="C1270" s="1244"/>
      <c r="D1270" s="1250"/>
      <c r="E1270" s="1254"/>
      <c r="F1270" s="1252"/>
      <c r="G1270" s="948"/>
      <c r="H1270" s="948"/>
      <c r="I1270" s="948"/>
      <c r="J1270" s="229"/>
      <c r="K1270" s="989"/>
    </row>
    <row r="1271" spans="1:11" s="85" customFormat="1" ht="15" customHeight="1" x14ac:dyDescent="0.3">
      <c r="A1271" s="951"/>
      <c r="B1271" s="1247"/>
      <c r="C1271" s="1244"/>
      <c r="D1271" s="1250"/>
      <c r="E1271" s="1254"/>
      <c r="F1271" s="1252"/>
      <c r="G1271" s="948"/>
      <c r="H1271" s="948"/>
      <c r="I1271" s="948"/>
      <c r="J1271" s="229"/>
      <c r="K1271" s="989"/>
    </row>
    <row r="1272" spans="1:11" s="85" customFormat="1" ht="15" customHeight="1" x14ac:dyDescent="0.3">
      <c r="A1272" s="951"/>
      <c r="B1272" s="1247"/>
      <c r="C1272" s="1244"/>
      <c r="D1272" s="1250"/>
      <c r="E1272" s="1254"/>
      <c r="F1272" s="1252"/>
      <c r="G1272" s="948"/>
      <c r="H1272" s="948"/>
      <c r="I1272" s="948"/>
      <c r="J1272" s="229"/>
      <c r="K1272" s="989"/>
    </row>
    <row r="1273" spans="1:11" s="85" customFormat="1" ht="15" customHeight="1" x14ac:dyDescent="0.3">
      <c r="A1273" s="951"/>
      <c r="B1273" s="1247"/>
      <c r="C1273" s="1244"/>
      <c r="D1273" s="1250"/>
      <c r="E1273" s="1254"/>
      <c r="F1273" s="1252"/>
      <c r="G1273" s="948"/>
      <c r="H1273" s="948"/>
      <c r="I1273" s="948"/>
      <c r="J1273" s="229"/>
      <c r="K1273" s="989"/>
    </row>
    <row r="1274" spans="1:11" s="85" customFormat="1" ht="15" customHeight="1" x14ac:dyDescent="0.3">
      <c r="A1274" s="951"/>
      <c r="B1274" s="1247"/>
      <c r="C1274" s="1244"/>
      <c r="D1274" s="1250"/>
      <c r="E1274" s="1254"/>
      <c r="F1274" s="1252"/>
      <c r="G1274" s="948"/>
      <c r="H1274" s="948"/>
      <c r="I1274" s="948"/>
      <c r="J1274" s="229"/>
      <c r="K1274" s="989"/>
    </row>
    <row r="1275" spans="1:11" s="85" customFormat="1" ht="15" customHeight="1" x14ac:dyDescent="0.3">
      <c r="A1275" s="951"/>
      <c r="B1275" s="1247"/>
      <c r="C1275" s="1244"/>
      <c r="D1275" s="1250"/>
      <c r="E1275" s="1254"/>
      <c r="F1275" s="1252"/>
      <c r="G1275" s="948"/>
      <c r="H1275" s="948"/>
      <c r="I1275" s="948"/>
      <c r="J1275" s="229"/>
      <c r="K1275" s="989"/>
    </row>
    <row r="1276" spans="1:11" s="85" customFormat="1" ht="15" customHeight="1" x14ac:dyDescent="0.3">
      <c r="A1276" s="951"/>
      <c r="B1276" s="1247"/>
      <c r="C1276" s="1244"/>
      <c r="D1276" s="1250"/>
      <c r="E1276" s="1254"/>
      <c r="F1276" s="1252"/>
      <c r="G1276" s="948"/>
      <c r="H1276" s="948"/>
      <c r="I1276" s="948"/>
      <c r="J1276" s="229"/>
      <c r="K1276" s="989"/>
    </row>
    <row r="1277" spans="1:11" s="85" customFormat="1" ht="15" customHeight="1" x14ac:dyDescent="0.3">
      <c r="A1277" s="951"/>
      <c r="B1277" s="1247"/>
      <c r="C1277" s="1244"/>
      <c r="D1277" s="1250"/>
      <c r="E1277" s="1254"/>
      <c r="F1277" s="1252"/>
      <c r="G1277" s="948"/>
      <c r="H1277" s="948"/>
      <c r="I1277" s="948"/>
      <c r="J1277" s="229"/>
      <c r="K1277" s="989"/>
    </row>
    <row r="1278" spans="1:11" s="85" customFormat="1" ht="15" customHeight="1" x14ac:dyDescent="0.3">
      <c r="A1278" s="951"/>
      <c r="B1278" s="1247"/>
      <c r="C1278" s="1244"/>
      <c r="D1278" s="1250"/>
      <c r="E1278" s="1254"/>
      <c r="F1278" s="1252"/>
      <c r="G1278" s="948"/>
      <c r="H1278" s="948"/>
      <c r="I1278" s="948"/>
      <c r="J1278" s="229"/>
      <c r="K1278" s="989"/>
    </row>
    <row r="1279" spans="1:11" s="85" customFormat="1" ht="15" customHeight="1" x14ac:dyDescent="0.3">
      <c r="A1279" s="951"/>
      <c r="B1279" s="1247"/>
      <c r="C1279" s="1244"/>
      <c r="D1279" s="1250"/>
      <c r="E1279" s="1254"/>
      <c r="F1279" s="1252"/>
      <c r="G1279" s="948"/>
      <c r="H1279" s="948"/>
      <c r="I1279" s="948"/>
      <c r="J1279" s="229"/>
      <c r="K1279" s="989"/>
    </row>
    <row r="1280" spans="1:11" s="85" customFormat="1" ht="15" customHeight="1" x14ac:dyDescent="0.3">
      <c r="A1280" s="951"/>
      <c r="B1280" s="1247"/>
      <c r="C1280" s="1244"/>
      <c r="D1280" s="1250"/>
      <c r="E1280" s="1254"/>
      <c r="F1280" s="1252"/>
      <c r="G1280" s="948"/>
      <c r="H1280" s="948"/>
      <c r="I1280" s="948"/>
      <c r="J1280" s="229"/>
      <c r="K1280" s="989"/>
    </row>
    <row r="1281" spans="1:11" s="85" customFormat="1" ht="15" customHeight="1" x14ac:dyDescent="0.3">
      <c r="A1281" s="951"/>
      <c r="B1281" s="1247"/>
      <c r="C1281" s="1244"/>
      <c r="D1281" s="1250"/>
      <c r="E1281" s="1254"/>
      <c r="F1281" s="1252"/>
      <c r="G1281" s="948"/>
      <c r="H1281" s="948"/>
      <c r="I1281" s="948"/>
      <c r="J1281" s="229"/>
      <c r="K1281" s="989"/>
    </row>
    <row r="1282" spans="1:11" s="85" customFormat="1" ht="15" customHeight="1" x14ac:dyDescent="0.3">
      <c r="A1282" s="951"/>
      <c r="B1282" s="1247"/>
      <c r="C1282" s="1244"/>
      <c r="D1282" s="1250"/>
      <c r="E1282" s="1254"/>
      <c r="F1282" s="1252"/>
      <c r="G1282" s="948"/>
      <c r="H1282" s="948"/>
      <c r="I1282" s="948"/>
      <c r="J1282" s="229"/>
      <c r="K1282" s="989"/>
    </row>
    <row r="1283" spans="1:11" s="85" customFormat="1" ht="15" customHeight="1" x14ac:dyDescent="0.3">
      <c r="A1283" s="951"/>
      <c r="B1283" s="1247"/>
      <c r="C1283" s="1244"/>
      <c r="D1283" s="1250"/>
      <c r="E1283" s="1254"/>
      <c r="F1283" s="1252"/>
      <c r="G1283" s="948"/>
      <c r="H1283" s="948"/>
      <c r="I1283" s="948"/>
      <c r="J1283" s="229"/>
      <c r="K1283" s="989"/>
    </row>
    <row r="1284" spans="1:11" s="85" customFormat="1" ht="15" customHeight="1" x14ac:dyDescent="0.3">
      <c r="A1284" s="951"/>
      <c r="B1284" s="1247"/>
      <c r="C1284" s="1244"/>
      <c r="D1284" s="1250"/>
      <c r="E1284" s="1254"/>
      <c r="F1284" s="1252"/>
      <c r="G1284" s="948"/>
      <c r="H1284" s="948"/>
      <c r="I1284" s="948"/>
      <c r="J1284" s="229"/>
      <c r="K1284" s="989"/>
    </row>
    <row r="1285" spans="1:11" s="85" customFormat="1" ht="15" customHeight="1" x14ac:dyDescent="0.3">
      <c r="A1285" s="951"/>
      <c r="B1285" s="1247"/>
      <c r="C1285" s="1244"/>
      <c r="D1285" s="1250"/>
      <c r="E1285" s="1254"/>
      <c r="F1285" s="1252"/>
      <c r="G1285" s="948"/>
      <c r="H1285" s="948"/>
      <c r="I1285" s="948"/>
      <c r="J1285" s="229"/>
      <c r="K1285" s="989"/>
    </row>
    <row r="1286" spans="1:11" s="85" customFormat="1" ht="15" customHeight="1" x14ac:dyDescent="0.3">
      <c r="A1286" s="951"/>
      <c r="B1286" s="1247"/>
      <c r="C1286" s="1244"/>
      <c r="D1286" s="1250"/>
      <c r="E1286" s="1254"/>
      <c r="F1286" s="1252"/>
      <c r="G1286" s="948"/>
      <c r="H1286" s="948"/>
      <c r="I1286" s="948"/>
      <c r="J1286" s="229"/>
      <c r="K1286" s="989"/>
    </row>
    <row r="1287" spans="1:11" s="85" customFormat="1" ht="15" customHeight="1" x14ac:dyDescent="0.3">
      <c r="A1287" s="951"/>
      <c r="B1287" s="1247"/>
      <c r="C1287" s="1244"/>
      <c r="D1287" s="1250"/>
      <c r="E1287" s="1254"/>
      <c r="F1287" s="1252"/>
      <c r="G1287" s="948"/>
      <c r="H1287" s="948"/>
      <c r="I1287" s="948"/>
      <c r="J1287" s="229"/>
      <c r="K1287" s="989"/>
    </row>
    <row r="1288" spans="1:11" s="85" customFormat="1" ht="15" customHeight="1" x14ac:dyDescent="0.3">
      <c r="A1288" s="951"/>
      <c r="B1288" s="1247"/>
      <c r="C1288" s="1244"/>
      <c r="D1288" s="1250"/>
      <c r="E1288" s="1254"/>
      <c r="F1288" s="1252"/>
      <c r="G1288" s="948"/>
      <c r="H1288" s="948"/>
      <c r="I1288" s="948"/>
      <c r="J1288" s="229"/>
      <c r="K1288" s="989"/>
    </row>
    <row r="1289" spans="1:11" s="85" customFormat="1" ht="15" customHeight="1" x14ac:dyDescent="0.3">
      <c r="A1289" s="951"/>
      <c r="B1289" s="1247"/>
      <c r="C1289" s="1244"/>
      <c r="D1289" s="1250"/>
      <c r="E1289" s="1254"/>
      <c r="F1289" s="1252"/>
      <c r="G1289" s="948"/>
      <c r="H1289" s="948"/>
      <c r="I1289" s="948"/>
      <c r="J1289" s="229"/>
      <c r="K1289" s="989"/>
    </row>
    <row r="1290" spans="1:11" s="85" customFormat="1" ht="15" customHeight="1" x14ac:dyDescent="0.3">
      <c r="A1290" s="951"/>
      <c r="B1290" s="1247"/>
      <c r="C1290" s="1244"/>
      <c r="D1290" s="1250"/>
      <c r="E1290" s="1254"/>
      <c r="F1290" s="1252"/>
      <c r="G1290" s="948"/>
      <c r="H1290" s="948"/>
      <c r="I1290" s="948"/>
      <c r="J1290" s="229"/>
      <c r="K1290" s="989"/>
    </row>
    <row r="1291" spans="1:11" s="85" customFormat="1" ht="15" customHeight="1" x14ac:dyDescent="0.3">
      <c r="A1291" s="951"/>
      <c r="B1291" s="1247"/>
      <c r="C1291" s="1244"/>
      <c r="D1291" s="1250"/>
      <c r="E1291" s="1254"/>
      <c r="F1291" s="1252"/>
      <c r="G1291" s="948"/>
      <c r="H1291" s="948"/>
      <c r="I1291" s="948"/>
      <c r="J1291" s="229"/>
      <c r="K1291" s="989"/>
    </row>
    <row r="1292" spans="1:11" s="85" customFormat="1" ht="15" customHeight="1" x14ac:dyDescent="0.3">
      <c r="A1292" s="951"/>
      <c r="B1292" s="1247"/>
      <c r="C1292" s="1244"/>
      <c r="D1292" s="1250"/>
      <c r="E1292" s="1254"/>
      <c r="F1292" s="1252"/>
      <c r="G1292" s="948"/>
      <c r="H1292" s="948"/>
      <c r="I1292" s="948"/>
      <c r="J1292" s="229"/>
      <c r="K1292" s="989"/>
    </row>
    <row r="1293" spans="1:11" s="85" customFormat="1" ht="15" customHeight="1" x14ac:dyDescent="0.3">
      <c r="A1293" s="951"/>
      <c r="B1293" s="1247"/>
      <c r="C1293" s="1244"/>
      <c r="D1293" s="1250"/>
      <c r="E1293" s="1254"/>
      <c r="F1293" s="1252"/>
      <c r="G1293" s="948"/>
      <c r="H1293" s="948"/>
      <c r="I1293" s="948"/>
      <c r="J1293" s="229"/>
      <c r="K1293" s="989"/>
    </row>
    <row r="1294" spans="1:11" s="85" customFormat="1" ht="15" customHeight="1" x14ac:dyDescent="0.3">
      <c r="A1294" s="951"/>
      <c r="B1294" s="1247"/>
      <c r="C1294" s="1244"/>
      <c r="D1294" s="1250"/>
      <c r="E1294" s="1254"/>
      <c r="F1294" s="1252"/>
      <c r="G1294" s="948"/>
      <c r="H1294" s="948"/>
      <c r="I1294" s="948"/>
      <c r="J1294" s="229"/>
      <c r="K1294" s="989"/>
    </row>
    <row r="1295" spans="1:11" s="85" customFormat="1" ht="15" customHeight="1" x14ac:dyDescent="0.3">
      <c r="A1295" s="951"/>
      <c r="B1295" s="1247"/>
      <c r="C1295" s="1244"/>
      <c r="D1295" s="1250"/>
      <c r="E1295" s="1254"/>
      <c r="F1295" s="1252"/>
      <c r="G1295" s="948"/>
      <c r="H1295" s="948"/>
      <c r="I1295" s="948"/>
      <c r="J1295" s="229"/>
      <c r="K1295" s="989"/>
    </row>
    <row r="1296" spans="1:11" s="85" customFormat="1" ht="15" customHeight="1" x14ac:dyDescent="0.3">
      <c r="A1296" s="951"/>
      <c r="B1296" s="1247"/>
      <c r="C1296" s="1244"/>
      <c r="D1296" s="1250"/>
      <c r="E1296" s="1254"/>
      <c r="F1296" s="1252"/>
      <c r="G1296" s="948"/>
      <c r="H1296" s="948"/>
      <c r="I1296" s="948"/>
      <c r="J1296" s="229"/>
      <c r="K1296" s="989"/>
    </row>
    <row r="1297" spans="1:11" s="85" customFormat="1" ht="15" customHeight="1" x14ac:dyDescent="0.3">
      <c r="A1297" s="951"/>
      <c r="B1297" s="1247"/>
      <c r="C1297" s="1244"/>
      <c r="D1297" s="1250"/>
      <c r="E1297" s="1254"/>
      <c r="F1297" s="1252"/>
      <c r="G1297" s="948"/>
      <c r="H1297" s="948"/>
      <c r="I1297" s="948"/>
      <c r="J1297" s="229"/>
      <c r="K1297" s="989"/>
    </row>
    <row r="1298" spans="1:11" s="85" customFormat="1" ht="15" customHeight="1" x14ac:dyDescent="0.3">
      <c r="A1298" s="951"/>
      <c r="B1298" s="1247"/>
      <c r="C1298" s="1244"/>
      <c r="D1298" s="1250"/>
      <c r="E1298" s="1254"/>
      <c r="F1298" s="1252"/>
      <c r="G1298" s="948"/>
      <c r="H1298" s="948"/>
      <c r="I1298" s="948"/>
      <c r="J1298" s="229"/>
      <c r="K1298" s="989"/>
    </row>
    <row r="1299" spans="1:11" s="85" customFormat="1" ht="15" customHeight="1" x14ac:dyDescent="0.3">
      <c r="A1299" s="951"/>
      <c r="B1299" s="1247"/>
      <c r="C1299" s="1244"/>
      <c r="D1299" s="1250"/>
      <c r="E1299" s="1254"/>
      <c r="F1299" s="1252"/>
      <c r="G1299" s="948"/>
      <c r="H1299" s="948"/>
      <c r="I1299" s="948"/>
      <c r="J1299" s="229"/>
      <c r="K1299" s="989"/>
    </row>
    <row r="1300" spans="1:11" s="85" customFormat="1" ht="15" customHeight="1" x14ac:dyDescent="0.3">
      <c r="A1300" s="951"/>
      <c r="B1300" s="1247"/>
      <c r="C1300" s="1244"/>
      <c r="D1300" s="1250"/>
      <c r="E1300" s="1254"/>
      <c r="F1300" s="1252"/>
      <c r="G1300" s="948"/>
      <c r="H1300" s="948"/>
      <c r="I1300" s="948"/>
      <c r="J1300" s="229"/>
      <c r="K1300" s="989"/>
    </row>
    <row r="1301" spans="1:11" s="85" customFormat="1" ht="15" customHeight="1" x14ac:dyDescent="0.3">
      <c r="A1301" s="951"/>
      <c r="B1301" s="1247"/>
      <c r="C1301" s="1244"/>
      <c r="D1301" s="1250"/>
      <c r="E1301" s="1254"/>
      <c r="F1301" s="1252"/>
      <c r="G1301" s="948"/>
      <c r="H1301" s="948"/>
      <c r="I1301" s="948"/>
      <c r="J1301" s="229"/>
      <c r="K1301" s="989"/>
    </row>
    <row r="1302" spans="1:11" s="85" customFormat="1" ht="15" customHeight="1" x14ac:dyDescent="0.3">
      <c r="A1302" s="951"/>
      <c r="B1302" s="1247"/>
      <c r="C1302" s="1244"/>
      <c r="D1302" s="1250"/>
      <c r="E1302" s="1254"/>
      <c r="F1302" s="1252"/>
      <c r="G1302" s="948"/>
      <c r="H1302" s="948"/>
      <c r="I1302" s="948"/>
      <c r="J1302" s="229"/>
      <c r="K1302" s="989"/>
    </row>
    <row r="1303" spans="1:11" s="85" customFormat="1" ht="15" customHeight="1" x14ac:dyDescent="0.3">
      <c r="A1303" s="951"/>
      <c r="B1303" s="1247"/>
      <c r="C1303" s="1244"/>
      <c r="D1303" s="1250"/>
      <c r="E1303" s="1254"/>
      <c r="F1303" s="1252"/>
      <c r="G1303" s="948"/>
      <c r="H1303" s="948"/>
      <c r="I1303" s="948"/>
      <c r="J1303" s="229"/>
      <c r="K1303" s="989"/>
    </row>
    <row r="1304" spans="1:11" s="85" customFormat="1" ht="15" customHeight="1" x14ac:dyDescent="0.3">
      <c r="A1304" s="951"/>
      <c r="B1304" s="1247"/>
      <c r="C1304" s="1244"/>
      <c r="D1304" s="1250"/>
      <c r="E1304" s="1254"/>
      <c r="F1304" s="1252"/>
      <c r="G1304" s="948"/>
      <c r="H1304" s="948"/>
      <c r="I1304" s="948"/>
      <c r="J1304" s="229"/>
      <c r="K1304" s="989"/>
    </row>
    <row r="1305" spans="1:11" s="85" customFormat="1" ht="15" customHeight="1" x14ac:dyDescent="0.3">
      <c r="A1305" s="951"/>
      <c r="B1305" s="1247"/>
      <c r="C1305" s="1244"/>
      <c r="D1305" s="1250"/>
      <c r="E1305" s="1254"/>
      <c r="F1305" s="1252"/>
      <c r="G1305" s="948"/>
      <c r="H1305" s="948"/>
      <c r="I1305" s="948"/>
      <c r="J1305" s="229"/>
      <c r="K1305" s="989"/>
    </row>
    <row r="1306" spans="1:11" s="85" customFormat="1" ht="15" customHeight="1" x14ac:dyDescent="0.3">
      <c r="A1306" s="951"/>
      <c r="B1306" s="1247"/>
      <c r="C1306" s="1244"/>
      <c r="D1306" s="1250"/>
      <c r="E1306" s="1254"/>
      <c r="F1306" s="1252"/>
      <c r="G1306" s="948"/>
      <c r="H1306" s="948"/>
      <c r="I1306" s="948"/>
      <c r="J1306" s="229"/>
      <c r="K1306" s="989"/>
    </row>
    <row r="1307" spans="1:11" s="85" customFormat="1" ht="15" customHeight="1" x14ac:dyDescent="0.3">
      <c r="A1307" s="951"/>
      <c r="B1307" s="1247"/>
      <c r="C1307" s="1244"/>
      <c r="D1307" s="1250"/>
      <c r="E1307" s="1254"/>
      <c r="F1307" s="1252"/>
      <c r="G1307" s="948"/>
      <c r="H1307" s="948"/>
      <c r="I1307" s="948"/>
      <c r="J1307" s="229"/>
      <c r="K1307" s="989"/>
    </row>
    <row r="1308" spans="1:11" s="85" customFormat="1" ht="15" customHeight="1" x14ac:dyDescent="0.3">
      <c r="A1308" s="951"/>
      <c r="B1308" s="1247"/>
      <c r="C1308" s="1244"/>
      <c r="D1308" s="1250"/>
      <c r="E1308" s="1254"/>
      <c r="F1308" s="1252"/>
      <c r="G1308" s="948"/>
      <c r="H1308" s="948"/>
      <c r="I1308" s="948"/>
      <c r="J1308" s="229"/>
      <c r="K1308" s="989"/>
    </row>
    <row r="1309" spans="1:11" s="85" customFormat="1" ht="15" customHeight="1" x14ac:dyDescent="0.3">
      <c r="A1309" s="951"/>
      <c r="B1309" s="1247"/>
      <c r="C1309" s="1244"/>
      <c r="D1309" s="1250"/>
      <c r="E1309" s="1254"/>
      <c r="F1309" s="1252"/>
      <c r="G1309" s="948"/>
      <c r="H1309" s="948"/>
      <c r="I1309" s="948"/>
      <c r="J1309" s="229"/>
      <c r="K1309" s="989"/>
    </row>
    <row r="1310" spans="1:11" s="85" customFormat="1" ht="15" customHeight="1" x14ac:dyDescent="0.3">
      <c r="A1310" s="951"/>
      <c r="B1310" s="1247"/>
      <c r="C1310" s="1244"/>
      <c r="D1310" s="1250"/>
      <c r="E1310" s="1254"/>
      <c r="F1310" s="1252"/>
      <c r="G1310" s="948"/>
      <c r="H1310" s="948"/>
      <c r="I1310" s="948"/>
      <c r="J1310" s="229"/>
      <c r="K1310" s="989"/>
    </row>
    <row r="1311" spans="1:11" s="85" customFormat="1" ht="15" customHeight="1" x14ac:dyDescent="0.3">
      <c r="A1311" s="951"/>
      <c r="B1311" s="1247"/>
      <c r="C1311" s="1244"/>
      <c r="D1311" s="1250"/>
      <c r="E1311" s="1254"/>
      <c r="F1311" s="1252"/>
      <c r="G1311" s="948"/>
      <c r="H1311" s="948"/>
      <c r="I1311" s="948"/>
      <c r="J1311" s="229"/>
      <c r="K1311" s="989"/>
    </row>
    <row r="1312" spans="1:11" s="85" customFormat="1" ht="15" customHeight="1" x14ac:dyDescent="0.3">
      <c r="A1312" s="951"/>
      <c r="B1312" s="1247"/>
      <c r="C1312" s="1244"/>
      <c r="D1312" s="1250"/>
      <c r="E1312" s="1254"/>
      <c r="F1312" s="1252"/>
      <c r="G1312" s="948"/>
      <c r="H1312" s="948"/>
      <c r="I1312" s="948"/>
      <c r="J1312" s="229"/>
      <c r="K1312" s="989"/>
    </row>
    <row r="1313" spans="1:11" s="85" customFormat="1" ht="15" customHeight="1" x14ac:dyDescent="0.3">
      <c r="A1313" s="951"/>
      <c r="B1313" s="1247"/>
      <c r="C1313" s="1244"/>
      <c r="D1313" s="1250"/>
      <c r="E1313" s="1254"/>
      <c r="F1313" s="1252"/>
      <c r="G1313" s="948"/>
      <c r="H1313" s="948"/>
      <c r="I1313" s="948"/>
      <c r="J1313" s="229"/>
      <c r="K1313" s="989"/>
    </row>
    <row r="1314" spans="1:11" s="85" customFormat="1" ht="15" customHeight="1" x14ac:dyDescent="0.3">
      <c r="A1314" s="951"/>
      <c r="B1314" s="1247"/>
      <c r="C1314" s="1244"/>
      <c r="D1314" s="1250"/>
      <c r="E1314" s="1254"/>
      <c r="F1314" s="1252"/>
      <c r="G1314" s="948"/>
      <c r="H1314" s="948"/>
      <c r="I1314" s="948"/>
      <c r="J1314" s="229"/>
      <c r="K1314" s="989"/>
    </row>
    <row r="1315" spans="1:11" s="85" customFormat="1" ht="15" customHeight="1" x14ac:dyDescent="0.3">
      <c r="A1315" s="951"/>
      <c r="B1315" s="1247"/>
      <c r="C1315" s="1244"/>
      <c r="D1315" s="1250"/>
      <c r="E1315" s="1254"/>
      <c r="F1315" s="1252"/>
      <c r="G1315" s="948"/>
      <c r="H1315" s="948"/>
      <c r="I1315" s="948"/>
      <c r="J1315" s="229"/>
      <c r="K1315" s="989"/>
    </row>
    <row r="1316" spans="1:11" s="85" customFormat="1" ht="15" customHeight="1" x14ac:dyDescent="0.3">
      <c r="A1316" s="951"/>
      <c r="B1316" s="1247"/>
      <c r="C1316" s="1244"/>
      <c r="D1316" s="1250"/>
      <c r="E1316" s="1254"/>
      <c r="F1316" s="1252"/>
      <c r="G1316" s="948"/>
      <c r="H1316" s="948"/>
      <c r="I1316" s="948"/>
      <c r="J1316" s="229"/>
      <c r="K1316" s="989"/>
    </row>
    <row r="1317" spans="1:11" s="85" customFormat="1" ht="15" customHeight="1" x14ac:dyDescent="0.3">
      <c r="A1317" s="951"/>
      <c r="B1317" s="1247"/>
      <c r="C1317" s="1244"/>
      <c r="D1317" s="1250"/>
      <c r="E1317" s="1254"/>
      <c r="F1317" s="1252"/>
      <c r="G1317" s="948"/>
      <c r="H1317" s="948"/>
      <c r="I1317" s="948"/>
      <c r="J1317" s="229"/>
      <c r="K1317" s="989"/>
    </row>
    <row r="1318" spans="1:11" s="85" customFormat="1" ht="15" customHeight="1" x14ac:dyDescent="0.3">
      <c r="A1318" s="951"/>
      <c r="B1318" s="1247"/>
      <c r="C1318" s="1244"/>
      <c r="D1318" s="1250"/>
      <c r="E1318" s="1254"/>
      <c r="F1318" s="1252"/>
      <c r="G1318" s="948"/>
      <c r="H1318" s="948"/>
      <c r="I1318" s="948"/>
      <c r="J1318" s="229"/>
      <c r="K1318" s="989"/>
    </row>
    <row r="1319" spans="1:11" s="85" customFormat="1" ht="15" customHeight="1" x14ac:dyDescent="0.3">
      <c r="A1319" s="951"/>
      <c r="B1319" s="1247"/>
      <c r="C1319" s="1244"/>
      <c r="D1319" s="1250"/>
      <c r="E1319" s="1254"/>
      <c r="F1319" s="1252"/>
      <c r="G1319" s="948"/>
      <c r="H1319" s="948"/>
      <c r="I1319" s="948"/>
      <c r="J1319" s="229"/>
      <c r="K1319" s="989"/>
    </row>
    <row r="1320" spans="1:11" s="85" customFormat="1" ht="15" customHeight="1" x14ac:dyDescent="0.3">
      <c r="A1320" s="951"/>
      <c r="B1320" s="1247"/>
      <c r="C1320" s="1244"/>
      <c r="D1320" s="1250"/>
      <c r="E1320" s="1254"/>
      <c r="F1320" s="1252"/>
      <c r="G1320" s="948"/>
      <c r="H1320" s="948"/>
      <c r="I1320" s="948"/>
      <c r="J1320" s="229"/>
      <c r="K1320" s="989"/>
    </row>
    <row r="1321" spans="1:11" s="85" customFormat="1" ht="15" customHeight="1" x14ac:dyDescent="0.3">
      <c r="A1321" s="951"/>
      <c r="B1321" s="1247"/>
      <c r="C1321" s="1244"/>
      <c r="D1321" s="1250"/>
      <c r="E1321" s="1254"/>
      <c r="F1321" s="1252"/>
      <c r="G1321" s="948"/>
      <c r="H1321" s="948"/>
      <c r="I1321" s="948"/>
      <c r="J1321" s="229"/>
      <c r="K1321" s="989"/>
    </row>
    <row r="1322" spans="1:11" s="85" customFormat="1" ht="15" customHeight="1" x14ac:dyDescent="0.3">
      <c r="A1322" s="951"/>
      <c r="B1322" s="1247"/>
      <c r="C1322" s="1244"/>
      <c r="D1322" s="1250"/>
      <c r="E1322" s="1254"/>
      <c r="F1322" s="1252"/>
      <c r="G1322" s="948"/>
      <c r="H1322" s="948"/>
      <c r="I1322" s="948"/>
      <c r="J1322" s="229"/>
      <c r="K1322" s="989"/>
    </row>
    <row r="1323" spans="1:11" s="85" customFormat="1" ht="15" customHeight="1" x14ac:dyDescent="0.3">
      <c r="A1323" s="951"/>
      <c r="B1323" s="949"/>
      <c r="C1323" s="229"/>
      <c r="D1323" s="1233"/>
      <c r="E1323" s="1254"/>
      <c r="F1323" s="1235"/>
      <c r="G1323" s="948"/>
      <c r="H1323" s="948"/>
      <c r="I1323" s="948"/>
      <c r="J1323" s="229"/>
      <c r="K1323" s="989"/>
    </row>
    <row r="1324" spans="1:11" s="85" customFormat="1" ht="15" customHeight="1" x14ac:dyDescent="0.3">
      <c r="A1324" s="951"/>
      <c r="B1324" s="949"/>
      <c r="C1324" s="1244"/>
      <c r="D1324" s="1249"/>
      <c r="E1324" s="1239"/>
      <c r="F1324" s="1251"/>
      <c r="G1324" s="948"/>
      <c r="H1324" s="948"/>
      <c r="I1324" s="948"/>
      <c r="J1324" s="229"/>
      <c r="K1324" s="989"/>
    </row>
    <row r="1325" spans="1:11" s="85" customFormat="1" ht="15" customHeight="1" x14ac:dyDescent="0.3">
      <c r="A1325" s="951"/>
      <c r="B1325" s="1247"/>
      <c r="C1325" s="1244"/>
      <c r="D1325" s="1250"/>
      <c r="E1325" s="1254"/>
      <c r="F1325" s="1252"/>
      <c r="G1325" s="948"/>
      <c r="H1325" s="948"/>
      <c r="I1325" s="948"/>
      <c r="J1325" s="229"/>
      <c r="K1325" s="989"/>
    </row>
    <row r="1326" spans="1:11" s="85" customFormat="1" ht="15" customHeight="1" x14ac:dyDescent="0.3">
      <c r="A1326" s="951"/>
      <c r="B1326" s="1247"/>
      <c r="C1326" s="1244"/>
      <c r="D1326" s="1250"/>
      <c r="E1326" s="1254"/>
      <c r="F1326" s="1252"/>
      <c r="G1326" s="948"/>
      <c r="H1326" s="948"/>
      <c r="I1326" s="948"/>
      <c r="J1326" s="229"/>
      <c r="K1326" s="989"/>
    </row>
    <row r="1327" spans="1:11" s="85" customFormat="1" ht="15" customHeight="1" x14ac:dyDescent="0.3">
      <c r="A1327" s="951"/>
      <c r="B1327" s="1247"/>
      <c r="C1327" s="1244"/>
      <c r="D1327" s="1250"/>
      <c r="E1327" s="1254"/>
      <c r="F1327" s="1252"/>
      <c r="G1327" s="948"/>
      <c r="H1327" s="948"/>
      <c r="I1327" s="948"/>
      <c r="J1327" s="229"/>
      <c r="K1327" s="989"/>
    </row>
    <row r="1328" spans="1:11" s="85" customFormat="1" ht="15" customHeight="1" x14ac:dyDescent="0.3">
      <c r="A1328" s="951"/>
      <c r="B1328" s="1247"/>
      <c r="C1328" s="1244"/>
      <c r="D1328" s="1250"/>
      <c r="E1328" s="1254"/>
      <c r="F1328" s="1252"/>
      <c r="G1328" s="948"/>
      <c r="H1328" s="948"/>
      <c r="I1328" s="948"/>
      <c r="J1328" s="229"/>
      <c r="K1328" s="989"/>
    </row>
    <row r="1329" spans="1:11" s="85" customFormat="1" ht="15" customHeight="1" x14ac:dyDescent="0.3">
      <c r="A1329" s="951"/>
      <c r="B1329" s="1247"/>
      <c r="C1329" s="1244"/>
      <c r="D1329" s="1250"/>
      <c r="E1329" s="1254"/>
      <c r="F1329" s="1252"/>
      <c r="G1329" s="948"/>
      <c r="H1329" s="948"/>
      <c r="I1329" s="948"/>
      <c r="J1329" s="229"/>
      <c r="K1329" s="989"/>
    </row>
    <row r="1330" spans="1:11" s="85" customFormat="1" ht="15" customHeight="1" x14ac:dyDescent="0.3">
      <c r="A1330" s="951"/>
      <c r="B1330" s="1247"/>
      <c r="C1330" s="1244"/>
      <c r="D1330" s="1250"/>
      <c r="E1330" s="1254"/>
      <c r="F1330" s="1252"/>
      <c r="G1330" s="948"/>
      <c r="H1330" s="948"/>
      <c r="I1330" s="948"/>
      <c r="J1330" s="229"/>
      <c r="K1330" s="989"/>
    </row>
    <row r="1331" spans="1:11" s="85" customFormat="1" ht="15" customHeight="1" x14ac:dyDescent="0.3">
      <c r="A1331" s="951"/>
      <c r="B1331" s="1247"/>
      <c r="C1331" s="1244"/>
      <c r="D1331" s="1250"/>
      <c r="E1331" s="1254"/>
      <c r="F1331" s="1252"/>
      <c r="G1331" s="948"/>
      <c r="H1331" s="948"/>
      <c r="I1331" s="948"/>
      <c r="J1331" s="229"/>
      <c r="K1331" s="989"/>
    </row>
    <row r="1332" spans="1:11" s="85" customFormat="1" ht="15" customHeight="1" x14ac:dyDescent="0.3">
      <c r="A1332" s="951"/>
      <c r="B1332" s="1247"/>
      <c r="C1332" s="1244"/>
      <c r="D1332" s="1250"/>
      <c r="E1332" s="1254"/>
      <c r="F1332" s="1252"/>
      <c r="G1332" s="948"/>
      <c r="H1332" s="948"/>
      <c r="I1332" s="948"/>
      <c r="J1332" s="229"/>
      <c r="K1332" s="989"/>
    </row>
    <row r="1333" spans="1:11" s="85" customFormat="1" ht="15" customHeight="1" x14ac:dyDescent="0.3">
      <c r="A1333" s="951"/>
      <c r="B1333" s="1247"/>
      <c r="C1333" s="1244"/>
      <c r="D1333" s="1250"/>
      <c r="E1333" s="1254"/>
      <c r="F1333" s="1252"/>
      <c r="G1333" s="948"/>
      <c r="H1333" s="948"/>
      <c r="I1333" s="948"/>
      <c r="J1333" s="229"/>
      <c r="K1333" s="989"/>
    </row>
    <row r="1334" spans="1:11" s="85" customFormat="1" ht="15" customHeight="1" x14ac:dyDescent="0.3">
      <c r="A1334" s="951"/>
      <c r="B1334" s="1247"/>
      <c r="C1334" s="1244"/>
      <c r="D1334" s="1250"/>
      <c r="E1334" s="1254"/>
      <c r="F1334" s="1252"/>
      <c r="G1334" s="948"/>
      <c r="H1334" s="948"/>
      <c r="I1334" s="948"/>
      <c r="J1334" s="229"/>
      <c r="K1334" s="989"/>
    </row>
    <row r="1335" spans="1:11" s="85" customFormat="1" ht="15" customHeight="1" x14ac:dyDescent="0.3">
      <c r="A1335" s="951"/>
      <c r="B1335" s="1247"/>
      <c r="C1335" s="1244"/>
      <c r="D1335" s="1250"/>
      <c r="E1335" s="1254"/>
      <c r="F1335" s="1252"/>
      <c r="G1335" s="948"/>
      <c r="H1335" s="948"/>
      <c r="I1335" s="948"/>
      <c r="J1335" s="229"/>
      <c r="K1335" s="989"/>
    </row>
    <row r="1336" spans="1:11" s="85" customFormat="1" ht="15" customHeight="1" x14ac:dyDescent="0.3">
      <c r="A1336" s="951"/>
      <c r="B1336" s="1247"/>
      <c r="C1336" s="1244"/>
      <c r="D1336" s="1250"/>
      <c r="E1336" s="1254"/>
      <c r="F1336" s="1252"/>
      <c r="G1336" s="948"/>
      <c r="H1336" s="948"/>
      <c r="I1336" s="948"/>
      <c r="J1336" s="229"/>
      <c r="K1336" s="989"/>
    </row>
    <row r="1337" spans="1:11" s="85" customFormat="1" ht="15" customHeight="1" x14ac:dyDescent="0.3">
      <c r="A1337" s="951"/>
      <c r="B1337" s="1247"/>
      <c r="C1337" s="1244"/>
      <c r="D1337" s="1250"/>
      <c r="E1337" s="1254"/>
      <c r="F1337" s="1252"/>
      <c r="G1337" s="948"/>
      <c r="H1337" s="948"/>
      <c r="I1337" s="948"/>
      <c r="J1337" s="229"/>
      <c r="K1337" s="989"/>
    </row>
    <row r="1338" spans="1:11" s="85" customFormat="1" ht="15" customHeight="1" x14ac:dyDescent="0.3">
      <c r="A1338" s="951"/>
      <c r="B1338" s="1247"/>
      <c r="C1338" s="1244"/>
      <c r="D1338" s="1250"/>
      <c r="E1338" s="1254"/>
      <c r="F1338" s="1252"/>
      <c r="G1338" s="948"/>
      <c r="H1338" s="948"/>
      <c r="I1338" s="948"/>
      <c r="J1338" s="229"/>
      <c r="K1338" s="989"/>
    </row>
    <row r="1339" spans="1:11" s="85" customFormat="1" ht="15" customHeight="1" x14ac:dyDescent="0.3">
      <c r="A1339" s="951"/>
      <c r="B1339" s="1247"/>
      <c r="C1339" s="1244"/>
      <c r="D1339" s="1250"/>
      <c r="E1339" s="1254"/>
      <c r="F1339" s="1252"/>
      <c r="G1339" s="948"/>
      <c r="H1339" s="948"/>
      <c r="I1339" s="948"/>
      <c r="J1339" s="229"/>
      <c r="K1339" s="989"/>
    </row>
    <row r="1340" spans="1:11" s="85" customFormat="1" ht="15" customHeight="1" x14ac:dyDescent="0.3">
      <c r="A1340" s="951"/>
      <c r="B1340" s="1247"/>
      <c r="C1340" s="1244"/>
      <c r="D1340" s="1250"/>
      <c r="E1340" s="1254"/>
      <c r="F1340" s="1252"/>
      <c r="G1340" s="948"/>
      <c r="H1340" s="948"/>
      <c r="I1340" s="948"/>
      <c r="J1340" s="229"/>
      <c r="K1340" s="989"/>
    </row>
    <row r="1341" spans="1:11" s="85" customFormat="1" ht="15" customHeight="1" x14ac:dyDescent="0.3">
      <c r="A1341" s="951"/>
      <c r="B1341" s="1247"/>
      <c r="C1341" s="1244"/>
      <c r="D1341" s="1250"/>
      <c r="E1341" s="1254"/>
      <c r="F1341" s="1252"/>
      <c r="G1341" s="948"/>
      <c r="H1341" s="948"/>
      <c r="I1341" s="948"/>
      <c r="J1341" s="229"/>
      <c r="K1341" s="989"/>
    </row>
    <row r="1342" spans="1:11" s="85" customFormat="1" ht="15" customHeight="1" x14ac:dyDescent="0.3">
      <c r="A1342" s="951"/>
      <c r="B1342" s="1247"/>
      <c r="C1342" s="1244"/>
      <c r="D1342" s="1250"/>
      <c r="E1342" s="1254"/>
      <c r="F1342" s="1252"/>
      <c r="G1342" s="948"/>
      <c r="H1342" s="948"/>
      <c r="I1342" s="948"/>
      <c r="J1342" s="229"/>
      <c r="K1342" s="989"/>
    </row>
    <row r="1343" spans="1:11" s="85" customFormat="1" ht="15" customHeight="1" x14ac:dyDescent="0.3">
      <c r="A1343" s="951"/>
      <c r="B1343" s="1247"/>
      <c r="C1343" s="1244"/>
      <c r="D1343" s="1250"/>
      <c r="E1343" s="1254"/>
      <c r="F1343" s="1252"/>
      <c r="G1343" s="948"/>
      <c r="H1343" s="948"/>
      <c r="I1343" s="948"/>
      <c r="J1343" s="229"/>
      <c r="K1343" s="989"/>
    </row>
    <row r="1344" spans="1:11" s="85" customFormat="1" ht="15" customHeight="1" x14ac:dyDescent="0.3">
      <c r="A1344" s="951"/>
      <c r="B1344" s="1247"/>
      <c r="C1344" s="1244"/>
      <c r="D1344" s="1250"/>
      <c r="E1344" s="1254"/>
      <c r="F1344" s="1252"/>
      <c r="G1344" s="948"/>
      <c r="H1344" s="948"/>
      <c r="I1344" s="948"/>
      <c r="J1344" s="229"/>
      <c r="K1344" s="989"/>
    </row>
    <row r="1345" spans="1:11" s="85" customFormat="1" ht="15" customHeight="1" x14ac:dyDescent="0.3">
      <c r="A1345" s="951"/>
      <c r="B1345" s="1247"/>
      <c r="C1345" s="1244"/>
      <c r="D1345" s="1250"/>
      <c r="E1345" s="1254"/>
      <c r="F1345" s="1252"/>
      <c r="G1345" s="948"/>
      <c r="H1345" s="948"/>
      <c r="I1345" s="948"/>
      <c r="J1345" s="229"/>
      <c r="K1345" s="989"/>
    </row>
    <row r="1346" spans="1:11" s="85" customFormat="1" ht="15" customHeight="1" x14ac:dyDescent="0.3">
      <c r="A1346" s="951"/>
      <c r="B1346" s="1247"/>
      <c r="C1346" s="1244"/>
      <c r="D1346" s="1250"/>
      <c r="E1346" s="1254"/>
      <c r="F1346" s="1252"/>
      <c r="G1346" s="948"/>
      <c r="H1346" s="948"/>
      <c r="I1346" s="948"/>
      <c r="J1346" s="229"/>
      <c r="K1346" s="989"/>
    </row>
    <row r="1347" spans="1:11" s="85" customFormat="1" ht="15" customHeight="1" x14ac:dyDescent="0.3">
      <c r="A1347" s="951"/>
      <c r="B1347" s="1247"/>
      <c r="C1347" s="1244"/>
      <c r="D1347" s="1250"/>
      <c r="E1347" s="1254"/>
      <c r="F1347" s="1252"/>
      <c r="G1347" s="948"/>
      <c r="H1347" s="948"/>
      <c r="I1347" s="948"/>
      <c r="J1347" s="229"/>
      <c r="K1347" s="989"/>
    </row>
    <row r="1348" spans="1:11" s="85" customFormat="1" ht="15" customHeight="1" x14ac:dyDescent="0.3">
      <c r="A1348" s="951"/>
      <c r="B1348" s="1247"/>
      <c r="C1348" s="1244"/>
      <c r="D1348" s="1250"/>
      <c r="E1348" s="1254"/>
      <c r="F1348" s="1252"/>
      <c r="G1348" s="948"/>
      <c r="H1348" s="948"/>
      <c r="I1348" s="948"/>
      <c r="J1348" s="229"/>
      <c r="K1348" s="989"/>
    </row>
    <row r="1349" spans="1:11" s="85" customFormat="1" ht="15" customHeight="1" x14ac:dyDescent="0.3">
      <c r="A1349" s="951"/>
      <c r="B1349" s="1247"/>
      <c r="C1349" s="1244"/>
      <c r="D1349" s="1250"/>
      <c r="E1349" s="1254"/>
      <c r="F1349" s="1252"/>
      <c r="G1349" s="948"/>
      <c r="H1349" s="948"/>
      <c r="I1349" s="948"/>
      <c r="J1349" s="229"/>
      <c r="K1349" s="989"/>
    </row>
    <row r="1350" spans="1:11" s="85" customFormat="1" ht="15" customHeight="1" x14ac:dyDescent="0.3">
      <c r="A1350" s="951"/>
      <c r="B1350" s="1247"/>
      <c r="C1350" s="1244"/>
      <c r="D1350" s="1250"/>
      <c r="E1350" s="1254"/>
      <c r="F1350" s="1252"/>
      <c r="G1350" s="948"/>
      <c r="H1350" s="948"/>
      <c r="I1350" s="948"/>
      <c r="J1350" s="229"/>
      <c r="K1350" s="989"/>
    </row>
    <row r="1351" spans="1:11" s="85" customFormat="1" ht="15" customHeight="1" x14ac:dyDescent="0.3">
      <c r="A1351" s="951"/>
      <c r="B1351" s="1247"/>
      <c r="C1351" s="1244"/>
      <c r="D1351" s="1250"/>
      <c r="E1351" s="1254"/>
      <c r="F1351" s="1252"/>
      <c r="G1351" s="948"/>
      <c r="H1351" s="948"/>
      <c r="I1351" s="948"/>
      <c r="J1351" s="229"/>
      <c r="K1351" s="989"/>
    </row>
    <row r="1352" spans="1:11" s="85" customFormat="1" ht="15" customHeight="1" x14ac:dyDescent="0.3">
      <c r="A1352" s="951"/>
      <c r="B1352" s="1247"/>
      <c r="C1352" s="1244"/>
      <c r="D1352" s="1250"/>
      <c r="E1352" s="1254"/>
      <c r="F1352" s="1252"/>
      <c r="G1352" s="948"/>
      <c r="H1352" s="948"/>
      <c r="I1352" s="948"/>
      <c r="J1352" s="229"/>
      <c r="K1352" s="989"/>
    </row>
    <row r="1353" spans="1:11" s="85" customFormat="1" ht="15" customHeight="1" x14ac:dyDescent="0.3">
      <c r="A1353" s="951"/>
      <c r="B1353" s="1247"/>
      <c r="C1353" s="1244"/>
      <c r="D1353" s="1250"/>
      <c r="E1353" s="1254"/>
      <c r="F1353" s="1252"/>
      <c r="G1353" s="948"/>
      <c r="H1353" s="948"/>
      <c r="I1353" s="948"/>
      <c r="J1353" s="229"/>
      <c r="K1353" s="989"/>
    </row>
    <row r="1354" spans="1:11" s="85" customFormat="1" ht="15" customHeight="1" x14ac:dyDescent="0.3">
      <c r="A1354" s="951"/>
      <c r="B1354" s="1247"/>
      <c r="C1354" s="1244"/>
      <c r="D1354" s="1250"/>
      <c r="E1354" s="1254"/>
      <c r="F1354" s="1252"/>
      <c r="G1354" s="948"/>
      <c r="H1354" s="948"/>
      <c r="I1354" s="948"/>
      <c r="J1354" s="229"/>
      <c r="K1354" s="989"/>
    </row>
    <row r="1355" spans="1:11" s="85" customFormat="1" ht="15" customHeight="1" x14ac:dyDescent="0.3">
      <c r="A1355" s="951"/>
      <c r="B1355" s="1247"/>
      <c r="C1355" s="1244"/>
      <c r="D1355" s="1250"/>
      <c r="E1355" s="1254"/>
      <c r="F1355" s="1252"/>
      <c r="G1355" s="948"/>
      <c r="H1355" s="948"/>
      <c r="I1355" s="948"/>
      <c r="J1355" s="229"/>
      <c r="K1355" s="989"/>
    </row>
    <row r="1356" spans="1:11" s="85" customFormat="1" ht="15" customHeight="1" x14ac:dyDescent="0.3">
      <c r="A1356" s="951"/>
      <c r="B1356" s="1247"/>
      <c r="C1356" s="1244"/>
      <c r="D1356" s="1250"/>
      <c r="E1356" s="1254"/>
      <c r="F1356" s="1252"/>
      <c r="G1356" s="948"/>
      <c r="H1356" s="948"/>
      <c r="I1356" s="948"/>
      <c r="J1356" s="229"/>
      <c r="K1356" s="989"/>
    </row>
    <row r="1357" spans="1:11" s="85" customFormat="1" ht="15" customHeight="1" x14ac:dyDescent="0.3">
      <c r="A1357" s="951"/>
      <c r="B1357" s="1247"/>
      <c r="C1357" s="1244"/>
      <c r="D1357" s="1250"/>
      <c r="E1357" s="1254"/>
      <c r="F1357" s="1252"/>
      <c r="G1357" s="948"/>
      <c r="H1357" s="948"/>
      <c r="I1357" s="948"/>
      <c r="J1357" s="229"/>
      <c r="K1357" s="989"/>
    </row>
    <row r="1358" spans="1:11" s="85" customFormat="1" ht="15" customHeight="1" x14ac:dyDescent="0.3">
      <c r="A1358" s="951"/>
      <c r="B1358" s="1247"/>
      <c r="C1358" s="1244"/>
      <c r="D1358" s="1250"/>
      <c r="E1358" s="1254"/>
      <c r="F1358" s="1252"/>
      <c r="G1358" s="948"/>
      <c r="H1358" s="948"/>
      <c r="I1358" s="948"/>
      <c r="J1358" s="229"/>
      <c r="K1358" s="989"/>
    </row>
    <row r="1359" spans="1:11" s="85" customFormat="1" ht="15" customHeight="1" x14ac:dyDescent="0.3">
      <c r="A1359" s="951"/>
      <c r="B1359" s="1247"/>
      <c r="C1359" s="1244"/>
      <c r="D1359" s="1250"/>
      <c r="E1359" s="1254"/>
      <c r="F1359" s="1252"/>
      <c r="G1359" s="948"/>
      <c r="H1359" s="948"/>
      <c r="I1359" s="948"/>
      <c r="J1359" s="229"/>
      <c r="K1359" s="989"/>
    </row>
    <row r="1360" spans="1:11" s="85" customFormat="1" ht="15" customHeight="1" x14ac:dyDescent="0.3">
      <c r="A1360" s="951"/>
      <c r="B1360" s="1247"/>
      <c r="C1360" s="1244"/>
      <c r="D1360" s="1250"/>
      <c r="E1360" s="1254"/>
      <c r="F1360" s="1252"/>
      <c r="G1360" s="948"/>
      <c r="H1360" s="948"/>
      <c r="I1360" s="948"/>
      <c r="J1360" s="229"/>
      <c r="K1360" s="989"/>
    </row>
    <row r="1361" spans="1:11" s="85" customFormat="1" ht="15" customHeight="1" x14ac:dyDescent="0.3">
      <c r="A1361" s="951"/>
      <c r="B1361" s="1247"/>
      <c r="C1361" s="1244"/>
      <c r="D1361" s="1250"/>
      <c r="E1361" s="1254"/>
      <c r="F1361" s="1252"/>
      <c r="G1361" s="948"/>
      <c r="H1361" s="948"/>
      <c r="I1361" s="948"/>
      <c r="J1361" s="229"/>
      <c r="K1361" s="989"/>
    </row>
    <row r="1362" spans="1:11" s="85" customFormat="1" ht="15" customHeight="1" x14ac:dyDescent="0.3">
      <c r="A1362" s="951"/>
      <c r="B1362" s="1247"/>
      <c r="C1362" s="1244"/>
      <c r="D1362" s="1250"/>
      <c r="E1362" s="1254"/>
      <c r="F1362" s="1252"/>
      <c r="G1362" s="948"/>
      <c r="H1362" s="948"/>
      <c r="I1362" s="948"/>
      <c r="J1362" s="229"/>
      <c r="K1362" s="989"/>
    </row>
    <row r="1363" spans="1:11" s="85" customFormat="1" ht="15" customHeight="1" x14ac:dyDescent="0.3">
      <c r="A1363" s="951"/>
      <c r="B1363" s="1247"/>
      <c r="C1363" s="1244"/>
      <c r="D1363" s="1250"/>
      <c r="E1363" s="1254"/>
      <c r="F1363" s="1252"/>
      <c r="G1363" s="948"/>
      <c r="H1363" s="948"/>
      <c r="I1363" s="948"/>
      <c r="J1363" s="229"/>
      <c r="K1363" s="989"/>
    </row>
    <row r="1364" spans="1:11" s="85" customFormat="1" ht="15" customHeight="1" x14ac:dyDescent="0.3">
      <c r="A1364" s="951"/>
      <c r="B1364" s="1247"/>
      <c r="C1364" s="1244"/>
      <c r="D1364" s="1250"/>
      <c r="E1364" s="1254"/>
      <c r="F1364" s="1252"/>
      <c r="G1364" s="948"/>
      <c r="H1364" s="948"/>
      <c r="I1364" s="948"/>
      <c r="J1364" s="229"/>
      <c r="K1364" s="989"/>
    </row>
    <row r="1365" spans="1:11" s="85" customFormat="1" ht="15" customHeight="1" x14ac:dyDescent="0.3">
      <c r="A1365" s="951"/>
      <c r="B1365" s="1247"/>
      <c r="C1365" s="1244"/>
      <c r="D1365" s="1250"/>
      <c r="E1365" s="1254"/>
      <c r="F1365" s="1252"/>
      <c r="G1365" s="948"/>
      <c r="H1365" s="948"/>
      <c r="I1365" s="948"/>
      <c r="J1365" s="229"/>
      <c r="K1365" s="989"/>
    </row>
    <row r="1366" spans="1:11" s="85" customFormat="1" ht="15" customHeight="1" x14ac:dyDescent="0.3">
      <c r="A1366" s="951"/>
      <c r="B1366" s="1247"/>
      <c r="C1366" s="1244"/>
      <c r="D1366" s="1250"/>
      <c r="E1366" s="1254"/>
      <c r="F1366" s="1252"/>
      <c r="G1366" s="948"/>
      <c r="H1366" s="948"/>
      <c r="I1366" s="948"/>
      <c r="J1366" s="229"/>
      <c r="K1366" s="989"/>
    </row>
    <row r="1367" spans="1:11" s="85" customFormat="1" ht="15" customHeight="1" x14ac:dyDescent="0.3">
      <c r="A1367" s="951"/>
      <c r="B1367" s="1247"/>
      <c r="C1367" s="1244"/>
      <c r="D1367" s="1250"/>
      <c r="E1367" s="1254"/>
      <c r="F1367" s="1252"/>
      <c r="G1367" s="948"/>
      <c r="H1367" s="948"/>
      <c r="I1367" s="948"/>
      <c r="J1367" s="229"/>
      <c r="K1367" s="989"/>
    </row>
    <row r="1368" spans="1:11" s="85" customFormat="1" ht="15" customHeight="1" x14ac:dyDescent="0.3">
      <c r="A1368" s="951"/>
      <c r="B1368" s="1247"/>
      <c r="C1368" s="1244"/>
      <c r="D1368" s="1250"/>
      <c r="E1368" s="1254"/>
      <c r="F1368" s="1252"/>
      <c r="G1368" s="948"/>
      <c r="H1368" s="948"/>
      <c r="I1368" s="948"/>
      <c r="J1368" s="229"/>
      <c r="K1368" s="989"/>
    </row>
    <row r="1369" spans="1:11" s="85" customFormat="1" ht="15" customHeight="1" x14ac:dyDescent="0.3">
      <c r="A1369" s="951"/>
      <c r="B1369" s="1247"/>
      <c r="C1369" s="1244"/>
      <c r="D1369" s="1250"/>
      <c r="E1369" s="1254"/>
      <c r="F1369" s="1252"/>
      <c r="G1369" s="948"/>
      <c r="H1369" s="948"/>
      <c r="I1369" s="948"/>
      <c r="J1369" s="229"/>
      <c r="K1369" s="989"/>
    </row>
    <row r="1370" spans="1:11" s="85" customFormat="1" ht="15" customHeight="1" x14ac:dyDescent="0.3">
      <c r="A1370" s="951"/>
      <c r="B1370" s="1247"/>
      <c r="C1370" s="1244"/>
      <c r="D1370" s="1250"/>
      <c r="E1370" s="1254"/>
      <c r="F1370" s="1252"/>
      <c r="G1370" s="948"/>
      <c r="H1370" s="948"/>
      <c r="I1370" s="948"/>
      <c r="J1370" s="229"/>
      <c r="K1370" s="989"/>
    </row>
    <row r="1371" spans="1:11" s="85" customFormat="1" ht="15" customHeight="1" x14ac:dyDescent="0.3">
      <c r="A1371" s="951"/>
      <c r="B1371" s="1247"/>
      <c r="C1371" s="1244"/>
      <c r="D1371" s="1250"/>
      <c r="E1371" s="1254"/>
      <c r="F1371" s="1252"/>
      <c r="G1371" s="948"/>
      <c r="H1371" s="948"/>
      <c r="I1371" s="948"/>
      <c r="J1371" s="229"/>
      <c r="K1371" s="989"/>
    </row>
    <row r="1372" spans="1:11" s="85" customFormat="1" ht="15" customHeight="1" x14ac:dyDescent="0.3">
      <c r="A1372" s="951"/>
      <c r="B1372" s="1247"/>
      <c r="C1372" s="1244"/>
      <c r="D1372" s="1250"/>
      <c r="E1372" s="1254"/>
      <c r="F1372" s="1252"/>
      <c r="G1372" s="948"/>
      <c r="H1372" s="948"/>
      <c r="I1372" s="948"/>
      <c r="J1372" s="229"/>
      <c r="K1372" s="989"/>
    </row>
    <row r="1373" spans="1:11" s="85" customFormat="1" ht="15" customHeight="1" x14ac:dyDescent="0.3">
      <c r="A1373" s="951"/>
      <c r="B1373" s="1247"/>
      <c r="C1373" s="1244"/>
      <c r="D1373" s="1250"/>
      <c r="E1373" s="1254"/>
      <c r="F1373" s="1252"/>
      <c r="G1373" s="948"/>
      <c r="H1373" s="948"/>
      <c r="I1373" s="948"/>
      <c r="J1373" s="229"/>
      <c r="K1373" s="989"/>
    </row>
    <row r="1374" spans="1:11" s="85" customFormat="1" ht="15" customHeight="1" x14ac:dyDescent="0.3">
      <c r="A1374" s="951"/>
      <c r="B1374" s="1247"/>
      <c r="C1374" s="1244"/>
      <c r="D1374" s="1250"/>
      <c r="E1374" s="1254"/>
      <c r="F1374" s="1252"/>
      <c r="G1374" s="948"/>
      <c r="H1374" s="948"/>
      <c r="I1374" s="948"/>
      <c r="J1374" s="229"/>
      <c r="K1374" s="989"/>
    </row>
    <row r="1375" spans="1:11" s="85" customFormat="1" ht="15" customHeight="1" x14ac:dyDescent="0.3">
      <c r="A1375" s="951"/>
      <c r="B1375" s="1247"/>
      <c r="C1375" s="1244"/>
      <c r="D1375" s="1250"/>
      <c r="E1375" s="1254"/>
      <c r="F1375" s="1252"/>
      <c r="G1375" s="948"/>
      <c r="H1375" s="948"/>
      <c r="I1375" s="948"/>
      <c r="J1375" s="229"/>
      <c r="K1375" s="989"/>
    </row>
    <row r="1376" spans="1:11" s="85" customFormat="1" ht="15" customHeight="1" x14ac:dyDescent="0.3">
      <c r="A1376" s="951"/>
      <c r="B1376" s="1247"/>
      <c r="C1376" s="1244"/>
      <c r="D1376" s="1250"/>
      <c r="E1376" s="1254"/>
      <c r="F1376" s="1252"/>
      <c r="G1376" s="948"/>
      <c r="H1376" s="948"/>
      <c r="I1376" s="948"/>
      <c r="J1376" s="229"/>
      <c r="K1376" s="989"/>
    </row>
    <row r="1377" spans="1:11" s="85" customFormat="1" ht="15" customHeight="1" x14ac:dyDescent="0.3">
      <c r="A1377" s="951"/>
      <c r="B1377" s="1247"/>
      <c r="C1377" s="1244"/>
      <c r="D1377" s="1250"/>
      <c r="E1377" s="1254"/>
      <c r="F1377" s="1252"/>
      <c r="G1377" s="948"/>
      <c r="H1377" s="948"/>
      <c r="I1377" s="948"/>
      <c r="J1377" s="229"/>
      <c r="K1377" s="989"/>
    </row>
    <row r="1378" spans="1:11" s="85" customFormat="1" ht="15" customHeight="1" x14ac:dyDescent="0.3">
      <c r="A1378" s="951"/>
      <c r="B1378" s="1247"/>
      <c r="C1378" s="1244"/>
      <c r="D1378" s="1250"/>
      <c r="E1378" s="1254"/>
      <c r="F1378" s="1252"/>
      <c r="G1378" s="948"/>
      <c r="H1378" s="948"/>
      <c r="I1378" s="948"/>
      <c r="J1378" s="229"/>
      <c r="K1378" s="989"/>
    </row>
    <row r="1379" spans="1:11" s="85" customFormat="1" ht="15" customHeight="1" x14ac:dyDescent="0.3">
      <c r="A1379" s="951"/>
      <c r="B1379" s="1247"/>
      <c r="C1379" s="1244"/>
      <c r="D1379" s="1250"/>
      <c r="E1379" s="1254"/>
      <c r="F1379" s="1252"/>
      <c r="G1379" s="948"/>
      <c r="H1379" s="948"/>
      <c r="I1379" s="948"/>
      <c r="J1379" s="229"/>
      <c r="K1379" s="989"/>
    </row>
    <row r="1380" spans="1:11" s="85" customFormat="1" ht="15" customHeight="1" x14ac:dyDescent="0.3">
      <c r="A1380" s="951"/>
      <c r="B1380" s="1247"/>
      <c r="C1380" s="1244"/>
      <c r="D1380" s="1250"/>
      <c r="E1380" s="1254"/>
      <c r="F1380" s="1252"/>
      <c r="G1380" s="948"/>
      <c r="H1380" s="948"/>
      <c r="I1380" s="948"/>
      <c r="J1380" s="229"/>
      <c r="K1380" s="989"/>
    </row>
    <row r="1381" spans="1:11" s="85" customFormat="1" ht="15" customHeight="1" x14ac:dyDescent="0.3">
      <c r="A1381" s="951"/>
      <c r="B1381" s="1247"/>
      <c r="C1381" s="1244"/>
      <c r="D1381" s="1250"/>
      <c r="E1381" s="1254"/>
      <c r="F1381" s="1252"/>
      <c r="G1381" s="948"/>
      <c r="H1381" s="948"/>
      <c r="I1381" s="948"/>
      <c r="J1381" s="229"/>
      <c r="K1381" s="989"/>
    </row>
    <row r="1382" spans="1:11" s="85" customFormat="1" ht="15" customHeight="1" x14ac:dyDescent="0.3">
      <c r="A1382" s="947"/>
      <c r="B1382" s="1247"/>
      <c r="C1382" s="1244"/>
      <c r="D1382" s="1250"/>
      <c r="E1382" s="1254"/>
      <c r="F1382" s="1252"/>
      <c r="G1382" s="948"/>
      <c r="H1382" s="948"/>
      <c r="I1382" s="948"/>
      <c r="J1382" s="229"/>
      <c r="K1382" s="989"/>
    </row>
    <row r="1383" spans="1:11" s="85" customFormat="1" ht="15" customHeight="1" x14ac:dyDescent="0.3">
      <c r="A1383" s="947"/>
      <c r="B1383" s="1247"/>
      <c r="C1383" s="1244"/>
      <c r="D1383" s="1250"/>
      <c r="E1383" s="1254"/>
      <c r="F1383" s="1252"/>
      <c r="G1383" s="948"/>
      <c r="H1383" s="948"/>
      <c r="I1383" s="948"/>
      <c r="J1383" s="229"/>
      <c r="K1383" s="989"/>
    </row>
    <row r="1384" spans="1:11" s="85" customFormat="1" ht="15" customHeight="1" x14ac:dyDescent="0.3">
      <c r="A1384" s="947"/>
      <c r="B1384" s="1247"/>
      <c r="C1384" s="1244"/>
      <c r="D1384" s="1250"/>
      <c r="E1384" s="1254"/>
      <c r="F1384" s="1252"/>
      <c r="G1384" s="948"/>
      <c r="H1384" s="948"/>
      <c r="I1384" s="948"/>
      <c r="J1384" s="229"/>
      <c r="K1384" s="989"/>
    </row>
    <row r="1385" spans="1:11" s="85" customFormat="1" ht="15" customHeight="1" x14ac:dyDescent="0.3">
      <c r="A1385" s="947"/>
      <c r="B1385" s="1247"/>
      <c r="C1385" s="1244"/>
      <c r="D1385" s="1250"/>
      <c r="E1385" s="1254"/>
      <c r="F1385" s="1252"/>
      <c r="G1385" s="948"/>
      <c r="H1385" s="948"/>
      <c r="I1385" s="948"/>
      <c r="J1385" s="229"/>
      <c r="K1385" s="989"/>
    </row>
    <row r="1386" spans="1:11" s="85" customFormat="1" ht="15" customHeight="1" x14ac:dyDescent="0.3">
      <c r="A1386" s="947"/>
      <c r="B1386" s="1247"/>
      <c r="C1386" s="1244"/>
      <c r="D1386" s="1250"/>
      <c r="E1386" s="1254"/>
      <c r="F1386" s="1252"/>
      <c r="G1386" s="948"/>
      <c r="H1386" s="948"/>
      <c r="I1386" s="948"/>
      <c r="J1386" s="229"/>
      <c r="K1386" s="989"/>
    </row>
    <row r="1387" spans="1:11" s="85" customFormat="1" ht="15" customHeight="1" x14ac:dyDescent="0.3">
      <c r="A1387" s="951"/>
      <c r="B1387" s="1247"/>
      <c r="C1387" s="1244"/>
      <c r="D1387" s="1250"/>
      <c r="E1387" s="1254"/>
      <c r="F1387" s="1252"/>
      <c r="G1387" s="948"/>
      <c r="H1387" s="948"/>
      <c r="I1387" s="948"/>
      <c r="J1387" s="229"/>
      <c r="K1387" s="989"/>
    </row>
    <row r="1388" spans="1:11" s="85" customFormat="1" ht="15" customHeight="1" x14ac:dyDescent="0.3">
      <c r="A1388" s="951"/>
      <c r="B1388" s="1247"/>
      <c r="C1388" s="1244"/>
      <c r="D1388" s="1250"/>
      <c r="E1388" s="1254"/>
      <c r="F1388" s="1252"/>
      <c r="G1388" s="948"/>
      <c r="H1388" s="948"/>
      <c r="I1388" s="948"/>
      <c r="J1388" s="229"/>
      <c r="K1388" s="989"/>
    </row>
    <row r="1389" spans="1:11" s="85" customFormat="1" ht="15" customHeight="1" x14ac:dyDescent="0.3">
      <c r="A1389" s="951"/>
      <c r="B1389" s="1247"/>
      <c r="C1389" s="1244"/>
      <c r="D1389" s="1250"/>
      <c r="E1389" s="1254"/>
      <c r="F1389" s="1252"/>
      <c r="G1389" s="948"/>
      <c r="H1389" s="948"/>
      <c r="I1389" s="948"/>
      <c r="J1389" s="229"/>
      <c r="K1389" s="989"/>
    </row>
    <row r="1390" spans="1:11" s="85" customFormat="1" ht="15" customHeight="1" x14ac:dyDescent="0.3">
      <c r="A1390" s="951"/>
      <c r="B1390" s="1247"/>
      <c r="C1390" s="1244"/>
      <c r="D1390" s="1250"/>
      <c r="E1390" s="1254"/>
      <c r="F1390" s="1252"/>
      <c r="G1390" s="948"/>
      <c r="H1390" s="948"/>
      <c r="I1390" s="948"/>
      <c r="J1390" s="229"/>
      <c r="K1390" s="989"/>
    </row>
    <row r="1391" spans="1:11" s="85" customFormat="1" ht="15" customHeight="1" x14ac:dyDescent="0.3">
      <c r="A1391" s="951"/>
      <c r="B1391" s="1247"/>
      <c r="C1391" s="1244"/>
      <c r="D1391" s="1250"/>
      <c r="E1391" s="1254"/>
      <c r="F1391" s="1252"/>
      <c r="G1391" s="948"/>
      <c r="H1391" s="948"/>
      <c r="I1391" s="948"/>
      <c r="J1391" s="229"/>
      <c r="K1391" s="989"/>
    </row>
    <row r="1392" spans="1:11" s="85" customFormat="1" ht="15" customHeight="1" x14ac:dyDescent="0.3">
      <c r="A1392" s="951"/>
      <c r="B1392" s="1247"/>
      <c r="C1392" s="1244"/>
      <c r="D1392" s="1250"/>
      <c r="E1392" s="1254"/>
      <c r="F1392" s="1252"/>
      <c r="G1392" s="948"/>
      <c r="H1392" s="948"/>
      <c r="I1392" s="948"/>
      <c r="J1392" s="229"/>
      <c r="K1392" s="989"/>
    </row>
    <row r="1393" spans="1:11" s="85" customFormat="1" ht="15" customHeight="1" x14ac:dyDescent="0.3">
      <c r="A1393" s="951"/>
      <c r="B1393" s="1247"/>
      <c r="C1393" s="1244"/>
      <c r="D1393" s="1250"/>
      <c r="E1393" s="1254"/>
      <c r="F1393" s="1252"/>
      <c r="G1393" s="948"/>
      <c r="H1393" s="948"/>
      <c r="I1393" s="948"/>
      <c r="J1393" s="229"/>
      <c r="K1393" s="989"/>
    </row>
    <row r="1394" spans="1:11" s="85" customFormat="1" ht="15" customHeight="1" x14ac:dyDescent="0.3">
      <c r="A1394" s="951"/>
      <c r="B1394" s="1247"/>
      <c r="C1394" s="1244"/>
      <c r="D1394" s="1250"/>
      <c r="E1394" s="1254"/>
      <c r="F1394" s="1252"/>
      <c r="G1394" s="948"/>
      <c r="H1394" s="948"/>
      <c r="I1394" s="948"/>
      <c r="J1394" s="229"/>
      <c r="K1394" s="989"/>
    </row>
    <row r="1395" spans="1:11" s="85" customFormat="1" ht="15" customHeight="1" x14ac:dyDescent="0.3">
      <c r="A1395" s="951"/>
      <c r="B1395" s="1247"/>
      <c r="C1395" s="1244"/>
      <c r="D1395" s="1250"/>
      <c r="E1395" s="1254"/>
      <c r="F1395" s="1252"/>
      <c r="G1395" s="948"/>
      <c r="H1395" s="948"/>
      <c r="I1395" s="948"/>
      <c r="J1395" s="229"/>
      <c r="K1395" s="989"/>
    </row>
    <row r="1396" spans="1:11" s="85" customFormat="1" ht="15" customHeight="1" x14ac:dyDescent="0.3">
      <c r="A1396" s="951"/>
      <c r="B1396" s="1247"/>
      <c r="C1396" s="1244"/>
      <c r="D1396" s="1250"/>
      <c r="E1396" s="1254"/>
      <c r="F1396" s="1252"/>
      <c r="G1396" s="948"/>
      <c r="H1396" s="948"/>
      <c r="I1396" s="948"/>
      <c r="J1396" s="229"/>
      <c r="K1396" s="989"/>
    </row>
    <row r="1397" spans="1:11" s="85" customFormat="1" ht="15" customHeight="1" x14ac:dyDescent="0.3">
      <c r="A1397" s="951"/>
      <c r="B1397" s="1247"/>
      <c r="C1397" s="1244"/>
      <c r="D1397" s="1250"/>
      <c r="E1397" s="1254"/>
      <c r="F1397" s="1252"/>
      <c r="G1397" s="948"/>
      <c r="H1397" s="948"/>
      <c r="I1397" s="948"/>
      <c r="J1397" s="229"/>
      <c r="K1397" s="989"/>
    </row>
    <row r="1398" spans="1:11" s="85" customFormat="1" ht="15" customHeight="1" x14ac:dyDescent="0.3">
      <c r="A1398" s="951"/>
      <c r="B1398" s="1247"/>
      <c r="C1398" s="1244"/>
      <c r="D1398" s="1250"/>
      <c r="E1398" s="1254"/>
      <c r="F1398" s="1252"/>
      <c r="G1398" s="948"/>
      <c r="H1398" s="948"/>
      <c r="I1398" s="948"/>
      <c r="J1398" s="229"/>
      <c r="K1398" s="989"/>
    </row>
    <row r="1399" spans="1:11" s="85" customFormat="1" ht="15" customHeight="1" x14ac:dyDescent="0.3">
      <c r="A1399" s="951"/>
      <c r="B1399" s="1247"/>
      <c r="C1399" s="1244"/>
      <c r="D1399" s="1250"/>
      <c r="E1399" s="1254"/>
      <c r="F1399" s="1252"/>
      <c r="G1399" s="948"/>
      <c r="H1399" s="948"/>
      <c r="I1399" s="948"/>
      <c r="J1399" s="229"/>
      <c r="K1399" s="989"/>
    </row>
    <row r="1400" spans="1:11" s="85" customFormat="1" ht="15" customHeight="1" x14ac:dyDescent="0.3">
      <c r="A1400" s="951"/>
      <c r="B1400" s="1247"/>
      <c r="C1400" s="1244"/>
      <c r="D1400" s="1250"/>
      <c r="E1400" s="1254"/>
      <c r="F1400" s="1252"/>
      <c r="G1400" s="948"/>
      <c r="H1400" s="948"/>
      <c r="I1400" s="948"/>
      <c r="J1400" s="229"/>
      <c r="K1400" s="989"/>
    </row>
    <row r="1401" spans="1:11" s="85" customFormat="1" ht="15" customHeight="1" x14ac:dyDescent="0.3">
      <c r="A1401" s="951"/>
      <c r="B1401" s="1247"/>
      <c r="C1401" s="1244"/>
      <c r="D1401" s="1250"/>
      <c r="E1401" s="1254"/>
      <c r="F1401" s="1252"/>
      <c r="G1401" s="948"/>
      <c r="H1401" s="948"/>
      <c r="I1401" s="948"/>
      <c r="J1401" s="229"/>
      <c r="K1401" s="989"/>
    </row>
    <row r="1402" spans="1:11" s="85" customFormat="1" ht="15" customHeight="1" x14ac:dyDescent="0.3">
      <c r="A1402" s="951"/>
      <c r="B1402" s="1247"/>
      <c r="C1402" s="1244"/>
      <c r="D1402" s="1250"/>
      <c r="E1402" s="1254"/>
      <c r="F1402" s="1252"/>
      <c r="G1402" s="948"/>
      <c r="H1402" s="948"/>
      <c r="I1402" s="948"/>
      <c r="J1402" s="229"/>
      <c r="K1402" s="989"/>
    </row>
    <row r="1403" spans="1:11" s="85" customFormat="1" ht="15" customHeight="1" x14ac:dyDescent="0.3">
      <c r="A1403" s="951"/>
      <c r="B1403" s="1247"/>
      <c r="C1403" s="1244"/>
      <c r="D1403" s="1250"/>
      <c r="E1403" s="1254"/>
      <c r="F1403" s="1252"/>
      <c r="G1403" s="948"/>
      <c r="H1403" s="948"/>
      <c r="I1403" s="948"/>
      <c r="J1403" s="229"/>
      <c r="K1403" s="989"/>
    </row>
    <row r="1404" spans="1:11" s="85" customFormat="1" ht="15" customHeight="1" x14ac:dyDescent="0.3">
      <c r="A1404" s="951"/>
      <c r="B1404" s="1247"/>
      <c r="C1404" s="1244"/>
      <c r="D1404" s="1250"/>
      <c r="E1404" s="1254"/>
      <c r="F1404" s="1252"/>
      <c r="G1404" s="948"/>
      <c r="H1404" s="948"/>
      <c r="I1404" s="948"/>
      <c r="J1404" s="229"/>
      <c r="K1404" s="989"/>
    </row>
    <row r="1405" spans="1:11" s="85" customFormat="1" ht="15" customHeight="1" x14ac:dyDescent="0.3">
      <c r="A1405" s="951"/>
      <c r="B1405" s="1247"/>
      <c r="C1405" s="1244"/>
      <c r="D1405" s="1250"/>
      <c r="E1405" s="1254"/>
      <c r="F1405" s="1252"/>
      <c r="G1405" s="948"/>
      <c r="H1405" s="948"/>
      <c r="I1405" s="948"/>
      <c r="J1405" s="229"/>
      <c r="K1405" s="989"/>
    </row>
    <row r="1406" spans="1:11" s="85" customFormat="1" ht="15" customHeight="1" x14ac:dyDescent="0.3">
      <c r="A1406" s="951"/>
      <c r="B1406" s="1247"/>
      <c r="C1406" s="1244"/>
      <c r="D1406" s="1250"/>
      <c r="E1406" s="1254"/>
      <c r="F1406" s="1252"/>
      <c r="G1406" s="948"/>
      <c r="H1406" s="948"/>
      <c r="I1406" s="948"/>
      <c r="J1406" s="229"/>
      <c r="K1406" s="989"/>
    </row>
    <row r="1407" spans="1:11" s="85" customFormat="1" ht="15" customHeight="1" x14ac:dyDescent="0.3">
      <c r="A1407" s="951"/>
      <c r="B1407" s="1247"/>
      <c r="C1407" s="1244"/>
      <c r="D1407" s="1250"/>
      <c r="E1407" s="1254"/>
      <c r="F1407" s="1252"/>
      <c r="G1407" s="948"/>
      <c r="H1407" s="948"/>
      <c r="I1407" s="948"/>
      <c r="J1407" s="229"/>
      <c r="K1407" s="989"/>
    </row>
    <row r="1408" spans="1:11" s="85" customFormat="1" ht="15" customHeight="1" x14ac:dyDescent="0.3">
      <c r="A1408" s="951"/>
      <c r="B1408" s="1247"/>
      <c r="C1408" s="1244"/>
      <c r="D1408" s="1250"/>
      <c r="E1408" s="1254"/>
      <c r="F1408" s="1252"/>
      <c r="G1408" s="948"/>
      <c r="H1408" s="948"/>
      <c r="I1408" s="948"/>
      <c r="J1408" s="229"/>
      <c r="K1408" s="989"/>
    </row>
    <row r="1409" spans="1:11" s="85" customFormat="1" ht="15" customHeight="1" x14ac:dyDescent="0.3">
      <c r="A1409" s="951"/>
      <c r="B1409" s="1247"/>
      <c r="C1409" s="1244"/>
      <c r="D1409" s="1250"/>
      <c r="E1409" s="1254"/>
      <c r="F1409" s="1252"/>
      <c r="G1409" s="948"/>
      <c r="H1409" s="948"/>
      <c r="I1409" s="948"/>
      <c r="J1409" s="229"/>
      <c r="K1409" s="989"/>
    </row>
    <row r="1410" spans="1:11" s="85" customFormat="1" ht="15" customHeight="1" x14ac:dyDescent="0.3">
      <c r="A1410" s="951"/>
      <c r="B1410" s="1247"/>
      <c r="C1410" s="1244"/>
      <c r="D1410" s="1250"/>
      <c r="E1410" s="1254"/>
      <c r="F1410" s="1252"/>
      <c r="G1410" s="948"/>
      <c r="H1410" s="948"/>
      <c r="I1410" s="948"/>
      <c r="J1410" s="229"/>
      <c r="K1410" s="989"/>
    </row>
    <row r="1411" spans="1:11" s="85" customFormat="1" ht="15" customHeight="1" x14ac:dyDescent="0.3">
      <c r="A1411" s="951"/>
      <c r="B1411" s="1247"/>
      <c r="C1411" s="1244"/>
      <c r="D1411" s="1250"/>
      <c r="E1411" s="1254"/>
      <c r="F1411" s="1252"/>
      <c r="G1411" s="948"/>
      <c r="H1411" s="948"/>
      <c r="I1411" s="948"/>
      <c r="J1411" s="229"/>
      <c r="K1411" s="989"/>
    </row>
    <row r="1412" spans="1:11" s="85" customFormat="1" ht="15" customHeight="1" x14ac:dyDescent="0.3">
      <c r="A1412" s="951"/>
      <c r="B1412" s="1247"/>
      <c r="C1412" s="1244"/>
      <c r="D1412" s="1250"/>
      <c r="E1412" s="1254"/>
      <c r="F1412" s="1252"/>
      <c r="G1412" s="948"/>
      <c r="H1412" s="948"/>
      <c r="I1412" s="948"/>
      <c r="J1412" s="229"/>
      <c r="K1412" s="989"/>
    </row>
    <row r="1413" spans="1:11" s="85" customFormat="1" ht="15" customHeight="1" x14ac:dyDescent="0.3">
      <c r="A1413" s="951"/>
      <c r="B1413" s="1247"/>
      <c r="C1413" s="1244"/>
      <c r="D1413" s="1250"/>
      <c r="E1413" s="1254"/>
      <c r="F1413" s="1252"/>
      <c r="G1413" s="948"/>
      <c r="H1413" s="948"/>
      <c r="I1413" s="948"/>
      <c r="J1413" s="229"/>
      <c r="K1413" s="989"/>
    </row>
    <row r="1414" spans="1:11" s="85" customFormat="1" ht="15" customHeight="1" x14ac:dyDescent="0.3">
      <c r="A1414" s="951"/>
      <c r="B1414" s="1247"/>
      <c r="C1414" s="1244"/>
      <c r="D1414" s="1250"/>
      <c r="E1414" s="1254"/>
      <c r="F1414" s="1252"/>
      <c r="G1414" s="948"/>
      <c r="H1414" s="948"/>
      <c r="I1414" s="948"/>
      <c r="J1414" s="229"/>
      <c r="K1414" s="989"/>
    </row>
    <row r="1415" spans="1:11" s="85" customFormat="1" ht="15" customHeight="1" x14ac:dyDescent="0.3">
      <c r="A1415" s="951"/>
      <c r="B1415" s="1247"/>
      <c r="C1415" s="1244"/>
      <c r="D1415" s="1250"/>
      <c r="E1415" s="1254"/>
      <c r="F1415" s="1252"/>
      <c r="G1415" s="948"/>
      <c r="H1415" s="948"/>
      <c r="I1415" s="948"/>
      <c r="J1415" s="229"/>
      <c r="K1415" s="989"/>
    </row>
    <row r="1416" spans="1:11" s="85" customFormat="1" ht="15" customHeight="1" x14ac:dyDescent="0.3">
      <c r="A1416" s="951"/>
      <c r="B1416" s="1247"/>
      <c r="C1416" s="1244"/>
      <c r="D1416" s="1250"/>
      <c r="E1416" s="1254"/>
      <c r="F1416" s="1252"/>
      <c r="G1416" s="948"/>
      <c r="H1416" s="948"/>
      <c r="I1416" s="948"/>
      <c r="J1416" s="229"/>
      <c r="K1416" s="989"/>
    </row>
    <row r="1417" spans="1:11" s="85" customFormat="1" ht="15" customHeight="1" x14ac:dyDescent="0.3">
      <c r="A1417" s="951"/>
      <c r="B1417" s="1247"/>
      <c r="C1417" s="1244"/>
      <c r="D1417" s="1250"/>
      <c r="E1417" s="1254"/>
      <c r="F1417" s="1252"/>
      <c r="G1417" s="948"/>
      <c r="H1417" s="948"/>
      <c r="I1417" s="948"/>
      <c r="J1417" s="229"/>
      <c r="K1417" s="989"/>
    </row>
    <row r="1418" spans="1:11" s="85" customFormat="1" ht="15" customHeight="1" x14ac:dyDescent="0.3">
      <c r="A1418" s="951"/>
      <c r="B1418" s="1247"/>
      <c r="C1418" s="1244"/>
      <c r="D1418" s="1250"/>
      <c r="E1418" s="1254"/>
      <c r="F1418" s="1252"/>
      <c r="G1418" s="948"/>
      <c r="H1418" s="948"/>
      <c r="I1418" s="948"/>
      <c r="J1418" s="229"/>
      <c r="K1418" s="989"/>
    </row>
    <row r="1419" spans="1:11" s="85" customFormat="1" ht="15" customHeight="1" x14ac:dyDescent="0.3">
      <c r="A1419" s="951"/>
      <c r="B1419" s="1247"/>
      <c r="C1419" s="1244"/>
      <c r="D1419" s="1250"/>
      <c r="E1419" s="1254"/>
      <c r="F1419" s="1252"/>
      <c r="G1419" s="948"/>
      <c r="H1419" s="948"/>
      <c r="I1419" s="948"/>
      <c r="J1419" s="229"/>
      <c r="K1419" s="989"/>
    </row>
    <row r="1420" spans="1:11" s="85" customFormat="1" ht="15" customHeight="1" x14ac:dyDescent="0.3">
      <c r="A1420" s="951"/>
      <c r="B1420" s="1247"/>
      <c r="C1420" s="1244"/>
      <c r="D1420" s="1250"/>
      <c r="E1420" s="1254"/>
      <c r="F1420" s="1252"/>
      <c r="G1420" s="948"/>
      <c r="H1420" s="948"/>
      <c r="I1420" s="948"/>
      <c r="J1420" s="229"/>
      <c r="K1420" s="989"/>
    </row>
    <row r="1421" spans="1:11" s="85" customFormat="1" ht="15" customHeight="1" x14ac:dyDescent="0.3">
      <c r="A1421" s="951"/>
      <c r="B1421" s="1247"/>
      <c r="C1421" s="1244"/>
      <c r="D1421" s="1250"/>
      <c r="E1421" s="1254"/>
      <c r="F1421" s="1252"/>
      <c r="G1421" s="948"/>
      <c r="H1421" s="948"/>
      <c r="I1421" s="948"/>
      <c r="J1421" s="229"/>
      <c r="K1421" s="989"/>
    </row>
    <row r="1422" spans="1:11" s="85" customFormat="1" ht="15" customHeight="1" x14ac:dyDescent="0.3">
      <c r="A1422" s="951"/>
      <c r="B1422" s="1247"/>
      <c r="C1422" s="1244"/>
      <c r="D1422" s="1250"/>
      <c r="E1422" s="1254"/>
      <c r="F1422" s="1252"/>
      <c r="G1422" s="948"/>
      <c r="H1422" s="948"/>
      <c r="I1422" s="948"/>
      <c r="J1422" s="229"/>
      <c r="K1422" s="989"/>
    </row>
    <row r="1423" spans="1:11" s="85" customFormat="1" ht="15" customHeight="1" x14ac:dyDescent="0.3">
      <c r="A1423" s="951"/>
      <c r="B1423" s="1247"/>
      <c r="C1423" s="1244"/>
      <c r="D1423" s="1250"/>
      <c r="E1423" s="1254"/>
      <c r="F1423" s="1252"/>
      <c r="G1423" s="948"/>
      <c r="H1423" s="948"/>
      <c r="I1423" s="948"/>
      <c r="J1423" s="229"/>
      <c r="K1423" s="989"/>
    </row>
    <row r="1424" spans="1:11" s="85" customFormat="1" ht="15" customHeight="1" x14ac:dyDescent="0.3">
      <c r="A1424" s="951"/>
      <c r="B1424" s="1247"/>
      <c r="C1424" s="1244"/>
      <c r="D1424" s="1250"/>
      <c r="E1424" s="1254"/>
      <c r="F1424" s="1252"/>
      <c r="G1424" s="948"/>
      <c r="H1424" s="948"/>
      <c r="I1424" s="948"/>
      <c r="J1424" s="229"/>
      <c r="K1424" s="989"/>
    </row>
    <row r="1425" spans="1:11" s="85" customFormat="1" ht="15" customHeight="1" x14ac:dyDescent="0.3">
      <c r="A1425" s="951"/>
      <c r="B1425" s="1247"/>
      <c r="C1425" s="1244"/>
      <c r="D1425" s="1250"/>
      <c r="E1425" s="1254"/>
      <c r="F1425" s="1252"/>
      <c r="G1425" s="948"/>
      <c r="H1425" s="948"/>
      <c r="I1425" s="948"/>
      <c r="J1425" s="229"/>
      <c r="K1425" s="989"/>
    </row>
    <row r="1426" spans="1:11" s="85" customFormat="1" ht="15" customHeight="1" x14ac:dyDescent="0.3">
      <c r="A1426" s="951"/>
      <c r="B1426" s="1247"/>
      <c r="C1426" s="1244"/>
      <c r="D1426" s="1250"/>
      <c r="E1426" s="1254"/>
      <c r="F1426" s="1252"/>
      <c r="G1426" s="948"/>
      <c r="H1426" s="948"/>
      <c r="I1426" s="948"/>
      <c r="J1426" s="229"/>
      <c r="K1426" s="989"/>
    </row>
    <row r="1427" spans="1:11" s="85" customFormat="1" ht="15" customHeight="1" x14ac:dyDescent="0.3">
      <c r="A1427" s="951"/>
      <c r="B1427" s="1247"/>
      <c r="C1427" s="1244"/>
      <c r="D1427" s="1250"/>
      <c r="E1427" s="1254"/>
      <c r="F1427" s="1252"/>
      <c r="G1427" s="948"/>
      <c r="H1427" s="948"/>
      <c r="I1427" s="948"/>
      <c r="J1427" s="229"/>
      <c r="K1427" s="989"/>
    </row>
    <row r="1428" spans="1:11" s="85" customFormat="1" ht="15" customHeight="1" x14ac:dyDescent="0.3">
      <c r="A1428" s="951"/>
      <c r="B1428" s="1247"/>
      <c r="C1428" s="1244"/>
      <c r="D1428" s="1250"/>
      <c r="E1428" s="1254"/>
      <c r="F1428" s="1252"/>
      <c r="G1428" s="948"/>
      <c r="H1428" s="948"/>
      <c r="I1428" s="948"/>
      <c r="J1428" s="229"/>
      <c r="K1428" s="989"/>
    </row>
    <row r="1429" spans="1:11" s="85" customFormat="1" ht="15" customHeight="1" x14ac:dyDescent="0.3">
      <c r="A1429" s="951"/>
      <c r="B1429" s="1247"/>
      <c r="C1429" s="1244"/>
      <c r="D1429" s="1250"/>
      <c r="E1429" s="1254"/>
      <c r="F1429" s="1252"/>
      <c r="G1429" s="948"/>
      <c r="H1429" s="948"/>
      <c r="I1429" s="948"/>
      <c r="J1429" s="229"/>
      <c r="K1429" s="989"/>
    </row>
    <row r="1430" spans="1:11" s="85" customFormat="1" ht="15" customHeight="1" x14ac:dyDescent="0.3">
      <c r="A1430" s="951"/>
      <c r="B1430" s="1247"/>
      <c r="C1430" s="1244"/>
      <c r="D1430" s="1250"/>
      <c r="E1430" s="1254"/>
      <c r="F1430" s="1252"/>
      <c r="G1430" s="948"/>
      <c r="H1430" s="948"/>
      <c r="I1430" s="948"/>
      <c r="J1430" s="229"/>
      <c r="K1430" s="989"/>
    </row>
    <row r="1431" spans="1:11" s="85" customFormat="1" ht="15" customHeight="1" x14ac:dyDescent="0.3">
      <c r="A1431" s="951"/>
      <c r="B1431" s="1247"/>
      <c r="C1431" s="1244"/>
      <c r="D1431" s="1250"/>
      <c r="E1431" s="1254"/>
      <c r="F1431" s="1252"/>
      <c r="G1431" s="948"/>
      <c r="H1431" s="948"/>
      <c r="I1431" s="948"/>
      <c r="J1431" s="229"/>
      <c r="K1431" s="989"/>
    </row>
    <row r="1432" spans="1:11" s="85" customFormat="1" ht="15" customHeight="1" x14ac:dyDescent="0.3">
      <c r="A1432" s="951"/>
      <c r="B1432" s="1247"/>
      <c r="C1432" s="1244"/>
      <c r="D1432" s="1250"/>
      <c r="E1432" s="1254"/>
      <c r="F1432" s="1252"/>
      <c r="G1432" s="948"/>
      <c r="H1432" s="948"/>
      <c r="I1432" s="948"/>
      <c r="J1432" s="229"/>
      <c r="K1432" s="989"/>
    </row>
    <row r="1433" spans="1:11" s="85" customFormat="1" ht="15" customHeight="1" x14ac:dyDescent="0.3">
      <c r="A1433" s="951"/>
      <c r="B1433" s="1247"/>
      <c r="C1433" s="1244"/>
      <c r="D1433" s="1250"/>
      <c r="E1433" s="1254"/>
      <c r="F1433" s="1252"/>
      <c r="G1433" s="948"/>
      <c r="H1433" s="948"/>
      <c r="I1433" s="948"/>
      <c r="J1433" s="229"/>
      <c r="K1433" s="989"/>
    </row>
    <row r="1434" spans="1:11" s="85" customFormat="1" ht="15" customHeight="1" x14ac:dyDescent="0.3">
      <c r="A1434" s="951"/>
      <c r="B1434" s="1247"/>
      <c r="C1434" s="1244"/>
      <c r="D1434" s="1250"/>
      <c r="E1434" s="1254"/>
      <c r="F1434" s="1252"/>
      <c r="G1434" s="948"/>
      <c r="H1434" s="948"/>
      <c r="I1434" s="948"/>
      <c r="J1434" s="229"/>
      <c r="K1434" s="989"/>
    </row>
    <row r="1435" spans="1:11" s="85" customFormat="1" ht="15" customHeight="1" x14ac:dyDescent="0.3">
      <c r="A1435" s="951"/>
      <c r="B1435" s="1247"/>
      <c r="C1435" s="1244"/>
      <c r="D1435" s="1250"/>
      <c r="E1435" s="1254"/>
      <c r="F1435" s="1252"/>
      <c r="G1435" s="948"/>
      <c r="H1435" s="948"/>
      <c r="I1435" s="948"/>
      <c r="J1435" s="229"/>
      <c r="K1435" s="989"/>
    </row>
    <row r="1436" spans="1:11" s="85" customFormat="1" ht="15" customHeight="1" x14ac:dyDescent="0.3">
      <c r="A1436" s="951"/>
      <c r="B1436" s="1247"/>
      <c r="C1436" s="1244"/>
      <c r="D1436" s="1250"/>
      <c r="E1436" s="1254"/>
      <c r="F1436" s="1252"/>
      <c r="G1436" s="948"/>
      <c r="H1436" s="948"/>
      <c r="I1436" s="948"/>
      <c r="J1436" s="229"/>
      <c r="K1436" s="989"/>
    </row>
    <row r="1437" spans="1:11" s="85" customFormat="1" ht="15" customHeight="1" x14ac:dyDescent="0.3">
      <c r="A1437" s="951"/>
      <c r="B1437" s="1247"/>
      <c r="C1437" s="1244"/>
      <c r="D1437" s="1250"/>
      <c r="E1437" s="1254"/>
      <c r="F1437" s="1252"/>
      <c r="G1437" s="948"/>
      <c r="H1437" s="948"/>
      <c r="I1437" s="948"/>
      <c r="J1437" s="229"/>
      <c r="K1437" s="989"/>
    </row>
    <row r="1438" spans="1:11" s="85" customFormat="1" ht="15" customHeight="1" x14ac:dyDescent="0.3">
      <c r="A1438" s="951"/>
      <c r="B1438" s="1247"/>
      <c r="C1438" s="1244"/>
      <c r="D1438" s="1250"/>
      <c r="E1438" s="1254"/>
      <c r="F1438" s="1252"/>
      <c r="G1438" s="948"/>
      <c r="H1438" s="948"/>
      <c r="I1438" s="948"/>
      <c r="J1438" s="229"/>
      <c r="K1438" s="989"/>
    </row>
    <row r="1439" spans="1:11" s="85" customFormat="1" ht="15" customHeight="1" x14ac:dyDescent="0.3">
      <c r="A1439" s="951"/>
      <c r="B1439" s="1247"/>
      <c r="C1439" s="1244"/>
      <c r="D1439" s="1250"/>
      <c r="E1439" s="1254"/>
      <c r="F1439" s="1252"/>
      <c r="G1439" s="948"/>
      <c r="H1439" s="948"/>
      <c r="I1439" s="948"/>
      <c r="J1439" s="229"/>
      <c r="K1439" s="989"/>
    </row>
    <row r="1440" spans="1:11" s="85" customFormat="1" ht="15" customHeight="1" x14ac:dyDescent="0.3">
      <c r="A1440" s="951"/>
      <c r="B1440" s="1247"/>
      <c r="C1440" s="1244"/>
      <c r="D1440" s="1250"/>
      <c r="E1440" s="1254"/>
      <c r="F1440" s="1252"/>
      <c r="G1440" s="948"/>
      <c r="H1440" s="948"/>
      <c r="I1440" s="948"/>
      <c r="J1440" s="229"/>
      <c r="K1440" s="989"/>
    </row>
    <row r="1441" spans="1:11" s="85" customFormat="1" ht="15" customHeight="1" x14ac:dyDescent="0.3">
      <c r="A1441" s="951"/>
      <c r="B1441" s="1247"/>
      <c r="C1441" s="1244"/>
      <c r="D1441" s="1250"/>
      <c r="E1441" s="1254"/>
      <c r="F1441" s="1252"/>
      <c r="G1441" s="948"/>
      <c r="H1441" s="948"/>
      <c r="I1441" s="948"/>
      <c r="J1441" s="229"/>
      <c r="K1441" s="989"/>
    </row>
    <row r="1442" spans="1:11" s="85" customFormat="1" ht="15" customHeight="1" x14ac:dyDescent="0.3">
      <c r="A1442" s="951"/>
      <c r="B1442" s="1247"/>
      <c r="C1442" s="1244"/>
      <c r="D1442" s="1250"/>
      <c r="E1442" s="1254"/>
      <c r="F1442" s="1252"/>
      <c r="G1442" s="948"/>
      <c r="H1442" s="948"/>
      <c r="I1442" s="948"/>
      <c r="J1442" s="229"/>
      <c r="K1442" s="989"/>
    </row>
    <row r="1443" spans="1:11" s="85" customFormat="1" ht="15" customHeight="1" x14ac:dyDescent="0.3">
      <c r="A1443" s="951"/>
      <c r="B1443" s="1247"/>
      <c r="C1443" s="1244"/>
      <c r="D1443" s="1250"/>
      <c r="E1443" s="1254"/>
      <c r="F1443" s="1252"/>
      <c r="G1443" s="948"/>
      <c r="H1443" s="948"/>
      <c r="I1443" s="948"/>
      <c r="J1443" s="229"/>
      <c r="K1443" s="989"/>
    </row>
    <row r="1444" spans="1:11" s="85" customFormat="1" ht="15" customHeight="1" x14ac:dyDescent="0.3">
      <c r="A1444" s="951"/>
      <c r="B1444" s="1247"/>
      <c r="C1444" s="1244"/>
      <c r="D1444" s="1250"/>
      <c r="E1444" s="1254"/>
      <c r="F1444" s="1252"/>
      <c r="G1444" s="948"/>
      <c r="H1444" s="948"/>
      <c r="I1444" s="948"/>
      <c r="J1444" s="229"/>
      <c r="K1444" s="989"/>
    </row>
    <row r="1445" spans="1:11" s="85" customFormat="1" ht="15" customHeight="1" x14ac:dyDescent="0.3">
      <c r="A1445" s="951"/>
      <c r="B1445" s="1247"/>
      <c r="C1445" s="1244"/>
      <c r="D1445" s="1250"/>
      <c r="E1445" s="1254"/>
      <c r="F1445" s="1252"/>
      <c r="G1445" s="948"/>
      <c r="H1445" s="948"/>
      <c r="I1445" s="948"/>
      <c r="J1445" s="229"/>
      <c r="K1445" s="989"/>
    </row>
    <row r="1446" spans="1:11" s="85" customFormat="1" ht="15" customHeight="1" x14ac:dyDescent="0.3">
      <c r="A1446" s="951"/>
      <c r="B1446" s="1247"/>
      <c r="C1446" s="1244"/>
      <c r="D1446" s="1250"/>
      <c r="E1446" s="1254"/>
      <c r="F1446" s="1252"/>
      <c r="G1446" s="948"/>
      <c r="H1446" s="948"/>
      <c r="I1446" s="948"/>
      <c r="J1446" s="229"/>
      <c r="K1446" s="989"/>
    </row>
    <row r="1447" spans="1:11" s="85" customFormat="1" ht="15" customHeight="1" x14ac:dyDescent="0.3">
      <c r="A1447" s="951"/>
      <c r="B1447" s="1247"/>
      <c r="C1447" s="1244"/>
      <c r="D1447" s="1250"/>
      <c r="E1447" s="1254"/>
      <c r="F1447" s="1252"/>
      <c r="G1447" s="948"/>
      <c r="H1447" s="948"/>
      <c r="I1447" s="948"/>
      <c r="J1447" s="229"/>
      <c r="K1447" s="989"/>
    </row>
    <row r="1448" spans="1:11" s="85" customFormat="1" ht="15" customHeight="1" x14ac:dyDescent="0.3">
      <c r="A1448" s="951"/>
      <c r="B1448" s="1247"/>
      <c r="C1448" s="1244"/>
      <c r="D1448" s="1250"/>
      <c r="E1448" s="1254"/>
      <c r="F1448" s="1252"/>
      <c r="G1448" s="948"/>
      <c r="H1448" s="948"/>
      <c r="I1448" s="948"/>
      <c r="J1448" s="229"/>
      <c r="K1448" s="989"/>
    </row>
    <row r="1449" spans="1:11" s="85" customFormat="1" ht="15" customHeight="1" x14ac:dyDescent="0.3">
      <c r="A1449" s="951"/>
      <c r="B1449" s="1247"/>
      <c r="C1449" s="1244"/>
      <c r="D1449" s="1250"/>
      <c r="E1449" s="1254"/>
      <c r="F1449" s="1252"/>
      <c r="G1449" s="948"/>
      <c r="H1449" s="948"/>
      <c r="I1449" s="948"/>
      <c r="J1449" s="229"/>
      <c r="K1449" s="989"/>
    </row>
    <row r="1450" spans="1:11" s="85" customFormat="1" ht="15" customHeight="1" x14ac:dyDescent="0.3">
      <c r="A1450" s="951"/>
      <c r="B1450" s="1247"/>
      <c r="C1450" s="1244"/>
      <c r="D1450" s="1250"/>
      <c r="E1450" s="1254"/>
      <c r="F1450" s="1252"/>
      <c r="G1450" s="948"/>
      <c r="H1450" s="948"/>
      <c r="I1450" s="948"/>
      <c r="J1450" s="229"/>
      <c r="K1450" s="989"/>
    </row>
    <row r="1451" spans="1:11" s="85" customFormat="1" ht="15" customHeight="1" x14ac:dyDescent="0.3">
      <c r="A1451" s="951"/>
      <c r="B1451" s="1247"/>
      <c r="C1451" s="1244"/>
      <c r="D1451" s="1250"/>
      <c r="E1451" s="1254"/>
      <c r="F1451" s="1252"/>
      <c r="G1451" s="948"/>
      <c r="H1451" s="948"/>
      <c r="I1451" s="948"/>
      <c r="J1451" s="229"/>
      <c r="K1451" s="989"/>
    </row>
    <row r="1452" spans="1:11" s="85" customFormat="1" ht="15" customHeight="1" x14ac:dyDescent="0.3">
      <c r="A1452" s="951"/>
      <c r="B1452" s="1247"/>
      <c r="C1452" s="1244"/>
      <c r="D1452" s="1250"/>
      <c r="E1452" s="1254"/>
      <c r="F1452" s="1252"/>
      <c r="G1452" s="948"/>
      <c r="H1452" s="948"/>
      <c r="I1452" s="948"/>
      <c r="J1452" s="229"/>
      <c r="K1452" s="989"/>
    </row>
    <row r="1453" spans="1:11" s="85" customFormat="1" ht="15" customHeight="1" x14ac:dyDescent="0.3">
      <c r="A1453" s="951"/>
      <c r="B1453" s="1247"/>
      <c r="C1453" s="1244"/>
      <c r="D1453" s="1250"/>
      <c r="E1453" s="1254"/>
      <c r="F1453" s="1252"/>
      <c r="G1453" s="948"/>
      <c r="H1453" s="948"/>
      <c r="I1453" s="948"/>
      <c r="J1453" s="229"/>
      <c r="K1453" s="989"/>
    </row>
    <row r="1454" spans="1:11" s="85" customFormat="1" ht="15" customHeight="1" x14ac:dyDescent="0.3">
      <c r="A1454" s="951"/>
      <c r="B1454" s="1247"/>
      <c r="C1454" s="1244"/>
      <c r="D1454" s="1250"/>
      <c r="E1454" s="1254"/>
      <c r="F1454" s="1252"/>
      <c r="G1454" s="948"/>
      <c r="H1454" s="948"/>
      <c r="I1454" s="948"/>
      <c r="J1454" s="229"/>
      <c r="K1454" s="989"/>
    </row>
    <row r="1455" spans="1:11" s="85" customFormat="1" ht="15" customHeight="1" x14ac:dyDescent="0.3">
      <c r="A1455" s="951"/>
      <c r="B1455" s="1247"/>
      <c r="C1455" s="1244"/>
      <c r="D1455" s="1250"/>
      <c r="E1455" s="1254"/>
      <c r="F1455" s="1252"/>
      <c r="G1455" s="948"/>
      <c r="H1455" s="948"/>
      <c r="I1455" s="948"/>
      <c r="J1455" s="229"/>
      <c r="K1455" s="989"/>
    </row>
    <row r="1456" spans="1:11" s="85" customFormat="1" ht="15" customHeight="1" x14ac:dyDescent="0.3">
      <c r="A1456" s="951"/>
      <c r="B1456" s="1247"/>
      <c r="C1456" s="1244"/>
      <c r="D1456" s="1250"/>
      <c r="E1456" s="1254"/>
      <c r="F1456" s="1252"/>
      <c r="G1456" s="948"/>
      <c r="H1456" s="948"/>
      <c r="I1456" s="948"/>
      <c r="J1456" s="229"/>
      <c r="K1456" s="989"/>
    </row>
    <row r="1457" spans="1:11" s="85" customFormat="1" ht="15" customHeight="1" x14ac:dyDescent="0.3">
      <c r="A1457" s="951"/>
      <c r="B1457" s="1247"/>
      <c r="C1457" s="1244"/>
      <c r="D1457" s="1250"/>
      <c r="E1457" s="1254"/>
      <c r="F1457" s="1252"/>
      <c r="G1457" s="948"/>
      <c r="H1457" s="948"/>
      <c r="I1457" s="948"/>
      <c r="J1457" s="229"/>
      <c r="K1457" s="989"/>
    </row>
    <row r="1458" spans="1:11" s="85" customFormat="1" ht="15" customHeight="1" x14ac:dyDescent="0.3">
      <c r="A1458" s="951"/>
      <c r="B1458" s="1247"/>
      <c r="C1458" s="1244"/>
      <c r="D1458" s="1250"/>
      <c r="E1458" s="1254"/>
      <c r="F1458" s="1252"/>
      <c r="G1458" s="948"/>
      <c r="H1458" s="948"/>
      <c r="I1458" s="948"/>
      <c r="J1458" s="229"/>
      <c r="K1458" s="989"/>
    </row>
    <row r="1459" spans="1:11" s="85" customFormat="1" ht="15" customHeight="1" x14ac:dyDescent="0.3">
      <c r="A1459" s="951"/>
      <c r="B1459" s="1247"/>
      <c r="C1459" s="1244"/>
      <c r="D1459" s="1250"/>
      <c r="E1459" s="1254"/>
      <c r="F1459" s="1252"/>
      <c r="G1459" s="948"/>
      <c r="H1459" s="948"/>
      <c r="I1459" s="948"/>
      <c r="J1459" s="229"/>
      <c r="K1459" s="989"/>
    </row>
    <row r="1460" spans="1:11" s="85" customFormat="1" ht="15" customHeight="1" x14ac:dyDescent="0.3">
      <c r="A1460" s="951"/>
      <c r="B1460" s="1247"/>
      <c r="C1460" s="1244"/>
      <c r="D1460" s="1250"/>
      <c r="E1460" s="1254"/>
      <c r="F1460" s="1252"/>
      <c r="G1460" s="948"/>
      <c r="H1460" s="948"/>
      <c r="I1460" s="948"/>
      <c r="J1460" s="229"/>
      <c r="K1460" s="989"/>
    </row>
    <row r="1461" spans="1:11" s="85" customFormat="1" ht="15" customHeight="1" x14ac:dyDescent="0.3">
      <c r="A1461" s="951"/>
      <c r="B1461" s="1247"/>
      <c r="C1461" s="1244"/>
      <c r="D1461" s="1250"/>
      <c r="E1461" s="1254"/>
      <c r="F1461" s="1252"/>
      <c r="G1461" s="948"/>
      <c r="H1461" s="948"/>
      <c r="I1461" s="948"/>
      <c r="J1461" s="229"/>
      <c r="K1461" s="989"/>
    </row>
    <row r="1462" spans="1:11" s="85" customFormat="1" ht="15" customHeight="1" x14ac:dyDescent="0.3">
      <c r="A1462" s="951"/>
      <c r="B1462" s="1247"/>
      <c r="C1462" s="1244"/>
      <c r="D1462" s="1250"/>
      <c r="E1462" s="1254"/>
      <c r="F1462" s="1252"/>
      <c r="G1462" s="948"/>
      <c r="H1462" s="948"/>
      <c r="I1462" s="948"/>
      <c r="J1462" s="229"/>
      <c r="K1462" s="989"/>
    </row>
    <row r="1463" spans="1:11" s="85" customFormat="1" ht="15" customHeight="1" x14ac:dyDescent="0.3">
      <c r="A1463" s="951"/>
      <c r="B1463" s="1247"/>
      <c r="C1463" s="1244"/>
      <c r="D1463" s="1250"/>
      <c r="E1463" s="1254"/>
      <c r="F1463" s="1252"/>
      <c r="G1463" s="948"/>
      <c r="H1463" s="948"/>
      <c r="I1463" s="948"/>
      <c r="J1463" s="229"/>
      <c r="K1463" s="989"/>
    </row>
    <row r="1464" spans="1:11" s="85" customFormat="1" ht="15" customHeight="1" x14ac:dyDescent="0.3">
      <c r="A1464" s="951"/>
      <c r="B1464" s="1247"/>
      <c r="C1464" s="1244"/>
      <c r="D1464" s="1250"/>
      <c r="E1464" s="1254"/>
      <c r="F1464" s="1252"/>
      <c r="G1464" s="948"/>
      <c r="H1464" s="948"/>
      <c r="I1464" s="948"/>
      <c r="J1464" s="229"/>
      <c r="K1464" s="989"/>
    </row>
    <row r="1465" spans="1:11" s="85" customFormat="1" ht="15" customHeight="1" x14ac:dyDescent="0.3">
      <c r="A1465" s="951"/>
      <c r="B1465" s="1247"/>
      <c r="C1465" s="1244"/>
      <c r="D1465" s="1250"/>
      <c r="E1465" s="1254"/>
      <c r="F1465" s="1252"/>
      <c r="G1465" s="948"/>
      <c r="H1465" s="948"/>
      <c r="I1465" s="948"/>
      <c r="J1465" s="229"/>
      <c r="K1465" s="989"/>
    </row>
    <row r="1466" spans="1:11" s="85" customFormat="1" ht="15" customHeight="1" x14ac:dyDescent="0.3">
      <c r="A1466" s="951"/>
      <c r="B1466" s="1247"/>
      <c r="C1466" s="1244"/>
      <c r="D1466" s="1250"/>
      <c r="E1466" s="1254"/>
      <c r="F1466" s="1252"/>
      <c r="G1466" s="948"/>
      <c r="H1466" s="948"/>
      <c r="I1466" s="948"/>
      <c r="J1466" s="229"/>
      <c r="K1466" s="989"/>
    </row>
    <row r="1467" spans="1:11" s="85" customFormat="1" ht="15" customHeight="1" x14ac:dyDescent="0.3">
      <c r="A1467" s="951"/>
      <c r="B1467" s="1247"/>
      <c r="C1467" s="1244"/>
      <c r="D1467" s="1250"/>
      <c r="E1467" s="1254"/>
      <c r="F1467" s="1252"/>
      <c r="G1467" s="948"/>
      <c r="H1467" s="948"/>
      <c r="I1467" s="948"/>
      <c r="J1467" s="229"/>
      <c r="K1467" s="989"/>
    </row>
    <row r="1468" spans="1:11" s="85" customFormat="1" ht="15" customHeight="1" x14ac:dyDescent="0.3">
      <c r="A1468" s="951"/>
      <c r="B1468" s="1247"/>
      <c r="C1468" s="1244"/>
      <c r="D1468" s="1250"/>
      <c r="E1468" s="1254"/>
      <c r="F1468" s="1252"/>
      <c r="G1468" s="948"/>
      <c r="H1468" s="948"/>
      <c r="I1468" s="948"/>
      <c r="J1468" s="229"/>
      <c r="K1468" s="989"/>
    </row>
    <row r="1469" spans="1:11" s="85" customFormat="1" ht="15" customHeight="1" x14ac:dyDescent="0.3">
      <c r="A1469" s="951"/>
      <c r="B1469" s="1247"/>
      <c r="C1469" s="1244"/>
      <c r="D1469" s="1250"/>
      <c r="E1469" s="1254"/>
      <c r="F1469" s="1252"/>
      <c r="G1469" s="948"/>
      <c r="H1469" s="948"/>
      <c r="I1469" s="948"/>
      <c r="J1469" s="229"/>
      <c r="K1469" s="989"/>
    </row>
    <row r="1470" spans="1:11" s="85" customFormat="1" ht="15" customHeight="1" x14ac:dyDescent="0.3">
      <c r="A1470" s="951"/>
      <c r="B1470" s="1247"/>
      <c r="C1470" s="1244"/>
      <c r="D1470" s="1250"/>
      <c r="E1470" s="1254"/>
      <c r="F1470" s="1252"/>
      <c r="G1470" s="948"/>
      <c r="H1470" s="948"/>
      <c r="I1470" s="948"/>
      <c r="J1470" s="229"/>
      <c r="K1470" s="989"/>
    </row>
    <row r="1471" spans="1:11" s="85" customFormat="1" ht="15" customHeight="1" x14ac:dyDescent="0.3">
      <c r="A1471" s="951"/>
      <c r="B1471" s="1247"/>
      <c r="C1471" s="1244"/>
      <c r="D1471" s="1250"/>
      <c r="E1471" s="1254"/>
      <c r="F1471" s="1252"/>
      <c r="G1471" s="948"/>
      <c r="H1471" s="948"/>
      <c r="I1471" s="948"/>
      <c r="J1471" s="229"/>
      <c r="K1471" s="989"/>
    </row>
    <row r="1472" spans="1:11" s="85" customFormat="1" ht="15" customHeight="1" x14ac:dyDescent="0.3">
      <c r="A1472" s="951"/>
      <c r="B1472" s="1247"/>
      <c r="C1472" s="1244"/>
      <c r="D1472" s="1250"/>
      <c r="E1472" s="1254"/>
      <c r="F1472" s="1252"/>
      <c r="G1472" s="948"/>
      <c r="H1472" s="948"/>
      <c r="I1472" s="948"/>
      <c r="J1472" s="229"/>
      <c r="K1472" s="989"/>
    </row>
    <row r="1473" spans="1:11" s="85" customFormat="1" ht="15" customHeight="1" x14ac:dyDescent="0.3">
      <c r="A1473" s="951"/>
      <c r="B1473" s="1247"/>
      <c r="C1473" s="1244"/>
      <c r="D1473" s="1250"/>
      <c r="E1473" s="1254"/>
      <c r="F1473" s="1252"/>
      <c r="G1473" s="948"/>
      <c r="H1473" s="948"/>
      <c r="I1473" s="948"/>
      <c r="J1473" s="229"/>
      <c r="K1473" s="989"/>
    </row>
    <row r="1474" spans="1:11" s="85" customFormat="1" ht="15" customHeight="1" x14ac:dyDescent="0.3">
      <c r="A1474" s="951"/>
      <c r="B1474" s="1247"/>
      <c r="C1474" s="1244"/>
      <c r="D1474" s="1250"/>
      <c r="E1474" s="1254"/>
      <c r="F1474" s="1252"/>
      <c r="G1474" s="948"/>
      <c r="H1474" s="948"/>
      <c r="I1474" s="948"/>
      <c r="J1474" s="229"/>
      <c r="K1474" s="989"/>
    </row>
    <row r="1475" spans="1:11" s="85" customFormat="1" ht="15" customHeight="1" x14ac:dyDescent="0.3">
      <c r="A1475" s="951"/>
      <c r="B1475" s="1247"/>
      <c r="C1475" s="1244"/>
      <c r="D1475" s="1250"/>
      <c r="E1475" s="1254"/>
      <c r="F1475" s="1252"/>
      <c r="G1475" s="948"/>
      <c r="H1475" s="948"/>
      <c r="I1475" s="948"/>
      <c r="J1475" s="229"/>
      <c r="K1475" s="989"/>
    </row>
    <row r="1476" spans="1:11" s="85" customFormat="1" ht="15" customHeight="1" x14ac:dyDescent="0.3">
      <c r="A1476" s="951"/>
      <c r="B1476" s="1247"/>
      <c r="C1476" s="1244"/>
      <c r="D1476" s="1250"/>
      <c r="E1476" s="1254"/>
      <c r="F1476" s="1252"/>
      <c r="G1476" s="948"/>
      <c r="H1476" s="948"/>
      <c r="I1476" s="948"/>
      <c r="J1476" s="229"/>
      <c r="K1476" s="989"/>
    </row>
    <row r="1477" spans="1:11" s="85" customFormat="1" ht="15" customHeight="1" x14ac:dyDescent="0.3">
      <c r="A1477" s="951"/>
      <c r="B1477" s="1247"/>
      <c r="C1477" s="1244"/>
      <c r="D1477" s="1250"/>
      <c r="E1477" s="1254"/>
      <c r="F1477" s="1252"/>
      <c r="G1477" s="948"/>
      <c r="H1477" s="948"/>
      <c r="I1477" s="948"/>
      <c r="J1477" s="229"/>
      <c r="K1477" s="989"/>
    </row>
    <row r="1478" spans="1:11" s="85" customFormat="1" ht="15" customHeight="1" x14ac:dyDescent="0.3">
      <c r="A1478" s="951"/>
      <c r="B1478" s="1247"/>
      <c r="C1478" s="1244"/>
      <c r="D1478" s="1250"/>
      <c r="E1478" s="1254"/>
      <c r="F1478" s="1252"/>
      <c r="G1478" s="948"/>
      <c r="H1478" s="948"/>
      <c r="I1478" s="948"/>
      <c r="J1478" s="229"/>
      <c r="K1478" s="989"/>
    </row>
    <row r="1479" spans="1:11" s="85" customFormat="1" ht="15" customHeight="1" x14ac:dyDescent="0.3">
      <c r="A1479" s="951"/>
      <c r="B1479" s="1247"/>
      <c r="C1479" s="1244"/>
      <c r="D1479" s="1250"/>
      <c r="E1479" s="1254"/>
      <c r="F1479" s="1252"/>
      <c r="G1479" s="948"/>
      <c r="H1479" s="948"/>
      <c r="I1479" s="948"/>
      <c r="J1479" s="229"/>
      <c r="K1479" s="989"/>
    </row>
    <row r="1480" spans="1:11" s="85" customFormat="1" ht="15" customHeight="1" x14ac:dyDescent="0.3">
      <c r="A1480" s="951"/>
      <c r="B1480" s="1247"/>
      <c r="C1480" s="1244"/>
      <c r="D1480" s="1250"/>
      <c r="E1480" s="1254"/>
      <c r="F1480" s="1252"/>
      <c r="G1480" s="948"/>
      <c r="H1480" s="948"/>
      <c r="I1480" s="948"/>
      <c r="J1480" s="229"/>
      <c r="K1480" s="989"/>
    </row>
    <row r="1481" spans="1:11" s="85" customFormat="1" ht="15" customHeight="1" x14ac:dyDescent="0.3">
      <c r="A1481" s="951"/>
      <c r="B1481" s="1247"/>
      <c r="C1481" s="1244"/>
      <c r="D1481" s="1250"/>
      <c r="E1481" s="1254"/>
      <c r="F1481" s="1252"/>
      <c r="G1481" s="948"/>
      <c r="H1481" s="948"/>
      <c r="I1481" s="948"/>
      <c r="J1481" s="229"/>
      <c r="K1481" s="989"/>
    </row>
    <row r="1482" spans="1:11" s="85" customFormat="1" ht="15" customHeight="1" x14ac:dyDescent="0.3">
      <c r="A1482" s="951"/>
      <c r="B1482" s="1247"/>
      <c r="C1482" s="1244"/>
      <c r="D1482" s="1250"/>
      <c r="E1482" s="1254"/>
      <c r="F1482" s="1252"/>
      <c r="G1482" s="948"/>
      <c r="H1482" s="948"/>
      <c r="I1482" s="948"/>
      <c r="J1482" s="229"/>
      <c r="K1482" s="989"/>
    </row>
    <row r="1483" spans="1:11" s="85" customFormat="1" ht="15" customHeight="1" x14ac:dyDescent="0.3">
      <c r="A1483" s="951"/>
      <c r="B1483" s="1247"/>
      <c r="C1483" s="1244"/>
      <c r="D1483" s="1250"/>
      <c r="E1483" s="1254"/>
      <c r="F1483" s="1252"/>
      <c r="G1483" s="948"/>
      <c r="H1483" s="948"/>
      <c r="I1483" s="948"/>
      <c r="J1483" s="229"/>
      <c r="K1483" s="989"/>
    </row>
    <row r="1484" spans="1:11" s="85" customFormat="1" ht="15" customHeight="1" x14ac:dyDescent="0.3">
      <c r="A1484" s="951"/>
      <c r="B1484" s="1247"/>
      <c r="C1484" s="1244"/>
      <c r="D1484" s="1250"/>
      <c r="E1484" s="1254"/>
      <c r="F1484" s="1252"/>
      <c r="G1484" s="948"/>
      <c r="H1484" s="948"/>
      <c r="I1484" s="948"/>
      <c r="J1484" s="229"/>
      <c r="K1484" s="989"/>
    </row>
    <row r="1485" spans="1:11" s="85" customFormat="1" ht="15" customHeight="1" x14ac:dyDescent="0.3">
      <c r="A1485" s="951"/>
      <c r="B1485" s="1247"/>
      <c r="C1485" s="1244"/>
      <c r="D1485" s="1250"/>
      <c r="E1485" s="1254"/>
      <c r="F1485" s="1252"/>
      <c r="G1485" s="948"/>
      <c r="H1485" s="948"/>
      <c r="I1485" s="948"/>
      <c r="J1485" s="229"/>
      <c r="K1485" s="989"/>
    </row>
    <row r="1486" spans="1:11" s="85" customFormat="1" ht="15" customHeight="1" x14ac:dyDescent="0.3">
      <c r="A1486" s="951"/>
      <c r="B1486" s="1247"/>
      <c r="C1486" s="1244"/>
      <c r="D1486" s="1250"/>
      <c r="E1486" s="1254"/>
      <c r="F1486" s="1252"/>
      <c r="G1486" s="948"/>
      <c r="H1486" s="948"/>
      <c r="I1486" s="948"/>
      <c r="J1486" s="229"/>
      <c r="K1486" s="989"/>
    </row>
    <row r="1487" spans="1:11" s="85" customFormat="1" ht="15" customHeight="1" x14ac:dyDescent="0.3">
      <c r="A1487" s="951"/>
      <c r="B1487" s="1247"/>
      <c r="C1487" s="1244"/>
      <c r="D1487" s="1250"/>
      <c r="E1487" s="1254"/>
      <c r="F1487" s="1252"/>
      <c r="G1487" s="948"/>
      <c r="H1487" s="948"/>
      <c r="I1487" s="948"/>
      <c r="J1487" s="229"/>
      <c r="K1487" s="989"/>
    </row>
    <row r="1488" spans="1:11" s="85" customFormat="1" ht="15" customHeight="1" x14ac:dyDescent="0.3">
      <c r="A1488" s="951"/>
      <c r="B1488" s="1247"/>
      <c r="C1488" s="1244"/>
      <c r="D1488" s="1250"/>
      <c r="E1488" s="1254"/>
      <c r="F1488" s="1252"/>
      <c r="G1488" s="948"/>
      <c r="H1488" s="948"/>
      <c r="I1488" s="948"/>
      <c r="J1488" s="229"/>
      <c r="K1488" s="989"/>
    </row>
    <row r="1489" spans="1:11" s="85" customFormat="1" ht="15" customHeight="1" x14ac:dyDescent="0.3">
      <c r="A1489" s="951"/>
      <c r="B1489" s="1247"/>
      <c r="C1489" s="1244"/>
      <c r="D1489" s="1250"/>
      <c r="E1489" s="1254"/>
      <c r="F1489" s="1252"/>
      <c r="G1489" s="948"/>
      <c r="H1489" s="948"/>
      <c r="I1489" s="948"/>
      <c r="J1489" s="229"/>
      <c r="K1489" s="989"/>
    </row>
    <row r="1490" spans="1:11" s="85" customFormat="1" ht="15" customHeight="1" x14ac:dyDescent="0.3">
      <c r="A1490" s="951"/>
      <c r="B1490" s="1247"/>
      <c r="C1490" s="1244"/>
      <c r="D1490" s="1250"/>
      <c r="E1490" s="1254"/>
      <c r="F1490" s="1252"/>
      <c r="G1490" s="948"/>
      <c r="H1490" s="948"/>
      <c r="I1490" s="948"/>
      <c r="J1490" s="229"/>
      <c r="K1490" s="989"/>
    </row>
    <row r="1491" spans="1:11" s="85" customFormat="1" ht="15" customHeight="1" x14ac:dyDescent="0.3">
      <c r="A1491" s="951"/>
      <c r="B1491" s="1247"/>
      <c r="C1491" s="1244"/>
      <c r="D1491" s="1250"/>
      <c r="E1491" s="1254"/>
      <c r="F1491" s="1252"/>
      <c r="G1491" s="948"/>
      <c r="H1491" s="948"/>
      <c r="I1491" s="948"/>
      <c r="J1491" s="229"/>
      <c r="K1491" s="989"/>
    </row>
    <row r="1492" spans="1:11" s="85" customFormat="1" ht="15" customHeight="1" x14ac:dyDescent="0.3">
      <c r="A1492" s="951"/>
      <c r="B1492" s="1247"/>
      <c r="C1492" s="1244"/>
      <c r="D1492" s="1250"/>
      <c r="E1492" s="1254"/>
      <c r="F1492" s="1252"/>
      <c r="G1492" s="948"/>
      <c r="H1492" s="948"/>
      <c r="I1492" s="948"/>
      <c r="J1492" s="229"/>
      <c r="K1492" s="989"/>
    </row>
    <row r="1493" spans="1:11" s="85" customFormat="1" ht="15" customHeight="1" x14ac:dyDescent="0.3">
      <c r="A1493" s="951"/>
      <c r="B1493" s="1247"/>
      <c r="C1493" s="1244"/>
      <c r="D1493" s="1250"/>
      <c r="E1493" s="1254"/>
      <c r="F1493" s="1252"/>
      <c r="G1493" s="948"/>
      <c r="H1493" s="948"/>
      <c r="I1493" s="948"/>
      <c r="J1493" s="229"/>
      <c r="K1493" s="989"/>
    </row>
    <row r="1494" spans="1:11" s="85" customFormat="1" ht="15" customHeight="1" x14ac:dyDescent="0.3">
      <c r="A1494" s="951"/>
      <c r="B1494" s="1247"/>
      <c r="C1494" s="1244"/>
      <c r="D1494" s="1250"/>
      <c r="E1494" s="1254"/>
      <c r="F1494" s="1252"/>
      <c r="G1494" s="948"/>
      <c r="H1494" s="948"/>
      <c r="I1494" s="948"/>
      <c r="J1494" s="229"/>
      <c r="K1494" s="989"/>
    </row>
    <row r="1495" spans="1:11" s="85" customFormat="1" ht="15" customHeight="1" x14ac:dyDescent="0.3">
      <c r="A1495" s="951"/>
      <c r="B1495" s="1247"/>
      <c r="C1495" s="1244"/>
      <c r="D1495" s="1250"/>
      <c r="E1495" s="1254"/>
      <c r="F1495" s="1252"/>
      <c r="G1495" s="948"/>
      <c r="H1495" s="948"/>
      <c r="I1495" s="948"/>
      <c r="J1495" s="229"/>
      <c r="K1495" s="989"/>
    </row>
    <row r="1496" spans="1:11" s="85" customFormat="1" ht="15" customHeight="1" x14ac:dyDescent="0.3">
      <c r="A1496" s="951"/>
      <c r="B1496" s="1247"/>
      <c r="C1496" s="1244"/>
      <c r="D1496" s="1250"/>
      <c r="E1496" s="1254"/>
      <c r="F1496" s="1252"/>
      <c r="G1496" s="948"/>
      <c r="H1496" s="948"/>
      <c r="I1496" s="948"/>
      <c r="J1496" s="229"/>
      <c r="K1496" s="989"/>
    </row>
    <row r="1497" spans="1:11" s="85" customFormat="1" ht="15" customHeight="1" x14ac:dyDescent="0.3">
      <c r="A1497" s="951"/>
      <c r="B1497" s="1247"/>
      <c r="C1497" s="1244"/>
      <c r="D1497" s="1250"/>
      <c r="E1497" s="1254"/>
      <c r="F1497" s="1252"/>
      <c r="G1497" s="948"/>
      <c r="H1497" s="948"/>
      <c r="I1497" s="948"/>
      <c r="J1497" s="229"/>
      <c r="K1497" s="989"/>
    </row>
    <row r="1498" spans="1:11" s="85" customFormat="1" ht="15" customHeight="1" x14ac:dyDescent="0.3">
      <c r="A1498" s="951"/>
      <c r="B1498" s="1247"/>
      <c r="C1498" s="1244"/>
      <c r="D1498" s="1250"/>
      <c r="E1498" s="1254"/>
      <c r="F1498" s="1252"/>
      <c r="G1498" s="948"/>
      <c r="H1498" s="948"/>
      <c r="I1498" s="948"/>
      <c r="J1498" s="229"/>
      <c r="K1498" s="989"/>
    </row>
    <row r="1499" spans="1:11" s="85" customFormat="1" ht="15" customHeight="1" x14ac:dyDescent="0.3">
      <c r="A1499" s="951"/>
      <c r="B1499" s="1247"/>
      <c r="C1499" s="1244"/>
      <c r="D1499" s="1250"/>
      <c r="E1499" s="1254"/>
      <c r="F1499" s="1252"/>
      <c r="G1499" s="948"/>
      <c r="H1499" s="948"/>
      <c r="I1499" s="948"/>
      <c r="J1499" s="229"/>
      <c r="K1499" s="989"/>
    </row>
    <row r="1500" spans="1:11" s="85" customFormat="1" ht="15" customHeight="1" x14ac:dyDescent="0.3">
      <c r="A1500" s="951"/>
      <c r="B1500" s="1247"/>
      <c r="C1500" s="1244"/>
      <c r="D1500" s="1250"/>
      <c r="E1500" s="1254"/>
      <c r="F1500" s="1252"/>
      <c r="G1500" s="948"/>
      <c r="H1500" s="948"/>
      <c r="I1500" s="948"/>
      <c r="J1500" s="229"/>
      <c r="K1500" s="989"/>
    </row>
    <row r="1501" spans="1:11" s="85" customFormat="1" ht="15" customHeight="1" x14ac:dyDescent="0.3">
      <c r="A1501" s="951"/>
      <c r="B1501" s="1247"/>
      <c r="C1501" s="1244"/>
      <c r="D1501" s="1250"/>
      <c r="E1501" s="1254"/>
      <c r="F1501" s="1252"/>
      <c r="G1501" s="948"/>
      <c r="H1501" s="948"/>
      <c r="I1501" s="948"/>
      <c r="J1501" s="229"/>
      <c r="K1501" s="989"/>
    </row>
    <row r="1502" spans="1:11" s="85" customFormat="1" ht="15" customHeight="1" x14ac:dyDescent="0.3">
      <c r="A1502" s="951"/>
      <c r="B1502" s="1247"/>
      <c r="C1502" s="1244"/>
      <c r="D1502" s="1250"/>
      <c r="E1502" s="1254"/>
      <c r="F1502" s="1252"/>
      <c r="G1502" s="948"/>
      <c r="H1502" s="948"/>
      <c r="I1502" s="948"/>
      <c r="J1502" s="229"/>
      <c r="K1502" s="989"/>
    </row>
    <row r="1503" spans="1:11" s="85" customFormat="1" ht="15" customHeight="1" x14ac:dyDescent="0.3">
      <c r="A1503" s="951"/>
      <c r="B1503" s="1247"/>
      <c r="C1503" s="1244"/>
      <c r="D1503" s="1250"/>
      <c r="E1503" s="1254"/>
      <c r="F1503" s="1252"/>
      <c r="G1503" s="948"/>
      <c r="H1503" s="948"/>
      <c r="I1503" s="948"/>
      <c r="J1503" s="229"/>
      <c r="K1503" s="989"/>
    </row>
    <row r="1504" spans="1:11" s="85" customFormat="1" ht="15" customHeight="1" x14ac:dyDescent="0.3">
      <c r="A1504" s="951"/>
      <c r="B1504" s="1247"/>
      <c r="C1504" s="1244"/>
      <c r="D1504" s="1250"/>
      <c r="E1504" s="1254"/>
      <c r="F1504" s="1252"/>
      <c r="G1504" s="948"/>
      <c r="H1504" s="948"/>
      <c r="I1504" s="948"/>
      <c r="J1504" s="229"/>
      <c r="K1504" s="989"/>
    </row>
    <row r="1505" spans="1:11" s="85" customFormat="1" ht="15" customHeight="1" x14ac:dyDescent="0.3">
      <c r="A1505" s="951"/>
      <c r="B1505" s="1247"/>
      <c r="C1505" s="1244"/>
      <c r="D1505" s="1250"/>
      <c r="E1505" s="1254"/>
      <c r="F1505" s="1252"/>
      <c r="G1505" s="948"/>
      <c r="H1505" s="948"/>
      <c r="I1505" s="948"/>
      <c r="J1505" s="229"/>
      <c r="K1505" s="989"/>
    </row>
    <row r="1506" spans="1:11" s="85" customFormat="1" ht="15" customHeight="1" x14ac:dyDescent="0.3">
      <c r="A1506" s="951"/>
      <c r="B1506" s="1247"/>
      <c r="C1506" s="1244"/>
      <c r="D1506" s="1250"/>
      <c r="E1506" s="1254"/>
      <c r="F1506" s="1252"/>
      <c r="G1506" s="948"/>
      <c r="H1506" s="948"/>
      <c r="I1506" s="948"/>
      <c r="J1506" s="229"/>
      <c r="K1506" s="989"/>
    </row>
    <row r="1507" spans="1:11" s="85" customFormat="1" ht="15" customHeight="1" x14ac:dyDescent="0.3">
      <c r="A1507" s="951"/>
      <c r="B1507" s="1247"/>
      <c r="C1507" s="1244"/>
      <c r="D1507" s="1250"/>
      <c r="E1507" s="1254"/>
      <c r="F1507" s="1252"/>
      <c r="G1507" s="948"/>
      <c r="H1507" s="948"/>
      <c r="I1507" s="948"/>
      <c r="J1507" s="229"/>
      <c r="K1507" s="989"/>
    </row>
    <row r="1508" spans="1:11" s="85" customFormat="1" ht="15" customHeight="1" x14ac:dyDescent="0.3">
      <c r="A1508" s="951"/>
      <c r="B1508" s="1247"/>
      <c r="C1508" s="1244"/>
      <c r="D1508" s="1250"/>
      <c r="E1508" s="1254"/>
      <c r="F1508" s="1252"/>
      <c r="G1508" s="948"/>
      <c r="H1508" s="948"/>
      <c r="I1508" s="948"/>
      <c r="J1508" s="229"/>
      <c r="K1508" s="989"/>
    </row>
    <row r="1509" spans="1:11" s="85" customFormat="1" ht="15" customHeight="1" x14ac:dyDescent="0.3">
      <c r="A1509" s="951"/>
      <c r="B1509" s="1247"/>
      <c r="C1509" s="1244"/>
      <c r="D1509" s="1250"/>
      <c r="E1509" s="1254"/>
      <c r="F1509" s="1252"/>
      <c r="G1509" s="948"/>
      <c r="H1509" s="948"/>
      <c r="I1509" s="948"/>
      <c r="J1509" s="229"/>
      <c r="K1509" s="989"/>
    </row>
    <row r="1510" spans="1:11" s="85" customFormat="1" ht="15" customHeight="1" x14ac:dyDescent="0.3">
      <c r="A1510" s="951"/>
      <c r="B1510" s="1247"/>
      <c r="C1510" s="1244"/>
      <c r="D1510" s="1250"/>
      <c r="E1510" s="1254"/>
      <c r="F1510" s="1252"/>
      <c r="G1510" s="948"/>
      <c r="H1510" s="948"/>
      <c r="I1510" s="948"/>
      <c r="J1510" s="229"/>
      <c r="K1510" s="989"/>
    </row>
    <row r="1511" spans="1:11" s="85" customFormat="1" ht="15" customHeight="1" x14ac:dyDescent="0.3">
      <c r="A1511" s="951"/>
      <c r="B1511" s="1247"/>
      <c r="C1511" s="1244"/>
      <c r="D1511" s="1250"/>
      <c r="E1511" s="1254"/>
      <c r="F1511" s="1252"/>
      <c r="G1511" s="948"/>
      <c r="H1511" s="948"/>
      <c r="I1511" s="948"/>
      <c r="J1511" s="229"/>
      <c r="K1511" s="989"/>
    </row>
    <row r="1512" spans="1:11" s="85" customFormat="1" ht="15" customHeight="1" x14ac:dyDescent="0.3">
      <c r="A1512" s="951"/>
      <c r="B1512" s="1247"/>
      <c r="C1512" s="1244"/>
      <c r="D1512" s="1250"/>
      <c r="E1512" s="1254"/>
      <c r="F1512" s="1252"/>
      <c r="G1512" s="948"/>
      <c r="H1512" s="948"/>
      <c r="I1512" s="948"/>
      <c r="J1512" s="229"/>
      <c r="K1512" s="989"/>
    </row>
    <row r="1513" spans="1:11" s="85" customFormat="1" ht="15" customHeight="1" x14ac:dyDescent="0.3">
      <c r="A1513" s="951"/>
      <c r="B1513" s="1247"/>
      <c r="C1513" s="1244"/>
      <c r="D1513" s="1250"/>
      <c r="E1513" s="1254"/>
      <c r="F1513" s="1252"/>
      <c r="G1513" s="948"/>
      <c r="H1513" s="948"/>
      <c r="I1513" s="948"/>
      <c r="J1513" s="229"/>
      <c r="K1513" s="989"/>
    </row>
    <row r="1514" spans="1:11" s="85" customFormat="1" ht="15" customHeight="1" x14ac:dyDescent="0.3">
      <c r="A1514" s="951"/>
      <c r="B1514" s="1247"/>
      <c r="C1514" s="1244"/>
      <c r="D1514" s="1250"/>
      <c r="E1514" s="1254"/>
      <c r="F1514" s="1252"/>
      <c r="G1514" s="948"/>
      <c r="H1514" s="948"/>
      <c r="I1514" s="948"/>
      <c r="J1514" s="229"/>
      <c r="K1514" s="989"/>
    </row>
    <row r="1515" spans="1:11" s="85" customFormat="1" ht="15" customHeight="1" x14ac:dyDescent="0.3">
      <c r="A1515" s="951"/>
      <c r="B1515" s="1247"/>
      <c r="C1515" s="1244"/>
      <c r="D1515" s="1250"/>
      <c r="E1515" s="1254"/>
      <c r="F1515" s="1252"/>
      <c r="G1515" s="948"/>
      <c r="H1515" s="948"/>
      <c r="I1515" s="948"/>
      <c r="J1515" s="229"/>
      <c r="K1515" s="989"/>
    </row>
    <row r="1516" spans="1:11" s="85" customFormat="1" ht="15" customHeight="1" x14ac:dyDescent="0.3">
      <c r="A1516" s="951"/>
      <c r="B1516" s="1247"/>
      <c r="C1516" s="1244"/>
      <c r="D1516" s="1250"/>
      <c r="E1516" s="1254"/>
      <c r="F1516" s="1252"/>
      <c r="G1516" s="948"/>
      <c r="H1516" s="948"/>
      <c r="I1516" s="948"/>
      <c r="J1516" s="229"/>
      <c r="K1516" s="989"/>
    </row>
    <row r="1517" spans="1:11" s="85" customFormat="1" ht="15" customHeight="1" x14ac:dyDescent="0.3">
      <c r="A1517" s="951"/>
      <c r="B1517" s="1247"/>
      <c r="C1517" s="1244"/>
      <c r="D1517" s="1250"/>
      <c r="E1517" s="1254"/>
      <c r="F1517" s="1252"/>
      <c r="G1517" s="948"/>
      <c r="H1517" s="948"/>
      <c r="I1517" s="948"/>
      <c r="J1517" s="229"/>
      <c r="K1517" s="989"/>
    </row>
    <row r="1518" spans="1:11" s="85" customFormat="1" ht="15" customHeight="1" x14ac:dyDescent="0.3">
      <c r="A1518" s="951"/>
      <c r="B1518" s="1247"/>
      <c r="C1518" s="1244"/>
      <c r="D1518" s="1250"/>
      <c r="E1518" s="1254"/>
      <c r="F1518" s="1252"/>
      <c r="G1518" s="948"/>
      <c r="H1518" s="948"/>
      <c r="I1518" s="948"/>
      <c r="J1518" s="229"/>
      <c r="K1518" s="989"/>
    </row>
    <row r="1519" spans="1:11" s="85" customFormat="1" ht="15" customHeight="1" x14ac:dyDescent="0.3">
      <c r="A1519" s="951"/>
      <c r="B1519" s="1247"/>
      <c r="C1519" s="1244"/>
      <c r="D1519" s="1250"/>
      <c r="E1519" s="1254"/>
      <c r="F1519" s="1252"/>
      <c r="G1519" s="948"/>
      <c r="H1519" s="948"/>
      <c r="I1519" s="948"/>
      <c r="J1519" s="229"/>
      <c r="K1519" s="989"/>
    </row>
    <row r="1520" spans="1:11" s="85" customFormat="1" ht="15" customHeight="1" x14ac:dyDescent="0.3">
      <c r="A1520" s="951"/>
      <c r="B1520" s="1247"/>
      <c r="C1520" s="1244"/>
      <c r="D1520" s="1250"/>
      <c r="E1520" s="1254"/>
      <c r="F1520" s="1252"/>
      <c r="G1520" s="948"/>
      <c r="H1520" s="948"/>
      <c r="I1520" s="948"/>
      <c r="J1520" s="229"/>
      <c r="K1520" s="989"/>
    </row>
    <row r="1521" spans="1:11" s="85" customFormat="1" ht="15" customHeight="1" x14ac:dyDescent="0.3">
      <c r="A1521" s="951"/>
      <c r="B1521" s="1247"/>
      <c r="C1521" s="1244"/>
      <c r="D1521" s="1250"/>
      <c r="E1521" s="1254"/>
      <c r="F1521" s="1252"/>
      <c r="G1521" s="948"/>
      <c r="H1521" s="948"/>
      <c r="I1521" s="948"/>
      <c r="J1521" s="229"/>
      <c r="K1521" s="989"/>
    </row>
    <row r="1522" spans="1:11" s="85" customFormat="1" ht="15" customHeight="1" x14ac:dyDescent="0.3">
      <c r="A1522" s="951"/>
      <c r="B1522" s="1247"/>
      <c r="C1522" s="1244"/>
      <c r="D1522" s="1250"/>
      <c r="E1522" s="1254"/>
      <c r="F1522" s="1252"/>
      <c r="G1522" s="948"/>
      <c r="H1522" s="948"/>
      <c r="I1522" s="948"/>
      <c r="J1522" s="229"/>
      <c r="K1522" s="989"/>
    </row>
    <row r="1523" spans="1:11" s="85" customFormat="1" ht="15" customHeight="1" x14ac:dyDescent="0.3">
      <c r="A1523" s="951"/>
      <c r="B1523" s="1247"/>
      <c r="C1523" s="1244"/>
      <c r="D1523" s="1250"/>
      <c r="E1523" s="1254"/>
      <c r="F1523" s="1252"/>
      <c r="G1523" s="948"/>
      <c r="H1523" s="948"/>
      <c r="I1523" s="948"/>
      <c r="J1523" s="229"/>
      <c r="K1523" s="989"/>
    </row>
    <row r="1524" spans="1:11" s="85" customFormat="1" ht="15" customHeight="1" x14ac:dyDescent="0.3">
      <c r="A1524" s="951"/>
      <c r="B1524" s="1247"/>
      <c r="C1524" s="1244"/>
      <c r="D1524" s="1250"/>
      <c r="E1524" s="1254"/>
      <c r="F1524" s="1252"/>
      <c r="G1524" s="948"/>
      <c r="H1524" s="948"/>
      <c r="I1524" s="948"/>
      <c r="J1524" s="229"/>
      <c r="K1524" s="989"/>
    </row>
    <row r="1525" spans="1:11" s="85" customFormat="1" ht="15" customHeight="1" x14ac:dyDescent="0.3">
      <c r="A1525" s="951"/>
      <c r="B1525" s="1247"/>
      <c r="C1525" s="1244"/>
      <c r="D1525" s="1250"/>
      <c r="E1525" s="1254"/>
      <c r="F1525" s="1252"/>
      <c r="G1525" s="948"/>
      <c r="H1525" s="948"/>
      <c r="I1525" s="948"/>
      <c r="J1525" s="229"/>
      <c r="K1525" s="989"/>
    </row>
    <row r="1526" spans="1:11" s="85" customFormat="1" ht="15" customHeight="1" x14ac:dyDescent="0.3">
      <c r="A1526" s="951"/>
      <c r="B1526" s="1247"/>
      <c r="C1526" s="1244"/>
      <c r="D1526" s="1250"/>
      <c r="E1526" s="1254"/>
      <c r="F1526" s="1252"/>
      <c r="G1526" s="948"/>
      <c r="H1526" s="948"/>
      <c r="I1526" s="948"/>
      <c r="J1526" s="229"/>
      <c r="K1526" s="989"/>
    </row>
    <row r="1527" spans="1:11" s="85" customFormat="1" ht="15" customHeight="1" x14ac:dyDescent="0.3">
      <c r="A1527" s="951"/>
      <c r="B1527" s="1247"/>
      <c r="C1527" s="1244"/>
      <c r="D1527" s="1250"/>
      <c r="E1527" s="1254"/>
      <c r="F1527" s="1252"/>
      <c r="G1527" s="948"/>
      <c r="H1527" s="948"/>
      <c r="I1527" s="948"/>
      <c r="J1527" s="229"/>
      <c r="K1527" s="989"/>
    </row>
    <row r="1528" spans="1:11" s="85" customFormat="1" ht="15" customHeight="1" x14ac:dyDescent="0.3">
      <c r="A1528" s="951"/>
      <c r="B1528" s="1247"/>
      <c r="C1528" s="1244"/>
      <c r="D1528" s="1250"/>
      <c r="E1528" s="1254"/>
      <c r="F1528" s="1252"/>
      <c r="G1528" s="948"/>
      <c r="H1528" s="948"/>
      <c r="I1528" s="948"/>
      <c r="J1528" s="229"/>
      <c r="K1528" s="989"/>
    </row>
    <row r="1529" spans="1:11" s="85" customFormat="1" ht="15" customHeight="1" x14ac:dyDescent="0.3">
      <c r="A1529" s="951"/>
      <c r="B1529" s="1247"/>
      <c r="C1529" s="1244"/>
      <c r="D1529" s="1250"/>
      <c r="E1529" s="1254"/>
      <c r="F1529" s="1252"/>
      <c r="G1529" s="948"/>
      <c r="H1529" s="948"/>
      <c r="I1529" s="948"/>
      <c r="J1529" s="229"/>
      <c r="K1529" s="989"/>
    </row>
    <row r="1530" spans="1:11" s="85" customFormat="1" ht="15" customHeight="1" x14ac:dyDescent="0.3">
      <c r="A1530" s="951"/>
      <c r="B1530" s="1247"/>
      <c r="C1530" s="1244"/>
      <c r="D1530" s="1250"/>
      <c r="E1530" s="1254"/>
      <c r="F1530" s="1252"/>
      <c r="G1530" s="948"/>
      <c r="H1530" s="948"/>
      <c r="I1530" s="948"/>
      <c r="J1530" s="229"/>
      <c r="K1530" s="989"/>
    </row>
    <row r="1531" spans="1:11" s="85" customFormat="1" ht="15" customHeight="1" x14ac:dyDescent="0.3">
      <c r="A1531" s="951"/>
      <c r="B1531" s="1247"/>
      <c r="C1531" s="1244"/>
      <c r="D1531" s="1250"/>
      <c r="E1531" s="1254"/>
      <c r="F1531" s="1252"/>
      <c r="G1531" s="948"/>
      <c r="H1531" s="948"/>
      <c r="I1531" s="948"/>
      <c r="J1531" s="229"/>
      <c r="K1531" s="989"/>
    </row>
    <row r="1532" spans="1:11" s="85" customFormat="1" ht="15" customHeight="1" x14ac:dyDescent="0.3">
      <c r="A1532" s="951"/>
      <c r="B1532" s="1247"/>
      <c r="C1532" s="1244"/>
      <c r="D1532" s="1250"/>
      <c r="E1532" s="1254"/>
      <c r="F1532" s="1252"/>
      <c r="G1532" s="948"/>
      <c r="H1532" s="948"/>
      <c r="I1532" s="948"/>
      <c r="J1532" s="229"/>
      <c r="K1532" s="989"/>
    </row>
    <row r="1533" spans="1:11" s="85" customFormat="1" ht="15" customHeight="1" x14ac:dyDescent="0.3">
      <c r="A1533" s="951"/>
      <c r="B1533" s="1247"/>
      <c r="C1533" s="1244"/>
      <c r="D1533" s="1250"/>
      <c r="E1533" s="1254"/>
      <c r="F1533" s="1252"/>
      <c r="G1533" s="948"/>
      <c r="H1533" s="948"/>
      <c r="I1533" s="948"/>
      <c r="J1533" s="229"/>
      <c r="K1533" s="989"/>
    </row>
    <row r="1534" spans="1:11" s="85" customFormat="1" ht="15" customHeight="1" x14ac:dyDescent="0.3">
      <c r="A1534" s="951"/>
      <c r="B1534" s="1247"/>
      <c r="C1534" s="1244"/>
      <c r="D1534" s="1250"/>
      <c r="E1534" s="1254"/>
      <c r="F1534" s="1252"/>
      <c r="G1534" s="948"/>
      <c r="H1534" s="948"/>
      <c r="I1534" s="948"/>
      <c r="J1534" s="229"/>
      <c r="K1534" s="989"/>
    </row>
    <row r="1535" spans="1:11" s="85" customFormat="1" ht="15" customHeight="1" x14ac:dyDescent="0.3">
      <c r="A1535" s="951"/>
      <c r="B1535" s="1247"/>
      <c r="C1535" s="1244"/>
      <c r="D1535" s="1250"/>
      <c r="E1535" s="1254"/>
      <c r="F1535" s="1252"/>
      <c r="G1535" s="948"/>
      <c r="H1535" s="948"/>
      <c r="I1535" s="948"/>
      <c r="J1535" s="229"/>
      <c r="K1535" s="989"/>
    </row>
    <row r="1536" spans="1:11" s="85" customFormat="1" ht="15" customHeight="1" x14ac:dyDescent="0.3">
      <c r="A1536" s="951"/>
      <c r="B1536" s="1247"/>
      <c r="C1536" s="1244"/>
      <c r="D1536" s="1250"/>
      <c r="E1536" s="1254"/>
      <c r="F1536" s="1252"/>
      <c r="G1536" s="948"/>
      <c r="H1536" s="948"/>
      <c r="I1536" s="948"/>
      <c r="J1536" s="229"/>
      <c r="K1536" s="989"/>
    </row>
    <row r="1537" spans="1:11" s="85" customFormat="1" ht="15" customHeight="1" x14ac:dyDescent="0.3">
      <c r="A1537" s="951"/>
      <c r="B1537" s="1247"/>
      <c r="C1537" s="1244"/>
      <c r="D1537" s="1250"/>
      <c r="E1537" s="1254"/>
      <c r="F1537" s="1252"/>
      <c r="G1537" s="948"/>
      <c r="H1537" s="948"/>
      <c r="I1537" s="948"/>
      <c r="J1537" s="229"/>
      <c r="K1537" s="989"/>
    </row>
    <row r="1538" spans="1:11" s="85" customFormat="1" ht="15" customHeight="1" x14ac:dyDescent="0.3">
      <c r="A1538" s="951"/>
      <c r="B1538" s="1247"/>
      <c r="C1538" s="1244"/>
      <c r="D1538" s="1250"/>
      <c r="E1538" s="1254"/>
      <c r="F1538" s="1252"/>
      <c r="G1538" s="948"/>
      <c r="H1538" s="948"/>
      <c r="I1538" s="948"/>
      <c r="J1538" s="229"/>
      <c r="K1538" s="989"/>
    </row>
    <row r="1539" spans="1:11" s="85" customFormat="1" ht="15" customHeight="1" x14ac:dyDescent="0.3">
      <c r="A1539" s="951"/>
      <c r="B1539" s="1247"/>
      <c r="C1539" s="1244"/>
      <c r="D1539" s="1250"/>
      <c r="E1539" s="1254"/>
      <c r="F1539" s="1252"/>
      <c r="G1539" s="948"/>
      <c r="H1539" s="948"/>
      <c r="I1539" s="948"/>
      <c r="J1539" s="229"/>
      <c r="K1539" s="989"/>
    </row>
    <row r="1540" spans="1:11" s="85" customFormat="1" ht="15" customHeight="1" x14ac:dyDescent="0.3">
      <c r="A1540" s="951"/>
      <c r="B1540" s="1247"/>
      <c r="C1540" s="1244"/>
      <c r="D1540" s="1250"/>
      <c r="E1540" s="1254"/>
      <c r="F1540" s="1252"/>
      <c r="G1540" s="948"/>
      <c r="H1540" s="948"/>
      <c r="I1540" s="948"/>
      <c r="J1540" s="229"/>
      <c r="K1540" s="989"/>
    </row>
    <row r="1541" spans="1:11" s="85" customFormat="1" ht="15" customHeight="1" x14ac:dyDescent="0.3">
      <c r="A1541" s="951"/>
      <c r="B1541" s="1247"/>
      <c r="C1541" s="1244"/>
      <c r="D1541" s="1250"/>
      <c r="E1541" s="1254"/>
      <c r="F1541" s="1252"/>
      <c r="G1541" s="948"/>
      <c r="H1541" s="948"/>
      <c r="I1541" s="948"/>
      <c r="J1541" s="229"/>
      <c r="K1541" s="989"/>
    </row>
    <row r="1542" spans="1:11" s="85" customFormat="1" ht="15" customHeight="1" x14ac:dyDescent="0.3">
      <c r="A1542" s="951"/>
      <c r="B1542" s="1247"/>
      <c r="C1542" s="1244"/>
      <c r="D1542" s="1250"/>
      <c r="E1542" s="1254"/>
      <c r="F1542" s="1252"/>
      <c r="G1542" s="948"/>
      <c r="H1542" s="948"/>
      <c r="I1542" s="948"/>
      <c r="J1542" s="229"/>
      <c r="K1542" s="989"/>
    </row>
    <row r="1543" spans="1:11" s="85" customFormat="1" ht="15" customHeight="1" x14ac:dyDescent="0.3">
      <c r="A1543" s="951"/>
      <c r="B1543" s="1247"/>
      <c r="C1543" s="1244"/>
      <c r="D1543" s="1250"/>
      <c r="E1543" s="1254"/>
      <c r="F1543" s="1252"/>
      <c r="G1543" s="948"/>
      <c r="H1543" s="948"/>
      <c r="I1543" s="948"/>
      <c r="J1543" s="229"/>
      <c r="K1543" s="989"/>
    </row>
    <row r="1544" spans="1:11" s="85" customFormat="1" ht="15" customHeight="1" x14ac:dyDescent="0.3">
      <c r="A1544" s="951"/>
      <c r="B1544" s="1247"/>
      <c r="C1544" s="1244"/>
      <c r="D1544" s="1250"/>
      <c r="E1544" s="1254"/>
      <c r="F1544" s="1252"/>
      <c r="G1544" s="948"/>
      <c r="H1544" s="948"/>
      <c r="I1544" s="948"/>
      <c r="J1544" s="229"/>
      <c r="K1544" s="989"/>
    </row>
    <row r="1545" spans="1:11" s="85" customFormat="1" ht="15" customHeight="1" x14ac:dyDescent="0.3">
      <c r="A1545" s="951"/>
      <c r="B1545" s="1247"/>
      <c r="C1545" s="1244"/>
      <c r="D1545" s="1250"/>
      <c r="E1545" s="1254"/>
      <c r="F1545" s="1252"/>
      <c r="G1545" s="948"/>
      <c r="H1545" s="948"/>
      <c r="I1545" s="948"/>
      <c r="J1545" s="229"/>
      <c r="K1545" s="989"/>
    </row>
    <row r="1546" spans="1:11" s="85" customFormat="1" ht="15" customHeight="1" x14ac:dyDescent="0.3">
      <c r="A1546" s="951"/>
      <c r="B1546" s="1247"/>
      <c r="C1546" s="1244"/>
      <c r="D1546" s="1250"/>
      <c r="E1546" s="1254"/>
      <c r="F1546" s="1252"/>
      <c r="G1546" s="948"/>
      <c r="H1546" s="948"/>
      <c r="I1546" s="948"/>
      <c r="J1546" s="229"/>
      <c r="K1546" s="989"/>
    </row>
    <row r="1547" spans="1:11" s="85" customFormat="1" ht="15" customHeight="1" x14ac:dyDescent="0.3">
      <c r="A1547" s="951"/>
      <c r="B1547" s="1247"/>
      <c r="C1547" s="1244"/>
      <c r="D1547" s="1250"/>
      <c r="E1547" s="1254"/>
      <c r="F1547" s="1252"/>
      <c r="G1547" s="948"/>
      <c r="H1547" s="948"/>
      <c r="I1547" s="948"/>
      <c r="J1547" s="229"/>
      <c r="K1547" s="989"/>
    </row>
    <row r="1548" spans="1:11" s="85" customFormat="1" ht="15" customHeight="1" x14ac:dyDescent="0.3">
      <c r="A1548" s="951"/>
      <c r="B1548" s="1247"/>
      <c r="C1548" s="1244"/>
      <c r="D1548" s="1250"/>
      <c r="E1548" s="1254"/>
      <c r="F1548" s="1252"/>
      <c r="G1548" s="948"/>
      <c r="H1548" s="948"/>
      <c r="I1548" s="948"/>
      <c r="J1548" s="229"/>
      <c r="K1548" s="989"/>
    </row>
    <row r="1549" spans="1:11" s="85" customFormat="1" ht="15" customHeight="1" x14ac:dyDescent="0.3">
      <c r="A1549" s="951"/>
      <c r="B1549" s="1247"/>
      <c r="C1549" s="1244"/>
      <c r="D1549" s="1250"/>
      <c r="E1549" s="1254"/>
      <c r="F1549" s="1252"/>
      <c r="G1549" s="948"/>
      <c r="H1549" s="948"/>
      <c r="I1549" s="948"/>
      <c r="J1549" s="229"/>
      <c r="K1549" s="989"/>
    </row>
    <row r="1550" spans="1:11" s="85" customFormat="1" ht="15" customHeight="1" x14ac:dyDescent="0.3">
      <c r="A1550" s="951"/>
      <c r="B1550" s="1247"/>
      <c r="C1550" s="1244"/>
      <c r="D1550" s="1250"/>
      <c r="E1550" s="1254"/>
      <c r="F1550" s="1252"/>
      <c r="G1550" s="948"/>
      <c r="H1550" s="948"/>
      <c r="I1550" s="948"/>
      <c r="J1550" s="229"/>
      <c r="K1550" s="989"/>
    </row>
    <row r="1551" spans="1:11" s="85" customFormat="1" ht="15" customHeight="1" x14ac:dyDescent="0.3">
      <c r="A1551" s="951"/>
      <c r="B1551" s="1247"/>
      <c r="C1551" s="1244"/>
      <c r="D1551" s="1250"/>
      <c r="E1551" s="1254"/>
      <c r="F1551" s="1252"/>
      <c r="G1551" s="948"/>
      <c r="H1551" s="948"/>
      <c r="I1551" s="948"/>
      <c r="J1551" s="229"/>
      <c r="K1551" s="989"/>
    </row>
    <row r="1552" spans="1:11" s="85" customFormat="1" ht="15" customHeight="1" x14ac:dyDescent="0.3">
      <c r="A1552" s="951"/>
      <c r="B1552" s="1247"/>
      <c r="C1552" s="1244"/>
      <c r="D1552" s="1250"/>
      <c r="E1552" s="1254"/>
      <c r="F1552" s="1252"/>
      <c r="G1552" s="948"/>
      <c r="H1552" s="948"/>
      <c r="I1552" s="948"/>
      <c r="J1552" s="229"/>
      <c r="K1552" s="989"/>
    </row>
    <row r="1553" spans="1:11" s="85" customFormat="1" ht="15" customHeight="1" x14ac:dyDescent="0.3">
      <c r="A1553" s="951"/>
      <c r="B1553" s="1247"/>
      <c r="C1553" s="1244"/>
      <c r="D1553" s="1250"/>
      <c r="E1553" s="1254"/>
      <c r="F1553" s="1252"/>
      <c r="G1553" s="948"/>
      <c r="H1553" s="948"/>
      <c r="I1553" s="948"/>
      <c r="J1553" s="229"/>
      <c r="K1553" s="989"/>
    </row>
    <row r="1554" spans="1:11" s="85" customFormat="1" ht="15" customHeight="1" x14ac:dyDescent="0.3">
      <c r="A1554" s="951"/>
      <c r="B1554" s="1247"/>
      <c r="C1554" s="1244"/>
      <c r="D1554" s="1250"/>
      <c r="E1554" s="1254"/>
      <c r="F1554" s="1252"/>
      <c r="G1554" s="948"/>
      <c r="H1554" s="948"/>
      <c r="I1554" s="948"/>
      <c r="J1554" s="229"/>
      <c r="K1554" s="989"/>
    </row>
    <row r="1555" spans="1:11" s="85" customFormat="1" ht="15" customHeight="1" x14ac:dyDescent="0.3">
      <c r="A1555" s="951"/>
      <c r="B1555" s="1247"/>
      <c r="C1555" s="1244"/>
      <c r="D1555" s="1250"/>
      <c r="E1555" s="1254"/>
      <c r="F1555" s="1252"/>
      <c r="G1555" s="948"/>
      <c r="H1555" s="948"/>
      <c r="I1555" s="948"/>
      <c r="J1555" s="229"/>
      <c r="K1555" s="989"/>
    </row>
    <row r="1556" spans="1:11" s="85" customFormat="1" ht="15" customHeight="1" x14ac:dyDescent="0.3">
      <c r="A1556" s="951"/>
      <c r="B1556" s="1247"/>
      <c r="C1556" s="1244"/>
      <c r="D1556" s="1250"/>
      <c r="E1556" s="1254"/>
      <c r="F1556" s="1252"/>
      <c r="G1556" s="948"/>
      <c r="H1556" s="948"/>
      <c r="I1556" s="948"/>
      <c r="J1556" s="229"/>
      <c r="K1556" s="989"/>
    </row>
    <row r="1557" spans="1:11" s="85" customFormat="1" ht="15" customHeight="1" x14ac:dyDescent="0.3">
      <c r="A1557" s="951"/>
      <c r="B1557" s="1247"/>
      <c r="C1557" s="1244"/>
      <c r="D1557" s="1250"/>
      <c r="E1557" s="1254"/>
      <c r="F1557" s="1252"/>
      <c r="G1557" s="948"/>
      <c r="H1557" s="948"/>
      <c r="I1557" s="948"/>
      <c r="J1557" s="229"/>
      <c r="K1557" s="989"/>
    </row>
    <row r="1558" spans="1:11" s="85" customFormat="1" ht="15" customHeight="1" x14ac:dyDescent="0.3">
      <c r="A1558" s="951"/>
      <c r="B1558" s="1247"/>
      <c r="C1558" s="1244"/>
      <c r="D1558" s="1250"/>
      <c r="E1558" s="1254"/>
      <c r="F1558" s="1252"/>
      <c r="G1558" s="948"/>
      <c r="H1558" s="948"/>
      <c r="I1558" s="948"/>
      <c r="J1558" s="229"/>
      <c r="K1558" s="989"/>
    </row>
    <row r="1559" spans="1:11" s="85" customFormat="1" ht="15" customHeight="1" x14ac:dyDescent="0.3">
      <c r="A1559" s="951"/>
      <c r="B1559" s="1247"/>
      <c r="C1559" s="1244"/>
      <c r="D1559" s="1250"/>
      <c r="E1559" s="1254"/>
      <c r="F1559" s="1252"/>
      <c r="G1559" s="948"/>
      <c r="H1559" s="948"/>
      <c r="I1559" s="948"/>
      <c r="J1559" s="229"/>
      <c r="K1559" s="989"/>
    </row>
    <row r="1560" spans="1:11" s="85" customFormat="1" ht="15" customHeight="1" x14ac:dyDescent="0.3">
      <c r="A1560" s="951"/>
      <c r="B1560" s="1247"/>
      <c r="C1560" s="1244"/>
      <c r="D1560" s="1250"/>
      <c r="E1560" s="1254"/>
      <c r="F1560" s="1252"/>
      <c r="G1560" s="948"/>
      <c r="H1560" s="948"/>
      <c r="I1560" s="948"/>
      <c r="J1560" s="229"/>
      <c r="K1560" s="989"/>
    </row>
    <row r="1561" spans="1:11" s="85" customFormat="1" ht="15" customHeight="1" x14ac:dyDescent="0.3">
      <c r="A1561" s="951"/>
      <c r="B1561" s="1247"/>
      <c r="C1561" s="1244"/>
      <c r="D1561" s="1250"/>
      <c r="E1561" s="1254"/>
      <c r="F1561" s="1252"/>
      <c r="G1561" s="948"/>
      <c r="H1561" s="948"/>
      <c r="I1561" s="948"/>
      <c r="J1561" s="229"/>
      <c r="K1561" s="989"/>
    </row>
    <row r="1562" spans="1:11" s="85" customFormat="1" ht="15" customHeight="1" x14ac:dyDescent="0.3">
      <c r="A1562" s="951"/>
      <c r="B1562" s="1247"/>
      <c r="C1562" s="1244"/>
      <c r="D1562" s="1250"/>
      <c r="E1562" s="1254"/>
      <c r="F1562" s="1252"/>
      <c r="G1562" s="948"/>
      <c r="H1562" s="948"/>
      <c r="I1562" s="948"/>
      <c r="J1562" s="229"/>
      <c r="K1562" s="989"/>
    </row>
    <row r="1563" spans="1:11" s="85" customFormat="1" ht="15" customHeight="1" x14ac:dyDescent="0.3">
      <c r="A1563" s="951"/>
      <c r="B1563" s="1247"/>
      <c r="C1563" s="1244"/>
      <c r="D1563" s="1250"/>
      <c r="E1563" s="1254"/>
      <c r="F1563" s="1252"/>
      <c r="G1563" s="948"/>
      <c r="H1563" s="948"/>
      <c r="I1563" s="948"/>
      <c r="J1563" s="229"/>
      <c r="K1563" s="989"/>
    </row>
    <row r="1564" spans="1:11" s="85" customFormat="1" ht="15" customHeight="1" x14ac:dyDescent="0.3">
      <c r="A1564" s="951"/>
      <c r="B1564" s="1247"/>
      <c r="C1564" s="1244"/>
      <c r="D1564" s="1250"/>
      <c r="E1564" s="1254"/>
      <c r="F1564" s="1252"/>
      <c r="G1564" s="948"/>
      <c r="H1564" s="948"/>
      <c r="I1564" s="948"/>
      <c r="J1564" s="229"/>
      <c r="K1564" s="989"/>
    </row>
    <row r="1565" spans="1:11" s="85" customFormat="1" ht="15" customHeight="1" x14ac:dyDescent="0.3">
      <c r="A1565" s="951"/>
      <c r="B1565" s="1247"/>
      <c r="C1565" s="1244"/>
      <c r="D1565" s="1250"/>
      <c r="E1565" s="1254"/>
      <c r="F1565" s="1252"/>
      <c r="G1565" s="948"/>
      <c r="H1565" s="948"/>
      <c r="I1565" s="948"/>
      <c r="J1565" s="229"/>
      <c r="K1565" s="989"/>
    </row>
    <row r="1566" spans="1:11" s="85" customFormat="1" ht="15" customHeight="1" x14ac:dyDescent="0.3">
      <c r="A1566" s="951"/>
      <c r="B1566" s="1247"/>
      <c r="C1566" s="1244"/>
      <c r="D1566" s="1250"/>
      <c r="E1566" s="1254"/>
      <c r="F1566" s="1252"/>
      <c r="G1566" s="948"/>
      <c r="H1566" s="948"/>
      <c r="I1566" s="948"/>
      <c r="J1566" s="229"/>
      <c r="K1566" s="989"/>
    </row>
    <row r="1567" spans="1:11" s="85" customFormat="1" ht="15" customHeight="1" x14ac:dyDescent="0.3">
      <c r="A1567" s="951"/>
      <c r="B1567" s="1247"/>
      <c r="C1567" s="1244"/>
      <c r="D1567" s="1250"/>
      <c r="E1567" s="1254"/>
      <c r="F1567" s="1252"/>
      <c r="G1567" s="948"/>
      <c r="H1567" s="948"/>
      <c r="I1567" s="948"/>
      <c r="J1567" s="229"/>
      <c r="K1567" s="989"/>
    </row>
    <row r="1568" spans="1:11" s="85" customFormat="1" ht="15" customHeight="1" x14ac:dyDescent="0.3">
      <c r="A1568" s="951"/>
      <c r="B1568" s="1247"/>
      <c r="C1568" s="1244"/>
      <c r="D1568" s="1250"/>
      <c r="E1568" s="1254"/>
      <c r="F1568" s="1252"/>
      <c r="G1568" s="948"/>
      <c r="H1568" s="948"/>
      <c r="I1568" s="948"/>
      <c r="J1568" s="229"/>
      <c r="K1568" s="989"/>
    </row>
    <row r="1569" spans="1:11" s="85" customFormat="1" ht="15" customHeight="1" x14ac:dyDescent="0.3">
      <c r="A1569" s="951"/>
      <c r="B1569" s="1247"/>
      <c r="C1569" s="1244"/>
      <c r="D1569" s="1250"/>
      <c r="E1569" s="1254"/>
      <c r="F1569" s="1252"/>
      <c r="G1569" s="948"/>
      <c r="H1569" s="948"/>
      <c r="I1569" s="948"/>
      <c r="J1569" s="229"/>
      <c r="K1569" s="989"/>
    </row>
    <row r="1570" spans="1:11" s="85" customFormat="1" ht="15" customHeight="1" x14ac:dyDescent="0.3">
      <c r="A1570" s="951"/>
      <c r="B1570" s="1247"/>
      <c r="C1570" s="1244"/>
      <c r="D1570" s="1250"/>
      <c r="E1570" s="1254"/>
      <c r="F1570" s="1252"/>
      <c r="G1570" s="948"/>
      <c r="H1570" s="948"/>
      <c r="I1570" s="948"/>
      <c r="J1570" s="229"/>
      <c r="K1570" s="989"/>
    </row>
    <row r="1571" spans="1:11" s="85" customFormat="1" ht="15" customHeight="1" x14ac:dyDescent="0.3">
      <c r="A1571" s="951"/>
      <c r="B1571" s="1247"/>
      <c r="C1571" s="1244"/>
      <c r="D1571" s="1250"/>
      <c r="E1571" s="1254"/>
      <c r="F1571" s="1252"/>
      <c r="G1571" s="948"/>
      <c r="H1571" s="948"/>
      <c r="I1571" s="948"/>
      <c r="J1571" s="229"/>
      <c r="K1571" s="989"/>
    </row>
    <row r="1572" spans="1:11" s="85" customFormat="1" ht="15" customHeight="1" x14ac:dyDescent="0.3">
      <c r="A1572" s="951"/>
      <c r="B1572" s="1247"/>
      <c r="C1572" s="1244"/>
      <c r="D1572" s="1250"/>
      <c r="E1572" s="1254"/>
      <c r="F1572" s="1252"/>
      <c r="G1572" s="948"/>
      <c r="H1572" s="948"/>
      <c r="I1572" s="948"/>
      <c r="J1572" s="229"/>
      <c r="K1572" s="989"/>
    </row>
    <row r="1573" spans="1:11" s="85" customFormat="1" ht="15" customHeight="1" x14ac:dyDescent="0.3">
      <c r="A1573" s="951"/>
      <c r="B1573" s="1247"/>
      <c r="C1573" s="1244"/>
      <c r="D1573" s="1250"/>
      <c r="E1573" s="1254"/>
      <c r="F1573" s="1252"/>
      <c r="G1573" s="948"/>
      <c r="H1573" s="948"/>
      <c r="I1573" s="948"/>
      <c r="J1573" s="229"/>
      <c r="K1573" s="989"/>
    </row>
    <row r="1574" spans="1:11" s="85" customFormat="1" ht="15" customHeight="1" x14ac:dyDescent="0.3">
      <c r="A1574" s="951"/>
      <c r="B1574" s="1247"/>
      <c r="C1574" s="1244"/>
      <c r="D1574" s="1250"/>
      <c r="E1574" s="1254"/>
      <c r="F1574" s="1252"/>
      <c r="G1574" s="948"/>
      <c r="H1574" s="948"/>
      <c r="I1574" s="948"/>
      <c r="J1574" s="229"/>
      <c r="K1574" s="989"/>
    </row>
    <row r="1575" spans="1:11" s="85" customFormat="1" ht="15" customHeight="1" x14ac:dyDescent="0.3">
      <c r="A1575" s="951"/>
      <c r="B1575" s="1247"/>
      <c r="C1575" s="1244"/>
      <c r="D1575" s="1250"/>
      <c r="E1575" s="1254"/>
      <c r="F1575" s="1252"/>
      <c r="G1575" s="948"/>
      <c r="H1575" s="948"/>
      <c r="I1575" s="948"/>
      <c r="J1575" s="229"/>
      <c r="K1575" s="989"/>
    </row>
    <row r="1576" spans="1:11" s="85" customFormat="1" ht="15" customHeight="1" x14ac:dyDescent="0.3">
      <c r="A1576" s="951"/>
      <c r="B1576" s="1247"/>
      <c r="C1576" s="1244"/>
      <c r="D1576" s="1250"/>
      <c r="E1576" s="1254"/>
      <c r="F1576" s="1252"/>
      <c r="G1576" s="948"/>
      <c r="H1576" s="948"/>
      <c r="I1576" s="948"/>
      <c r="J1576" s="229"/>
      <c r="K1576" s="989"/>
    </row>
    <row r="1577" spans="1:11" s="85" customFormat="1" ht="15" customHeight="1" x14ac:dyDescent="0.3">
      <c r="A1577" s="951"/>
      <c r="B1577" s="1247"/>
      <c r="C1577" s="1244"/>
      <c r="D1577" s="1250"/>
      <c r="E1577" s="1254"/>
      <c r="F1577" s="1252"/>
      <c r="G1577" s="948"/>
      <c r="H1577" s="948"/>
      <c r="I1577" s="948"/>
      <c r="J1577" s="229"/>
      <c r="K1577" s="989"/>
    </row>
    <row r="1578" spans="1:11" s="85" customFormat="1" ht="15" customHeight="1" x14ac:dyDescent="0.3">
      <c r="A1578" s="951"/>
      <c r="B1578" s="1247"/>
      <c r="C1578" s="1244"/>
      <c r="D1578" s="1250"/>
      <c r="E1578" s="1254"/>
      <c r="F1578" s="1252"/>
      <c r="G1578" s="948"/>
      <c r="H1578" s="948"/>
      <c r="I1578" s="948"/>
      <c r="J1578" s="229"/>
      <c r="K1578" s="989"/>
    </row>
    <row r="1579" spans="1:11" s="85" customFormat="1" ht="15" customHeight="1" x14ac:dyDescent="0.3">
      <c r="A1579" s="951"/>
      <c r="B1579" s="1247"/>
      <c r="C1579" s="1244"/>
      <c r="D1579" s="1250"/>
      <c r="E1579" s="1254"/>
      <c r="F1579" s="1252"/>
      <c r="G1579" s="948"/>
      <c r="H1579" s="948"/>
      <c r="I1579" s="948"/>
      <c r="J1579" s="229"/>
      <c r="K1579" s="989"/>
    </row>
    <row r="1580" spans="1:11" s="85" customFormat="1" ht="15" customHeight="1" x14ac:dyDescent="0.3">
      <c r="A1580" s="951"/>
      <c r="B1580" s="1247"/>
      <c r="C1580" s="1244"/>
      <c r="D1580" s="1250"/>
      <c r="E1580" s="1254"/>
      <c r="F1580" s="1252"/>
      <c r="G1580" s="948"/>
      <c r="H1580" s="948"/>
      <c r="I1580" s="948"/>
      <c r="J1580" s="229"/>
      <c r="K1580" s="989"/>
    </row>
    <row r="1581" spans="1:11" s="85" customFormat="1" ht="15" customHeight="1" x14ac:dyDescent="0.3">
      <c r="A1581" s="951"/>
      <c r="B1581" s="1247"/>
      <c r="C1581" s="1244"/>
      <c r="D1581" s="1250"/>
      <c r="E1581" s="1254"/>
      <c r="F1581" s="1252"/>
      <c r="G1581" s="948"/>
      <c r="H1581" s="948"/>
      <c r="I1581" s="948"/>
      <c r="J1581" s="229"/>
      <c r="K1581" s="989"/>
    </row>
    <row r="1582" spans="1:11" s="85" customFormat="1" ht="15" customHeight="1" x14ac:dyDescent="0.3">
      <c r="A1582" s="951"/>
      <c r="B1582" s="1247"/>
      <c r="C1582" s="1244"/>
      <c r="D1582" s="1250"/>
      <c r="E1582" s="1254"/>
      <c r="F1582" s="1252"/>
      <c r="G1582" s="948"/>
      <c r="H1582" s="948"/>
      <c r="I1582" s="948"/>
      <c r="J1582" s="229"/>
      <c r="K1582" s="989"/>
    </row>
    <row r="1583" spans="1:11" s="85" customFormat="1" ht="15" customHeight="1" x14ac:dyDescent="0.3">
      <c r="A1583" s="951"/>
      <c r="B1583" s="1247"/>
      <c r="C1583" s="1244"/>
      <c r="D1583" s="1250"/>
      <c r="E1583" s="1254"/>
      <c r="F1583" s="1252"/>
      <c r="G1583" s="948"/>
      <c r="H1583" s="948"/>
      <c r="I1583" s="948"/>
      <c r="J1583" s="229"/>
      <c r="K1583" s="989"/>
    </row>
    <row r="1584" spans="1:11" s="85" customFormat="1" ht="15" customHeight="1" x14ac:dyDescent="0.3">
      <c r="A1584" s="951"/>
      <c r="B1584" s="1247"/>
      <c r="C1584" s="1244"/>
      <c r="D1584" s="1250"/>
      <c r="E1584" s="1254"/>
      <c r="F1584" s="1252"/>
      <c r="G1584" s="948"/>
      <c r="H1584" s="948"/>
      <c r="I1584" s="948"/>
      <c r="J1584" s="229"/>
      <c r="K1584" s="989"/>
    </row>
    <row r="1585" spans="1:11" s="85" customFormat="1" ht="15" customHeight="1" x14ac:dyDescent="0.3">
      <c r="A1585" s="951"/>
      <c r="B1585" s="949"/>
      <c r="C1585" s="229"/>
      <c r="D1585" s="1233"/>
      <c r="E1585" s="1254"/>
      <c r="F1585" s="1235"/>
      <c r="G1585" s="948"/>
      <c r="H1585" s="948"/>
      <c r="I1585" s="948"/>
      <c r="J1585" s="229"/>
      <c r="K1585" s="989"/>
    </row>
    <row r="1586" spans="1:11" s="85" customFormat="1" ht="15" customHeight="1" x14ac:dyDescent="0.3">
      <c r="A1586" s="951"/>
      <c r="B1586" s="949"/>
      <c r="C1586" s="1244"/>
      <c r="D1586" s="1249"/>
      <c r="E1586" s="1239"/>
      <c r="F1586" s="1251"/>
      <c r="G1586" s="948"/>
      <c r="H1586" s="948"/>
      <c r="I1586" s="948"/>
      <c r="J1586" s="229"/>
      <c r="K1586" s="989"/>
    </row>
    <row r="1587" spans="1:11" s="85" customFormat="1" ht="15" customHeight="1" x14ac:dyDescent="0.3">
      <c r="A1587" s="951"/>
      <c r="B1587" s="1247"/>
      <c r="C1587" s="1244"/>
      <c r="D1587" s="1250"/>
      <c r="E1587" s="1254"/>
      <c r="F1587" s="1252"/>
      <c r="G1587" s="948"/>
      <c r="H1587" s="948"/>
      <c r="I1587" s="948"/>
      <c r="J1587" s="229"/>
      <c r="K1587" s="989"/>
    </row>
    <row r="1588" spans="1:11" s="85" customFormat="1" ht="15" customHeight="1" x14ac:dyDescent="0.3">
      <c r="A1588" s="951"/>
      <c r="B1588" s="1247"/>
      <c r="C1588" s="1244"/>
      <c r="D1588" s="1250"/>
      <c r="E1588" s="1254"/>
      <c r="F1588" s="1252"/>
      <c r="G1588" s="948"/>
      <c r="H1588" s="948"/>
      <c r="I1588" s="948"/>
      <c r="J1588" s="229"/>
      <c r="K1588" s="989"/>
    </row>
    <row r="1589" spans="1:11" s="85" customFormat="1" ht="15" customHeight="1" x14ac:dyDescent="0.3">
      <c r="A1589" s="951"/>
      <c r="B1589" s="1247"/>
      <c r="C1589" s="1244"/>
      <c r="D1589" s="1250"/>
      <c r="E1589" s="1254"/>
      <c r="F1589" s="1252"/>
      <c r="G1589" s="948"/>
      <c r="H1589" s="948"/>
      <c r="I1589" s="948"/>
      <c r="J1589" s="229"/>
      <c r="K1589" s="989"/>
    </row>
    <row r="1590" spans="1:11" s="85" customFormat="1" ht="15" customHeight="1" x14ac:dyDescent="0.3">
      <c r="A1590" s="951"/>
      <c r="B1590" s="1247"/>
      <c r="C1590" s="1244"/>
      <c r="D1590" s="1250"/>
      <c r="E1590" s="1254"/>
      <c r="F1590" s="1252"/>
      <c r="G1590" s="948"/>
      <c r="H1590" s="948"/>
      <c r="I1590" s="948"/>
      <c r="J1590" s="229"/>
      <c r="K1590" s="989"/>
    </row>
    <row r="1591" spans="1:11" s="85" customFormat="1" ht="15" customHeight="1" x14ac:dyDescent="0.3">
      <c r="A1591" s="951"/>
      <c r="B1591" s="1247"/>
      <c r="C1591" s="1244"/>
      <c r="D1591" s="1250"/>
      <c r="E1591" s="1254"/>
      <c r="F1591" s="1252"/>
      <c r="G1591" s="948"/>
      <c r="H1591" s="948"/>
      <c r="I1591" s="948"/>
      <c r="J1591" s="229"/>
      <c r="K1591" s="989"/>
    </row>
    <row r="1592" spans="1:11" s="85" customFormat="1" ht="15" customHeight="1" x14ac:dyDescent="0.3">
      <c r="A1592" s="951"/>
      <c r="B1592" s="1247"/>
      <c r="C1592" s="1244"/>
      <c r="D1592" s="1250"/>
      <c r="E1592" s="1254"/>
      <c r="F1592" s="1252"/>
      <c r="G1592" s="948"/>
      <c r="H1592" s="948"/>
      <c r="I1592" s="948"/>
      <c r="J1592" s="229"/>
      <c r="K1592" s="989"/>
    </row>
    <row r="1593" spans="1:11" s="85" customFormat="1" ht="15" customHeight="1" x14ac:dyDescent="0.3">
      <c r="A1593" s="951"/>
      <c r="B1593" s="1247"/>
      <c r="C1593" s="1244"/>
      <c r="D1593" s="1250"/>
      <c r="E1593" s="1254"/>
      <c r="F1593" s="1252"/>
      <c r="G1593" s="948"/>
      <c r="H1593" s="948"/>
      <c r="I1593" s="948"/>
      <c r="J1593" s="229"/>
      <c r="K1593" s="989"/>
    </row>
    <row r="1594" spans="1:11" s="85" customFormat="1" ht="15" customHeight="1" x14ac:dyDescent="0.3">
      <c r="A1594" s="951"/>
      <c r="B1594" s="1247"/>
      <c r="C1594" s="1244"/>
      <c r="D1594" s="1250"/>
      <c r="E1594" s="1254"/>
      <c r="F1594" s="1252"/>
      <c r="G1594" s="948"/>
      <c r="H1594" s="948"/>
      <c r="I1594" s="948"/>
      <c r="J1594" s="229"/>
      <c r="K1594" s="989"/>
    </row>
    <row r="1595" spans="1:11" s="85" customFormat="1" ht="15" customHeight="1" x14ac:dyDescent="0.3">
      <c r="A1595" s="951"/>
      <c r="B1595" s="1247"/>
      <c r="C1595" s="1244"/>
      <c r="D1595" s="1250"/>
      <c r="E1595" s="1254"/>
      <c r="F1595" s="1252"/>
      <c r="G1595" s="948"/>
      <c r="H1595" s="948"/>
      <c r="I1595" s="948"/>
      <c r="J1595" s="229"/>
      <c r="K1595" s="989"/>
    </row>
    <row r="1596" spans="1:11" s="85" customFormat="1" ht="15" customHeight="1" x14ac:dyDescent="0.3">
      <c r="A1596" s="951"/>
      <c r="B1596" s="1247"/>
      <c r="C1596" s="1244"/>
      <c r="D1596" s="1250"/>
      <c r="E1596" s="1254"/>
      <c r="F1596" s="1252"/>
      <c r="G1596" s="948"/>
      <c r="H1596" s="948"/>
      <c r="I1596" s="948"/>
      <c r="J1596" s="229"/>
      <c r="K1596" s="989"/>
    </row>
    <row r="1597" spans="1:11" s="85" customFormat="1" ht="15" customHeight="1" x14ac:dyDescent="0.3">
      <c r="A1597" s="951"/>
      <c r="B1597" s="1247"/>
      <c r="C1597" s="1244"/>
      <c r="D1597" s="1250"/>
      <c r="E1597" s="1254"/>
      <c r="F1597" s="1252"/>
      <c r="G1597" s="948"/>
      <c r="H1597" s="948"/>
      <c r="I1597" s="948"/>
      <c r="J1597" s="229"/>
      <c r="K1597" s="989"/>
    </row>
    <row r="1598" spans="1:11" s="85" customFormat="1" ht="15" customHeight="1" x14ac:dyDescent="0.3">
      <c r="A1598" s="951"/>
      <c r="B1598" s="1247"/>
      <c r="C1598" s="1244"/>
      <c r="D1598" s="1250"/>
      <c r="E1598" s="1254"/>
      <c r="F1598" s="1252"/>
      <c r="G1598" s="948"/>
      <c r="H1598" s="948"/>
      <c r="I1598" s="948"/>
      <c r="J1598" s="229"/>
      <c r="K1598" s="989"/>
    </row>
    <row r="1599" spans="1:11" s="85" customFormat="1" ht="15" customHeight="1" x14ac:dyDescent="0.3">
      <c r="A1599" s="951"/>
      <c r="B1599" s="1247"/>
      <c r="C1599" s="1244"/>
      <c r="D1599" s="1250"/>
      <c r="E1599" s="1254"/>
      <c r="F1599" s="1252"/>
      <c r="G1599" s="948"/>
      <c r="H1599" s="948"/>
      <c r="I1599" s="948"/>
      <c r="J1599" s="229"/>
      <c r="K1599" s="989"/>
    </row>
    <row r="1600" spans="1:11" s="85" customFormat="1" ht="15" customHeight="1" x14ac:dyDescent="0.3">
      <c r="A1600" s="951"/>
      <c r="B1600" s="1247"/>
      <c r="C1600" s="1244"/>
      <c r="D1600" s="1250"/>
      <c r="E1600" s="1254"/>
      <c r="F1600" s="1252"/>
      <c r="G1600" s="948"/>
      <c r="H1600" s="948"/>
      <c r="I1600" s="948"/>
      <c r="J1600" s="229"/>
      <c r="K1600" s="989"/>
    </row>
    <row r="1601" spans="1:11" s="85" customFormat="1" ht="15" customHeight="1" x14ac:dyDescent="0.3">
      <c r="A1601" s="951"/>
      <c r="B1601" s="1247"/>
      <c r="C1601" s="1244"/>
      <c r="D1601" s="1250"/>
      <c r="E1601" s="1254"/>
      <c r="F1601" s="1252"/>
      <c r="G1601" s="948"/>
      <c r="H1601" s="948"/>
      <c r="I1601" s="948"/>
      <c r="J1601" s="229"/>
      <c r="K1601" s="989"/>
    </row>
    <row r="1602" spans="1:11" s="85" customFormat="1" ht="15" customHeight="1" x14ac:dyDescent="0.3">
      <c r="A1602" s="951"/>
      <c r="B1602" s="1247"/>
      <c r="C1602" s="1244"/>
      <c r="D1602" s="1250"/>
      <c r="E1602" s="1254"/>
      <c r="F1602" s="1252"/>
      <c r="G1602" s="948"/>
      <c r="H1602" s="948"/>
      <c r="I1602" s="948"/>
      <c r="J1602" s="229"/>
      <c r="K1602" s="989"/>
    </row>
    <row r="1603" spans="1:11" s="85" customFormat="1" ht="15" customHeight="1" x14ac:dyDescent="0.3">
      <c r="A1603" s="951"/>
      <c r="B1603" s="1247"/>
      <c r="C1603" s="1244"/>
      <c r="D1603" s="1250"/>
      <c r="E1603" s="1254"/>
      <c r="F1603" s="1252"/>
      <c r="G1603" s="948"/>
      <c r="H1603" s="948"/>
      <c r="I1603" s="948"/>
      <c r="J1603" s="229"/>
      <c r="K1603" s="989"/>
    </row>
    <row r="1604" spans="1:11" s="85" customFormat="1" ht="15" customHeight="1" x14ac:dyDescent="0.3">
      <c r="A1604" s="951"/>
      <c r="B1604" s="1247"/>
      <c r="C1604" s="1244"/>
      <c r="D1604" s="1250"/>
      <c r="E1604" s="1254"/>
      <c r="F1604" s="1252"/>
      <c r="G1604" s="948"/>
      <c r="H1604" s="948"/>
      <c r="I1604" s="948"/>
      <c r="J1604" s="229"/>
      <c r="K1604" s="989"/>
    </row>
    <row r="1605" spans="1:11" s="85" customFormat="1" ht="15" customHeight="1" x14ac:dyDescent="0.3">
      <c r="A1605" s="951"/>
      <c r="B1605" s="1247"/>
      <c r="C1605" s="1244"/>
      <c r="D1605" s="1250"/>
      <c r="E1605" s="1254"/>
      <c r="F1605" s="1252"/>
      <c r="G1605" s="948"/>
      <c r="H1605" s="948"/>
      <c r="I1605" s="948"/>
      <c r="J1605" s="229"/>
      <c r="K1605" s="989"/>
    </row>
    <row r="1606" spans="1:11" s="85" customFormat="1" ht="15" customHeight="1" x14ac:dyDescent="0.3">
      <c r="A1606" s="951"/>
      <c r="B1606" s="1247"/>
      <c r="C1606" s="1244"/>
      <c r="D1606" s="1250"/>
      <c r="E1606" s="1254"/>
      <c r="F1606" s="1252"/>
      <c r="G1606" s="948"/>
      <c r="H1606" s="948"/>
      <c r="I1606" s="948"/>
      <c r="J1606" s="229"/>
      <c r="K1606" s="989"/>
    </row>
    <row r="1607" spans="1:11" s="85" customFormat="1" ht="15" customHeight="1" x14ac:dyDescent="0.3">
      <c r="A1607" s="951"/>
      <c r="B1607" s="1247"/>
      <c r="C1607" s="1244"/>
      <c r="D1607" s="1250"/>
      <c r="E1607" s="1254"/>
      <c r="F1607" s="1252"/>
      <c r="G1607" s="948"/>
      <c r="H1607" s="948"/>
      <c r="I1607" s="948"/>
      <c r="J1607" s="229"/>
      <c r="K1607" s="989"/>
    </row>
    <row r="1608" spans="1:11" s="85" customFormat="1" ht="15" customHeight="1" x14ac:dyDescent="0.3">
      <c r="A1608" s="951"/>
      <c r="B1608" s="1247"/>
      <c r="C1608" s="1244"/>
      <c r="D1608" s="1250"/>
      <c r="E1608" s="1254"/>
      <c r="F1608" s="1252"/>
      <c r="G1608" s="948"/>
      <c r="H1608" s="948"/>
      <c r="I1608" s="948"/>
      <c r="J1608" s="229"/>
      <c r="K1608" s="989"/>
    </row>
    <row r="1609" spans="1:11" s="85" customFormat="1" ht="15" customHeight="1" x14ac:dyDescent="0.3">
      <c r="A1609" s="951"/>
      <c r="B1609" s="1247"/>
      <c r="C1609" s="1244"/>
      <c r="D1609" s="1250"/>
      <c r="E1609" s="1254"/>
      <c r="F1609" s="1252"/>
      <c r="G1609" s="948"/>
      <c r="H1609" s="948"/>
      <c r="I1609" s="948"/>
      <c r="J1609" s="229"/>
      <c r="K1609" s="989"/>
    </row>
    <row r="1610" spans="1:11" s="85" customFormat="1" ht="15" customHeight="1" x14ac:dyDescent="0.3">
      <c r="A1610" s="951"/>
      <c r="B1610" s="1247"/>
      <c r="C1610" s="1244"/>
      <c r="D1610" s="1250"/>
      <c r="E1610" s="1254"/>
      <c r="F1610" s="1252"/>
      <c r="G1610" s="948"/>
      <c r="H1610" s="948"/>
      <c r="I1610" s="948"/>
      <c r="J1610" s="229"/>
      <c r="K1610" s="989"/>
    </row>
    <row r="1611" spans="1:11" s="85" customFormat="1" ht="15" customHeight="1" x14ac:dyDescent="0.3">
      <c r="A1611" s="951"/>
      <c r="B1611" s="1247"/>
      <c r="C1611" s="1244"/>
      <c r="D1611" s="1250"/>
      <c r="E1611" s="1254"/>
      <c r="F1611" s="1252"/>
      <c r="G1611" s="948"/>
      <c r="H1611" s="948"/>
      <c r="I1611" s="948"/>
      <c r="J1611" s="229"/>
      <c r="K1611" s="989"/>
    </row>
    <row r="1612" spans="1:11" s="85" customFormat="1" ht="15" customHeight="1" x14ac:dyDescent="0.3">
      <c r="A1612" s="951"/>
      <c r="B1612" s="1247"/>
      <c r="C1612" s="1244"/>
      <c r="D1612" s="1250"/>
      <c r="E1612" s="1254"/>
      <c r="F1612" s="1252"/>
      <c r="G1612" s="948"/>
      <c r="H1612" s="948"/>
      <c r="I1612" s="948"/>
      <c r="J1612" s="229"/>
      <c r="K1612" s="989"/>
    </row>
    <row r="1613" spans="1:11" s="85" customFormat="1" ht="15" customHeight="1" x14ac:dyDescent="0.3">
      <c r="A1613" s="951"/>
      <c r="B1613" s="1247"/>
      <c r="C1613" s="1244"/>
      <c r="D1613" s="1250"/>
      <c r="E1613" s="1254"/>
      <c r="F1613" s="1252"/>
      <c r="G1613" s="948"/>
      <c r="H1613" s="948"/>
      <c r="I1613" s="948"/>
      <c r="J1613" s="229"/>
      <c r="K1613" s="989"/>
    </row>
    <row r="1614" spans="1:11" s="85" customFormat="1" ht="15" customHeight="1" x14ac:dyDescent="0.3">
      <c r="A1614" s="951"/>
      <c r="B1614" s="1247"/>
      <c r="C1614" s="1244"/>
      <c r="D1614" s="1250"/>
      <c r="E1614" s="1254"/>
      <c r="F1614" s="1252"/>
      <c r="G1614" s="948"/>
      <c r="H1614" s="948"/>
      <c r="I1614" s="948"/>
      <c r="J1614" s="229"/>
      <c r="K1614" s="989"/>
    </row>
    <row r="1615" spans="1:11" s="85" customFormat="1" ht="15" customHeight="1" x14ac:dyDescent="0.3">
      <c r="A1615" s="951"/>
      <c r="B1615" s="1247"/>
      <c r="C1615" s="1244"/>
      <c r="D1615" s="1250"/>
      <c r="E1615" s="1254"/>
      <c r="F1615" s="1252"/>
      <c r="G1615" s="948"/>
      <c r="H1615" s="948"/>
      <c r="I1615" s="948"/>
      <c r="J1615" s="229"/>
      <c r="K1615" s="989"/>
    </row>
    <row r="1616" spans="1:11" s="85" customFormat="1" ht="15" customHeight="1" x14ac:dyDescent="0.3">
      <c r="A1616" s="951"/>
      <c r="B1616" s="1247"/>
      <c r="C1616" s="1244"/>
      <c r="D1616" s="1250"/>
      <c r="E1616" s="1254"/>
      <c r="F1616" s="1252"/>
      <c r="G1616" s="948"/>
      <c r="H1616" s="948"/>
      <c r="I1616" s="948"/>
      <c r="J1616" s="229"/>
      <c r="K1616" s="989"/>
    </row>
    <row r="1617" spans="1:11" s="85" customFormat="1" ht="15" customHeight="1" x14ac:dyDescent="0.3">
      <c r="A1617" s="951"/>
      <c r="B1617" s="1247"/>
      <c r="C1617" s="1244"/>
      <c r="D1617" s="1250"/>
      <c r="E1617" s="1254"/>
      <c r="F1617" s="1252"/>
      <c r="G1617" s="948"/>
      <c r="H1617" s="948"/>
      <c r="I1617" s="948"/>
      <c r="J1617" s="229"/>
      <c r="K1617" s="989"/>
    </row>
    <row r="1618" spans="1:11" s="85" customFormat="1" ht="15" customHeight="1" x14ac:dyDescent="0.3">
      <c r="A1618" s="951"/>
      <c r="B1618" s="1247"/>
      <c r="C1618" s="1244"/>
      <c r="D1618" s="1250"/>
      <c r="E1618" s="1254"/>
      <c r="F1618" s="1252"/>
      <c r="G1618" s="948"/>
      <c r="H1618" s="948"/>
      <c r="I1618" s="948"/>
      <c r="J1618" s="229"/>
      <c r="K1618" s="989"/>
    </row>
    <row r="1619" spans="1:11" s="85" customFormat="1" ht="15" customHeight="1" x14ac:dyDescent="0.3">
      <c r="A1619" s="951"/>
      <c r="B1619" s="1247"/>
      <c r="C1619" s="1244"/>
      <c r="D1619" s="1250"/>
      <c r="E1619" s="1254"/>
      <c r="F1619" s="1252"/>
      <c r="G1619" s="948"/>
      <c r="H1619" s="948"/>
      <c r="I1619" s="948"/>
      <c r="J1619" s="229"/>
      <c r="K1619" s="989"/>
    </row>
    <row r="1620" spans="1:11" s="85" customFormat="1" ht="15" customHeight="1" x14ac:dyDescent="0.3">
      <c r="A1620" s="951"/>
      <c r="B1620" s="1247"/>
      <c r="C1620" s="1244"/>
      <c r="D1620" s="1250"/>
      <c r="E1620" s="1254"/>
      <c r="F1620" s="1252"/>
      <c r="G1620" s="948"/>
      <c r="H1620" s="948"/>
      <c r="I1620" s="948"/>
      <c r="J1620" s="229"/>
      <c r="K1620" s="989"/>
    </row>
    <row r="1621" spans="1:11" s="85" customFormat="1" ht="15" customHeight="1" x14ac:dyDescent="0.3">
      <c r="A1621" s="951"/>
      <c r="B1621" s="1247"/>
      <c r="C1621" s="1244"/>
      <c r="D1621" s="1250"/>
      <c r="E1621" s="1254"/>
      <c r="F1621" s="1252"/>
      <c r="G1621" s="948"/>
      <c r="H1621" s="948"/>
      <c r="I1621" s="948"/>
      <c r="J1621" s="229"/>
      <c r="K1621" s="989"/>
    </row>
    <row r="1622" spans="1:11" s="85" customFormat="1" ht="15" customHeight="1" x14ac:dyDescent="0.3">
      <c r="A1622" s="951"/>
      <c r="B1622" s="1247"/>
      <c r="C1622" s="1244"/>
      <c r="D1622" s="1250"/>
      <c r="E1622" s="1254"/>
      <c r="F1622" s="1252"/>
      <c r="G1622" s="948"/>
      <c r="H1622" s="948"/>
      <c r="I1622" s="948"/>
      <c r="J1622" s="229"/>
      <c r="K1622" s="989"/>
    </row>
    <row r="1623" spans="1:11" s="85" customFormat="1" ht="15" customHeight="1" x14ac:dyDescent="0.3">
      <c r="A1623" s="951"/>
      <c r="B1623" s="1247"/>
      <c r="C1623" s="1244"/>
      <c r="D1623" s="1250"/>
      <c r="E1623" s="1254"/>
      <c r="F1623" s="1252"/>
      <c r="G1623" s="948"/>
      <c r="H1623" s="948"/>
      <c r="I1623" s="948"/>
      <c r="J1623" s="229"/>
      <c r="K1623" s="989"/>
    </row>
    <row r="1624" spans="1:11" s="85" customFormat="1" ht="15" customHeight="1" x14ac:dyDescent="0.3">
      <c r="A1624" s="951"/>
      <c r="B1624" s="1247"/>
      <c r="C1624" s="1244"/>
      <c r="D1624" s="1250"/>
      <c r="E1624" s="1254"/>
      <c r="F1624" s="1252"/>
      <c r="G1624" s="948"/>
      <c r="H1624" s="948"/>
      <c r="I1624" s="948"/>
      <c r="J1624" s="229"/>
      <c r="K1624" s="989"/>
    </row>
    <row r="1625" spans="1:11" s="85" customFormat="1" ht="15" customHeight="1" x14ac:dyDescent="0.3">
      <c r="A1625" s="951"/>
      <c r="B1625" s="1247"/>
      <c r="C1625" s="1244"/>
      <c r="D1625" s="1250"/>
      <c r="E1625" s="1254"/>
      <c r="F1625" s="1252"/>
      <c r="G1625" s="948"/>
      <c r="H1625" s="948"/>
      <c r="I1625" s="948"/>
      <c r="J1625" s="229"/>
      <c r="K1625" s="989"/>
    </row>
    <row r="1626" spans="1:11" s="85" customFormat="1" ht="15" customHeight="1" x14ac:dyDescent="0.3">
      <c r="A1626" s="951"/>
      <c r="B1626" s="1247"/>
      <c r="C1626" s="1244"/>
      <c r="D1626" s="1250"/>
      <c r="E1626" s="1254"/>
      <c r="F1626" s="1252"/>
      <c r="G1626" s="948"/>
      <c r="H1626" s="948"/>
      <c r="I1626" s="948"/>
      <c r="J1626" s="229"/>
      <c r="K1626" s="989"/>
    </row>
    <row r="1627" spans="1:11" s="85" customFormat="1" ht="15" customHeight="1" x14ac:dyDescent="0.3">
      <c r="A1627" s="951"/>
      <c r="B1627" s="1247"/>
      <c r="C1627" s="1244"/>
      <c r="D1627" s="1250"/>
      <c r="E1627" s="1254"/>
      <c r="F1627" s="1252"/>
      <c r="G1627" s="948"/>
      <c r="H1627" s="948"/>
      <c r="I1627" s="948"/>
      <c r="J1627" s="229"/>
      <c r="K1627" s="989"/>
    </row>
    <row r="1628" spans="1:11" s="85" customFormat="1" ht="15" customHeight="1" x14ac:dyDescent="0.3">
      <c r="A1628" s="951"/>
      <c r="B1628" s="1247"/>
      <c r="C1628" s="1244"/>
      <c r="D1628" s="1250"/>
      <c r="E1628" s="1254"/>
      <c r="F1628" s="1252"/>
      <c r="G1628" s="948"/>
      <c r="H1628" s="948"/>
      <c r="I1628" s="948"/>
      <c r="J1628" s="229"/>
      <c r="K1628" s="989"/>
    </row>
    <row r="1629" spans="1:11" s="85" customFormat="1" ht="15" customHeight="1" x14ac:dyDescent="0.3">
      <c r="A1629" s="951"/>
      <c r="B1629" s="1247"/>
      <c r="C1629" s="1244"/>
      <c r="D1629" s="1250"/>
      <c r="E1629" s="1254"/>
      <c r="F1629" s="1252"/>
      <c r="G1629" s="948"/>
      <c r="H1629" s="948"/>
      <c r="I1629" s="948"/>
      <c r="J1629" s="229"/>
      <c r="K1629" s="989"/>
    </row>
    <row r="1630" spans="1:11" s="85" customFormat="1" ht="15" customHeight="1" x14ac:dyDescent="0.3">
      <c r="A1630" s="951"/>
      <c r="B1630" s="1247"/>
      <c r="C1630" s="1244"/>
      <c r="D1630" s="1250"/>
      <c r="E1630" s="1254"/>
      <c r="F1630" s="1252"/>
      <c r="G1630" s="948"/>
      <c r="H1630" s="948"/>
      <c r="I1630" s="948"/>
      <c r="J1630" s="229"/>
      <c r="K1630" s="989"/>
    </row>
    <row r="1631" spans="1:11" s="85" customFormat="1" ht="15" customHeight="1" x14ac:dyDescent="0.3">
      <c r="A1631" s="951"/>
      <c r="B1631" s="1247"/>
      <c r="C1631" s="1244"/>
      <c r="D1631" s="1250"/>
      <c r="E1631" s="1254"/>
      <c r="F1631" s="1252"/>
      <c r="G1631" s="948"/>
      <c r="H1631" s="948"/>
      <c r="I1631" s="948"/>
      <c r="J1631" s="229"/>
      <c r="K1631" s="989"/>
    </row>
    <row r="1632" spans="1:11" s="85" customFormat="1" ht="15" customHeight="1" x14ac:dyDescent="0.3">
      <c r="A1632" s="951"/>
      <c r="B1632" s="1247"/>
      <c r="C1632" s="1244"/>
      <c r="D1632" s="1250"/>
      <c r="E1632" s="1254"/>
      <c r="F1632" s="1252"/>
      <c r="G1632" s="948"/>
      <c r="H1632" s="948"/>
      <c r="I1632" s="948"/>
      <c r="J1632" s="229"/>
      <c r="K1632" s="989"/>
    </row>
    <row r="1633" spans="1:11" s="85" customFormat="1" ht="15" customHeight="1" x14ac:dyDescent="0.3">
      <c r="A1633" s="951"/>
      <c r="B1633" s="1247"/>
      <c r="C1633" s="1244"/>
      <c r="D1633" s="1250"/>
      <c r="E1633" s="1254"/>
      <c r="F1633" s="1252"/>
      <c r="G1633" s="948"/>
      <c r="H1633" s="948"/>
      <c r="I1633" s="948"/>
      <c r="J1633" s="229"/>
      <c r="K1633" s="989"/>
    </row>
    <row r="1634" spans="1:11" s="85" customFormat="1" ht="15" customHeight="1" x14ac:dyDescent="0.3">
      <c r="A1634" s="951"/>
      <c r="B1634" s="1247"/>
      <c r="C1634" s="1244"/>
      <c r="D1634" s="1250"/>
      <c r="E1634" s="1254"/>
      <c r="F1634" s="1252"/>
      <c r="G1634" s="948"/>
      <c r="H1634" s="948"/>
      <c r="I1634" s="948"/>
      <c r="J1634" s="229"/>
      <c r="K1634" s="989"/>
    </row>
    <row r="1635" spans="1:11" s="85" customFormat="1" ht="15" customHeight="1" x14ac:dyDescent="0.3">
      <c r="A1635" s="951"/>
      <c r="B1635" s="1247"/>
      <c r="C1635" s="1244"/>
      <c r="D1635" s="1250"/>
      <c r="E1635" s="1254"/>
      <c r="F1635" s="1252"/>
      <c r="G1635" s="948"/>
      <c r="H1635" s="948"/>
      <c r="I1635" s="948"/>
      <c r="J1635" s="229"/>
      <c r="K1635" s="989"/>
    </row>
    <row r="1636" spans="1:11" s="85" customFormat="1" ht="15" customHeight="1" x14ac:dyDescent="0.3">
      <c r="A1636" s="951"/>
      <c r="B1636" s="1247"/>
      <c r="C1636" s="1244"/>
      <c r="D1636" s="1250"/>
      <c r="E1636" s="1254"/>
      <c r="F1636" s="1252"/>
      <c r="G1636" s="948"/>
      <c r="H1636" s="948"/>
      <c r="I1636" s="948"/>
      <c r="J1636" s="229"/>
      <c r="K1636" s="989"/>
    </row>
    <row r="1637" spans="1:11" s="85" customFormat="1" ht="15" customHeight="1" x14ac:dyDescent="0.3">
      <c r="A1637" s="951"/>
      <c r="B1637" s="1247"/>
      <c r="C1637" s="1244"/>
      <c r="D1637" s="1250"/>
      <c r="E1637" s="1254"/>
      <c r="F1637" s="1252"/>
      <c r="G1637" s="948"/>
      <c r="H1637" s="948"/>
      <c r="I1637" s="948"/>
      <c r="J1637" s="229"/>
      <c r="K1637" s="989"/>
    </row>
    <row r="1638" spans="1:11" s="85" customFormat="1" ht="15" customHeight="1" x14ac:dyDescent="0.3">
      <c r="A1638" s="951"/>
      <c r="B1638" s="1247"/>
      <c r="C1638" s="1244"/>
      <c r="D1638" s="1250"/>
      <c r="E1638" s="1254"/>
      <c r="F1638" s="1252"/>
      <c r="G1638" s="948"/>
      <c r="H1638" s="948"/>
      <c r="I1638" s="948"/>
      <c r="J1638" s="229"/>
      <c r="K1638" s="989"/>
    </row>
    <row r="1639" spans="1:11" s="85" customFormat="1" ht="15" customHeight="1" x14ac:dyDescent="0.3">
      <c r="A1639" s="951"/>
      <c r="B1639" s="1247"/>
      <c r="C1639" s="1244"/>
      <c r="D1639" s="1250"/>
      <c r="E1639" s="1254"/>
      <c r="F1639" s="1252"/>
      <c r="G1639" s="948"/>
      <c r="H1639" s="948"/>
      <c r="I1639" s="948"/>
      <c r="J1639" s="229"/>
      <c r="K1639" s="989"/>
    </row>
    <row r="1640" spans="1:11" s="85" customFormat="1" ht="15" customHeight="1" x14ac:dyDescent="0.3">
      <c r="A1640" s="951"/>
      <c r="B1640" s="1247"/>
      <c r="C1640" s="1244"/>
      <c r="D1640" s="1250"/>
      <c r="E1640" s="1254"/>
      <c r="F1640" s="1252"/>
      <c r="G1640" s="948"/>
      <c r="H1640" s="948"/>
      <c r="I1640" s="948"/>
      <c r="J1640" s="229"/>
      <c r="K1640" s="989"/>
    </row>
    <row r="1641" spans="1:11" s="85" customFormat="1" ht="15" customHeight="1" x14ac:dyDescent="0.3">
      <c r="A1641" s="951"/>
      <c r="B1641" s="1247"/>
      <c r="C1641" s="1244"/>
      <c r="D1641" s="1250"/>
      <c r="E1641" s="1254"/>
      <c r="F1641" s="1252"/>
      <c r="G1641" s="948"/>
      <c r="H1641" s="948"/>
      <c r="I1641" s="948"/>
      <c r="J1641" s="229"/>
      <c r="K1641" s="989"/>
    </row>
    <row r="1642" spans="1:11" s="85" customFormat="1" ht="15" customHeight="1" x14ac:dyDescent="0.3">
      <c r="A1642" s="951"/>
      <c r="B1642" s="1247"/>
      <c r="C1642" s="1244"/>
      <c r="D1642" s="1250"/>
      <c r="E1642" s="1254"/>
      <c r="F1642" s="1252"/>
      <c r="G1642" s="948"/>
      <c r="H1642" s="948"/>
      <c r="I1642" s="948"/>
      <c r="J1642" s="229"/>
      <c r="K1642" s="989"/>
    </row>
    <row r="1643" spans="1:11" s="85" customFormat="1" ht="15" customHeight="1" x14ac:dyDescent="0.3">
      <c r="A1643" s="951"/>
      <c r="B1643" s="1247"/>
      <c r="C1643" s="1244"/>
      <c r="D1643" s="1250"/>
      <c r="E1643" s="1254"/>
      <c r="F1643" s="1252"/>
      <c r="G1643" s="948"/>
      <c r="H1643" s="948"/>
      <c r="I1643" s="948"/>
      <c r="J1643" s="229"/>
      <c r="K1643" s="989"/>
    </row>
    <row r="1644" spans="1:11" s="85" customFormat="1" ht="15" customHeight="1" x14ac:dyDescent="0.3">
      <c r="A1644" s="951"/>
      <c r="B1644" s="1247"/>
      <c r="C1644" s="1244"/>
      <c r="D1644" s="1250"/>
      <c r="E1644" s="1254"/>
      <c r="F1644" s="1252"/>
      <c r="G1644" s="948"/>
      <c r="H1644" s="948"/>
      <c r="I1644" s="948"/>
      <c r="J1644" s="229"/>
      <c r="K1644" s="989"/>
    </row>
    <row r="1645" spans="1:11" s="85" customFormat="1" ht="15" customHeight="1" x14ac:dyDescent="0.3">
      <c r="A1645" s="951"/>
      <c r="B1645" s="1247"/>
      <c r="C1645" s="1244"/>
      <c r="D1645" s="1250"/>
      <c r="E1645" s="1254"/>
      <c r="F1645" s="1252"/>
      <c r="G1645" s="948"/>
      <c r="H1645" s="948"/>
      <c r="I1645" s="948"/>
      <c r="J1645" s="229"/>
      <c r="K1645" s="989"/>
    </row>
    <row r="1646" spans="1:11" s="85" customFormat="1" ht="15" customHeight="1" x14ac:dyDescent="0.3">
      <c r="A1646" s="951"/>
      <c r="B1646" s="1247"/>
      <c r="C1646" s="1244"/>
      <c r="D1646" s="1250"/>
      <c r="E1646" s="1254"/>
      <c r="F1646" s="1252"/>
      <c r="G1646" s="948"/>
      <c r="H1646" s="948"/>
      <c r="I1646" s="948"/>
      <c r="J1646" s="229"/>
      <c r="K1646" s="989"/>
    </row>
    <row r="1647" spans="1:11" s="85" customFormat="1" ht="15" customHeight="1" x14ac:dyDescent="0.3">
      <c r="A1647" s="951"/>
      <c r="B1647" s="1247"/>
      <c r="C1647" s="1244"/>
      <c r="D1647" s="1250"/>
      <c r="E1647" s="1254"/>
      <c r="F1647" s="1252"/>
      <c r="G1647" s="948"/>
      <c r="H1647" s="948"/>
      <c r="I1647" s="948"/>
      <c r="J1647" s="229"/>
      <c r="K1647" s="989"/>
    </row>
    <row r="1648" spans="1:11" s="85" customFormat="1" ht="15" customHeight="1" x14ac:dyDescent="0.3">
      <c r="A1648" s="951"/>
      <c r="B1648" s="1247"/>
      <c r="C1648" s="1244"/>
      <c r="D1648" s="1250"/>
      <c r="E1648" s="1254"/>
      <c r="F1648" s="1252"/>
      <c r="G1648" s="948"/>
      <c r="H1648" s="948"/>
      <c r="I1648" s="948"/>
      <c r="J1648" s="229"/>
      <c r="K1648" s="989"/>
    </row>
    <row r="1649" spans="1:11" s="85" customFormat="1" ht="15" customHeight="1" x14ac:dyDescent="0.3">
      <c r="A1649" s="951"/>
      <c r="B1649" s="1247"/>
      <c r="C1649" s="1244"/>
      <c r="D1649" s="1250"/>
      <c r="E1649" s="1254"/>
      <c r="F1649" s="1252"/>
      <c r="G1649" s="948"/>
      <c r="H1649" s="948"/>
      <c r="I1649" s="948"/>
      <c r="J1649" s="229"/>
      <c r="K1649" s="989"/>
    </row>
    <row r="1650" spans="1:11" s="85" customFormat="1" ht="15" customHeight="1" x14ac:dyDescent="0.3">
      <c r="A1650" s="951"/>
      <c r="B1650" s="1247"/>
      <c r="C1650" s="1244"/>
      <c r="D1650" s="1250"/>
      <c r="E1650" s="1254"/>
      <c r="F1650" s="1252"/>
      <c r="G1650" s="948"/>
      <c r="H1650" s="948"/>
      <c r="I1650" s="948"/>
      <c r="J1650" s="229"/>
      <c r="K1650" s="989"/>
    </row>
    <row r="1651" spans="1:11" s="85" customFormat="1" ht="15" customHeight="1" x14ac:dyDescent="0.3">
      <c r="A1651" s="951"/>
      <c r="B1651" s="1247"/>
      <c r="C1651" s="1244"/>
      <c r="D1651" s="1250"/>
      <c r="E1651" s="1254"/>
      <c r="F1651" s="1252"/>
      <c r="G1651" s="948"/>
      <c r="H1651" s="948"/>
      <c r="I1651" s="948"/>
      <c r="J1651" s="229"/>
      <c r="K1651" s="989"/>
    </row>
    <row r="1652" spans="1:11" s="85" customFormat="1" ht="15" customHeight="1" x14ac:dyDescent="0.3">
      <c r="A1652" s="951"/>
      <c r="B1652" s="1247"/>
      <c r="C1652" s="1244"/>
      <c r="D1652" s="1250"/>
      <c r="E1652" s="1254"/>
      <c r="F1652" s="1252"/>
      <c r="G1652" s="948"/>
      <c r="H1652" s="948"/>
      <c r="I1652" s="948"/>
      <c r="J1652" s="229"/>
      <c r="K1652" s="989"/>
    </row>
    <row r="1653" spans="1:11" s="85" customFormat="1" ht="15" customHeight="1" x14ac:dyDescent="0.3">
      <c r="A1653" s="951"/>
      <c r="B1653" s="1247"/>
      <c r="C1653" s="1244"/>
      <c r="D1653" s="1250"/>
      <c r="E1653" s="1254"/>
      <c r="F1653" s="1252"/>
      <c r="G1653" s="948"/>
      <c r="H1653" s="948"/>
      <c r="I1653" s="948"/>
      <c r="J1653" s="229"/>
      <c r="K1653" s="989"/>
    </row>
    <row r="1654" spans="1:11" s="85" customFormat="1" ht="15" customHeight="1" x14ac:dyDescent="0.3">
      <c r="A1654" s="951"/>
      <c r="B1654" s="1247"/>
      <c r="C1654" s="1244"/>
      <c r="D1654" s="1250"/>
      <c r="E1654" s="1254"/>
      <c r="F1654" s="1252"/>
      <c r="G1654" s="948"/>
      <c r="H1654" s="948"/>
      <c r="I1654" s="948"/>
      <c r="J1654" s="229"/>
      <c r="K1654" s="989"/>
    </row>
    <row r="1655" spans="1:11" s="85" customFormat="1" ht="15" customHeight="1" x14ac:dyDescent="0.3">
      <c r="A1655" s="951"/>
      <c r="B1655" s="1247"/>
      <c r="C1655" s="1244"/>
      <c r="D1655" s="1250"/>
      <c r="E1655" s="1254"/>
      <c r="F1655" s="1252"/>
      <c r="G1655" s="948"/>
      <c r="H1655" s="948"/>
      <c r="I1655" s="948"/>
      <c r="J1655" s="229"/>
      <c r="K1655" s="989"/>
    </row>
    <row r="1656" spans="1:11" s="85" customFormat="1" ht="15" customHeight="1" x14ac:dyDescent="0.3">
      <c r="A1656" s="951"/>
      <c r="B1656" s="1247"/>
      <c r="C1656" s="1244"/>
      <c r="D1656" s="1250"/>
      <c r="E1656" s="1254"/>
      <c r="F1656" s="1252"/>
      <c r="G1656" s="948"/>
      <c r="H1656" s="948"/>
      <c r="I1656" s="948"/>
      <c r="J1656" s="229"/>
      <c r="K1656" s="989"/>
    </row>
    <row r="1657" spans="1:11" s="85" customFormat="1" ht="15" customHeight="1" x14ac:dyDescent="0.3">
      <c r="A1657" s="951"/>
      <c r="B1657" s="1247"/>
      <c r="C1657" s="1244"/>
      <c r="D1657" s="1250"/>
      <c r="E1657" s="1254"/>
      <c r="F1657" s="1252"/>
      <c r="G1657" s="948"/>
      <c r="H1657" s="948"/>
      <c r="I1657" s="948"/>
      <c r="J1657" s="229"/>
      <c r="K1657" s="989"/>
    </row>
    <row r="1658" spans="1:11" s="85" customFormat="1" ht="15" customHeight="1" x14ac:dyDescent="0.3">
      <c r="A1658" s="951"/>
      <c r="B1658" s="1247"/>
      <c r="C1658" s="1244"/>
      <c r="D1658" s="1250"/>
      <c r="E1658" s="1254"/>
      <c r="F1658" s="1252"/>
      <c r="G1658" s="948"/>
      <c r="H1658" s="948"/>
      <c r="I1658" s="948"/>
      <c r="J1658" s="229"/>
      <c r="K1658" s="989"/>
    </row>
    <row r="1659" spans="1:11" s="85" customFormat="1" ht="15" customHeight="1" x14ac:dyDescent="0.3">
      <c r="A1659" s="951"/>
      <c r="B1659" s="1247"/>
      <c r="C1659" s="1244"/>
      <c r="D1659" s="1250"/>
      <c r="E1659" s="1254"/>
      <c r="F1659" s="1252"/>
      <c r="G1659" s="948"/>
      <c r="H1659" s="948"/>
      <c r="I1659" s="948"/>
      <c r="J1659" s="229"/>
      <c r="K1659" s="989"/>
    </row>
    <row r="1660" spans="1:11" s="85" customFormat="1" ht="15" customHeight="1" x14ac:dyDescent="0.3">
      <c r="A1660" s="951"/>
      <c r="B1660" s="1247"/>
      <c r="C1660" s="1244"/>
      <c r="D1660" s="1250"/>
      <c r="E1660" s="1254"/>
      <c r="F1660" s="1252"/>
      <c r="G1660" s="948"/>
      <c r="H1660" s="948"/>
      <c r="I1660" s="948"/>
      <c r="J1660" s="229"/>
      <c r="K1660" s="989"/>
    </row>
    <row r="1661" spans="1:11" s="85" customFormat="1" ht="15" customHeight="1" x14ac:dyDescent="0.3">
      <c r="A1661" s="951"/>
      <c r="B1661" s="1247"/>
      <c r="C1661" s="1244"/>
      <c r="D1661" s="1250"/>
      <c r="E1661" s="1254"/>
      <c r="F1661" s="1252"/>
      <c r="G1661" s="948"/>
      <c r="H1661" s="948"/>
      <c r="I1661" s="948"/>
      <c r="J1661" s="229"/>
      <c r="K1661" s="989"/>
    </row>
    <row r="1662" spans="1:11" s="85" customFormat="1" ht="15" customHeight="1" x14ac:dyDescent="0.3">
      <c r="A1662" s="951"/>
      <c r="B1662" s="1247"/>
      <c r="C1662" s="1244"/>
      <c r="D1662" s="1250"/>
      <c r="E1662" s="1254"/>
      <c r="F1662" s="1252"/>
      <c r="G1662" s="948"/>
      <c r="H1662" s="948"/>
      <c r="I1662" s="948"/>
      <c r="J1662" s="229"/>
      <c r="K1662" s="989"/>
    </row>
    <row r="1663" spans="1:11" s="85" customFormat="1" ht="15" customHeight="1" x14ac:dyDescent="0.3">
      <c r="A1663" s="951"/>
      <c r="B1663" s="1247"/>
      <c r="C1663" s="1244"/>
      <c r="D1663" s="1250"/>
      <c r="E1663" s="1254"/>
      <c r="F1663" s="1252"/>
      <c r="G1663" s="948"/>
      <c r="H1663" s="948"/>
      <c r="I1663" s="948"/>
      <c r="J1663" s="229"/>
      <c r="K1663" s="989"/>
    </row>
    <row r="1664" spans="1:11" s="85" customFormat="1" ht="15" customHeight="1" x14ac:dyDescent="0.3">
      <c r="A1664" s="951"/>
      <c r="B1664" s="1247"/>
      <c r="C1664" s="1244"/>
      <c r="D1664" s="1250"/>
      <c r="E1664" s="1254"/>
      <c r="F1664" s="1252"/>
      <c r="G1664" s="948"/>
      <c r="H1664" s="948"/>
      <c r="I1664" s="948"/>
      <c r="J1664" s="229"/>
      <c r="K1664" s="989"/>
    </row>
    <row r="1665" spans="1:11" s="85" customFormat="1" ht="15" customHeight="1" x14ac:dyDescent="0.3">
      <c r="A1665" s="951"/>
      <c r="B1665" s="1247"/>
      <c r="C1665" s="1244"/>
      <c r="D1665" s="1250"/>
      <c r="E1665" s="1254"/>
      <c r="F1665" s="1252"/>
      <c r="G1665" s="948"/>
      <c r="H1665" s="948"/>
      <c r="I1665" s="948"/>
      <c r="J1665" s="229"/>
      <c r="K1665" s="989"/>
    </row>
    <row r="1666" spans="1:11" s="85" customFormat="1" ht="15" customHeight="1" x14ac:dyDescent="0.3">
      <c r="A1666" s="951"/>
      <c r="B1666" s="1247"/>
      <c r="C1666" s="1244"/>
      <c r="D1666" s="1250"/>
      <c r="E1666" s="1254"/>
      <c r="F1666" s="1252"/>
      <c r="G1666" s="948"/>
      <c r="H1666" s="948"/>
      <c r="I1666" s="948"/>
      <c r="J1666" s="229"/>
      <c r="K1666" s="989"/>
    </row>
    <row r="1667" spans="1:11" s="85" customFormat="1" ht="15" customHeight="1" x14ac:dyDescent="0.3">
      <c r="A1667" s="951"/>
      <c r="B1667" s="1247"/>
      <c r="C1667" s="1244"/>
      <c r="D1667" s="1250"/>
      <c r="E1667" s="1254"/>
      <c r="F1667" s="1252"/>
      <c r="G1667" s="948"/>
      <c r="H1667" s="948"/>
      <c r="I1667" s="948"/>
      <c r="J1667" s="229"/>
      <c r="K1667" s="989"/>
    </row>
    <row r="1668" spans="1:11" s="85" customFormat="1" ht="15" customHeight="1" x14ac:dyDescent="0.3">
      <c r="A1668" s="951"/>
      <c r="B1668" s="1247"/>
      <c r="C1668" s="1244"/>
      <c r="D1668" s="1250"/>
      <c r="E1668" s="1254"/>
      <c r="F1668" s="1252"/>
      <c r="G1668" s="948"/>
      <c r="H1668" s="948"/>
      <c r="I1668" s="948"/>
      <c r="J1668" s="229"/>
      <c r="K1668" s="989"/>
    </row>
    <row r="1669" spans="1:11" s="85" customFormat="1" ht="15" customHeight="1" x14ac:dyDescent="0.3">
      <c r="A1669" s="951"/>
      <c r="B1669" s="1247"/>
      <c r="C1669" s="1244"/>
      <c r="D1669" s="1250"/>
      <c r="E1669" s="1254"/>
      <c r="F1669" s="1252"/>
      <c r="G1669" s="948"/>
      <c r="H1669" s="948"/>
      <c r="I1669" s="948"/>
      <c r="J1669" s="229"/>
      <c r="K1669" s="989"/>
    </row>
    <row r="1670" spans="1:11" s="85" customFormat="1" ht="15" customHeight="1" x14ac:dyDescent="0.3">
      <c r="A1670" s="951"/>
      <c r="B1670" s="1247"/>
      <c r="C1670" s="1244"/>
      <c r="D1670" s="1250"/>
      <c r="E1670" s="1254"/>
      <c r="F1670" s="1252"/>
      <c r="G1670" s="948"/>
      <c r="H1670" s="948"/>
      <c r="I1670" s="948"/>
      <c r="J1670" s="229"/>
      <c r="K1670" s="989"/>
    </row>
    <row r="1671" spans="1:11" s="85" customFormat="1" ht="15" customHeight="1" x14ac:dyDescent="0.3">
      <c r="A1671" s="951"/>
      <c r="B1671" s="1247"/>
      <c r="C1671" s="1244"/>
      <c r="D1671" s="1250"/>
      <c r="E1671" s="1254"/>
      <c r="F1671" s="1252"/>
      <c r="G1671" s="948"/>
      <c r="H1671" s="948"/>
      <c r="I1671" s="948"/>
      <c r="J1671" s="229"/>
      <c r="K1671" s="989"/>
    </row>
    <row r="1672" spans="1:11" s="85" customFormat="1" ht="15" customHeight="1" x14ac:dyDescent="0.3">
      <c r="A1672" s="951"/>
      <c r="B1672" s="1247"/>
      <c r="C1672" s="1244"/>
      <c r="D1672" s="1250"/>
      <c r="E1672" s="1254"/>
      <c r="F1672" s="1252"/>
      <c r="G1672" s="948"/>
      <c r="H1672" s="948"/>
      <c r="I1672" s="948"/>
      <c r="J1672" s="229"/>
      <c r="K1672" s="989"/>
    </row>
    <row r="1673" spans="1:11" s="85" customFormat="1" ht="15" customHeight="1" x14ac:dyDescent="0.3">
      <c r="A1673" s="951"/>
      <c r="B1673" s="1247"/>
      <c r="C1673" s="1244"/>
      <c r="D1673" s="1250"/>
      <c r="E1673" s="1254"/>
      <c r="F1673" s="1252"/>
      <c r="G1673" s="948"/>
      <c r="H1673" s="948"/>
      <c r="I1673" s="948"/>
      <c r="J1673" s="229"/>
      <c r="K1673" s="989"/>
    </row>
    <row r="1674" spans="1:11" s="85" customFormat="1" ht="15" customHeight="1" x14ac:dyDescent="0.3">
      <c r="A1674" s="951"/>
      <c r="B1674" s="1247"/>
      <c r="C1674" s="1244"/>
      <c r="D1674" s="1250"/>
      <c r="E1674" s="1254"/>
      <c r="F1674" s="1252"/>
      <c r="G1674" s="948"/>
      <c r="H1674" s="948"/>
      <c r="I1674" s="948"/>
      <c r="J1674" s="229"/>
      <c r="K1674" s="989"/>
    </row>
    <row r="1675" spans="1:11" s="85" customFormat="1" ht="15" customHeight="1" x14ac:dyDescent="0.3">
      <c r="A1675" s="951"/>
      <c r="B1675" s="1247"/>
      <c r="C1675" s="1244"/>
      <c r="D1675" s="1250"/>
      <c r="E1675" s="1254"/>
      <c r="F1675" s="1252"/>
      <c r="G1675" s="948"/>
      <c r="H1675" s="948"/>
      <c r="I1675" s="948"/>
      <c r="J1675" s="229"/>
      <c r="K1675" s="989"/>
    </row>
    <row r="1676" spans="1:11" s="85" customFormat="1" ht="15" customHeight="1" x14ac:dyDescent="0.3">
      <c r="A1676" s="951"/>
      <c r="B1676" s="1247"/>
      <c r="C1676" s="1244"/>
      <c r="D1676" s="1250"/>
      <c r="E1676" s="1254"/>
      <c r="F1676" s="1252"/>
      <c r="G1676" s="948"/>
      <c r="H1676" s="948"/>
      <c r="I1676" s="948"/>
      <c r="J1676" s="229"/>
      <c r="K1676" s="989"/>
    </row>
    <row r="1677" spans="1:11" s="85" customFormat="1" ht="15" customHeight="1" x14ac:dyDescent="0.3">
      <c r="A1677" s="951"/>
      <c r="B1677" s="1247"/>
      <c r="C1677" s="1244"/>
      <c r="D1677" s="1250"/>
      <c r="E1677" s="1254"/>
      <c r="F1677" s="1252"/>
      <c r="G1677" s="948"/>
      <c r="H1677" s="948"/>
      <c r="I1677" s="948"/>
      <c r="J1677" s="229"/>
      <c r="K1677" s="989"/>
    </row>
    <row r="1678" spans="1:11" s="85" customFormat="1" ht="15" customHeight="1" x14ac:dyDescent="0.3">
      <c r="A1678" s="951"/>
      <c r="B1678" s="1247"/>
      <c r="C1678" s="1244"/>
      <c r="D1678" s="1250"/>
      <c r="E1678" s="1254"/>
      <c r="F1678" s="1252"/>
      <c r="G1678" s="948"/>
      <c r="H1678" s="948"/>
      <c r="I1678" s="948"/>
      <c r="J1678" s="229"/>
      <c r="K1678" s="989"/>
    </row>
    <row r="1679" spans="1:11" s="85" customFormat="1" ht="15" customHeight="1" x14ac:dyDescent="0.3">
      <c r="A1679" s="951"/>
      <c r="B1679" s="1247"/>
      <c r="C1679" s="1244"/>
      <c r="D1679" s="1250"/>
      <c r="E1679" s="1254"/>
      <c r="F1679" s="1252"/>
      <c r="G1679" s="948"/>
      <c r="H1679" s="948"/>
      <c r="I1679" s="948"/>
      <c r="J1679" s="229"/>
      <c r="K1679" s="989"/>
    </row>
    <row r="1680" spans="1:11" s="85" customFormat="1" ht="15" customHeight="1" x14ac:dyDescent="0.3">
      <c r="A1680" s="951"/>
      <c r="B1680" s="1247"/>
      <c r="C1680" s="1244"/>
      <c r="D1680" s="1250"/>
      <c r="E1680" s="1254"/>
      <c r="F1680" s="1252"/>
      <c r="G1680" s="948"/>
      <c r="H1680" s="948"/>
      <c r="I1680" s="948"/>
      <c r="J1680" s="229"/>
      <c r="K1680" s="989"/>
    </row>
    <row r="1681" spans="1:11" s="85" customFormat="1" ht="15" customHeight="1" x14ac:dyDescent="0.3">
      <c r="A1681" s="951"/>
      <c r="B1681" s="1247"/>
      <c r="C1681" s="1244"/>
      <c r="D1681" s="1250"/>
      <c r="E1681" s="1254"/>
      <c r="F1681" s="1252"/>
      <c r="G1681" s="948"/>
      <c r="H1681" s="948"/>
      <c r="I1681" s="948"/>
      <c r="J1681" s="229"/>
      <c r="K1681" s="989"/>
    </row>
    <row r="1682" spans="1:11" s="85" customFormat="1" ht="15" customHeight="1" x14ac:dyDescent="0.3">
      <c r="A1682" s="951"/>
      <c r="B1682" s="1247"/>
      <c r="C1682" s="1244"/>
      <c r="D1682" s="1250"/>
      <c r="E1682" s="1254"/>
      <c r="F1682" s="1252"/>
      <c r="G1682" s="948"/>
      <c r="H1682" s="948"/>
      <c r="I1682" s="948"/>
      <c r="J1682" s="229"/>
      <c r="K1682" s="989"/>
    </row>
    <row r="1683" spans="1:11" s="85" customFormat="1" ht="15" customHeight="1" x14ac:dyDescent="0.3">
      <c r="A1683" s="951"/>
      <c r="B1683" s="1247"/>
      <c r="C1683" s="1244"/>
      <c r="D1683" s="1250"/>
      <c r="E1683" s="1254"/>
      <c r="F1683" s="1252"/>
      <c r="G1683" s="948"/>
      <c r="H1683" s="948"/>
      <c r="I1683" s="948"/>
      <c r="J1683" s="229"/>
      <c r="K1683" s="989"/>
    </row>
    <row r="1684" spans="1:11" s="85" customFormat="1" ht="15" customHeight="1" x14ac:dyDescent="0.3">
      <c r="A1684" s="951"/>
      <c r="B1684" s="1247"/>
      <c r="C1684" s="1244"/>
      <c r="D1684" s="1250"/>
      <c r="E1684" s="1254"/>
      <c r="F1684" s="1252"/>
      <c r="G1684" s="948"/>
      <c r="H1684" s="948"/>
      <c r="I1684" s="948"/>
      <c r="J1684" s="229"/>
      <c r="K1684" s="989"/>
    </row>
    <row r="1685" spans="1:11" s="85" customFormat="1" ht="15" customHeight="1" x14ac:dyDescent="0.3">
      <c r="A1685" s="951"/>
      <c r="B1685" s="1247"/>
      <c r="C1685" s="1244"/>
      <c r="D1685" s="1250"/>
      <c r="E1685" s="1254"/>
      <c r="F1685" s="1252"/>
      <c r="G1685" s="948"/>
      <c r="H1685" s="948"/>
      <c r="I1685" s="948"/>
      <c r="J1685" s="229"/>
      <c r="K1685" s="989"/>
    </row>
    <row r="1686" spans="1:11" s="85" customFormat="1" ht="15" customHeight="1" x14ac:dyDescent="0.3">
      <c r="A1686" s="951"/>
      <c r="B1686" s="1247"/>
      <c r="C1686" s="1244"/>
      <c r="D1686" s="1250"/>
      <c r="E1686" s="1254"/>
      <c r="F1686" s="1252"/>
      <c r="G1686" s="948"/>
      <c r="H1686" s="948"/>
      <c r="I1686" s="948"/>
      <c r="J1686" s="229"/>
      <c r="K1686" s="989"/>
    </row>
    <row r="1687" spans="1:11" s="85" customFormat="1" ht="15" customHeight="1" x14ac:dyDescent="0.3">
      <c r="A1687" s="951"/>
      <c r="B1687" s="1247"/>
      <c r="C1687" s="1244"/>
      <c r="D1687" s="1250"/>
      <c r="E1687" s="1254"/>
      <c r="F1687" s="1252"/>
      <c r="G1687" s="948"/>
      <c r="H1687" s="948"/>
      <c r="I1687" s="948"/>
      <c r="J1687" s="229"/>
      <c r="K1687" s="989"/>
    </row>
    <row r="1688" spans="1:11" s="85" customFormat="1" ht="15" customHeight="1" x14ac:dyDescent="0.3">
      <c r="A1688" s="951"/>
      <c r="B1688" s="1247"/>
      <c r="C1688" s="1244"/>
      <c r="D1688" s="1250"/>
      <c r="E1688" s="1254"/>
      <c r="F1688" s="1252"/>
      <c r="G1688" s="948"/>
      <c r="H1688" s="948"/>
      <c r="I1688" s="948"/>
      <c r="J1688" s="229"/>
      <c r="K1688" s="989"/>
    </row>
    <row r="1689" spans="1:11" s="85" customFormat="1" ht="15" customHeight="1" x14ac:dyDescent="0.3">
      <c r="A1689" s="951"/>
      <c r="B1689" s="1247"/>
      <c r="C1689" s="1244"/>
      <c r="D1689" s="1250"/>
      <c r="E1689" s="1254"/>
      <c r="F1689" s="1252"/>
      <c r="G1689" s="948"/>
      <c r="H1689" s="948"/>
      <c r="I1689" s="948"/>
      <c r="J1689" s="229"/>
      <c r="K1689" s="989"/>
    </row>
    <row r="1690" spans="1:11" s="85" customFormat="1" ht="15" customHeight="1" x14ac:dyDescent="0.3">
      <c r="A1690" s="951"/>
      <c r="B1690" s="1247"/>
      <c r="C1690" s="1244"/>
      <c r="D1690" s="1250"/>
      <c r="E1690" s="1254"/>
      <c r="F1690" s="1252"/>
      <c r="G1690" s="948"/>
      <c r="H1690" s="948"/>
      <c r="I1690" s="948"/>
      <c r="J1690" s="229"/>
      <c r="K1690" s="989"/>
    </row>
    <row r="1691" spans="1:11" s="85" customFormat="1" ht="15" customHeight="1" x14ac:dyDescent="0.3">
      <c r="A1691" s="951"/>
      <c r="B1691" s="1247"/>
      <c r="C1691" s="1244"/>
      <c r="D1691" s="1250"/>
      <c r="E1691" s="1254"/>
      <c r="F1691" s="1252"/>
      <c r="G1691" s="948"/>
      <c r="H1691" s="948"/>
      <c r="I1691" s="948"/>
      <c r="J1691" s="229"/>
      <c r="K1691" s="989"/>
    </row>
    <row r="1692" spans="1:11" s="85" customFormat="1" ht="15" customHeight="1" x14ac:dyDescent="0.3">
      <c r="A1692" s="951"/>
      <c r="B1692" s="1247"/>
      <c r="C1692" s="1244"/>
      <c r="D1692" s="1250"/>
      <c r="E1692" s="1254"/>
      <c r="F1692" s="1252"/>
      <c r="G1692" s="948"/>
      <c r="H1692" s="948"/>
      <c r="I1692" s="948"/>
      <c r="J1692" s="229"/>
      <c r="K1692" s="989"/>
    </row>
    <row r="1693" spans="1:11" s="85" customFormat="1" ht="15" customHeight="1" x14ac:dyDescent="0.3">
      <c r="A1693" s="951"/>
      <c r="B1693" s="1247"/>
      <c r="C1693" s="1244"/>
      <c r="D1693" s="1250"/>
      <c r="E1693" s="1254"/>
      <c r="F1693" s="1252"/>
      <c r="G1693" s="948"/>
      <c r="H1693" s="948"/>
      <c r="I1693" s="948"/>
      <c r="J1693" s="229"/>
      <c r="K1693" s="989"/>
    </row>
    <row r="1694" spans="1:11" s="85" customFormat="1" ht="15" customHeight="1" x14ac:dyDescent="0.3">
      <c r="A1694" s="951"/>
      <c r="B1694" s="1247"/>
      <c r="C1694" s="1244"/>
      <c r="D1694" s="1250"/>
      <c r="E1694" s="1254"/>
      <c r="F1694" s="1252"/>
      <c r="G1694" s="948"/>
      <c r="H1694" s="948"/>
      <c r="I1694" s="948"/>
      <c r="J1694" s="229"/>
      <c r="K1694" s="989"/>
    </row>
    <row r="1695" spans="1:11" s="85" customFormat="1" ht="15" customHeight="1" x14ac:dyDescent="0.3">
      <c r="A1695" s="951"/>
      <c r="B1695" s="1247"/>
      <c r="C1695" s="1244"/>
      <c r="D1695" s="1250"/>
      <c r="E1695" s="1254"/>
      <c r="F1695" s="1252"/>
      <c r="G1695" s="948"/>
      <c r="H1695" s="948"/>
      <c r="I1695" s="948"/>
      <c r="J1695" s="229"/>
      <c r="K1695" s="989"/>
    </row>
    <row r="1696" spans="1:11" s="85" customFormat="1" ht="15" customHeight="1" x14ac:dyDescent="0.3">
      <c r="A1696" s="951"/>
      <c r="B1696" s="1247"/>
      <c r="C1696" s="1244"/>
      <c r="D1696" s="1250"/>
      <c r="E1696" s="1254"/>
      <c r="F1696" s="1252"/>
      <c r="G1696" s="948"/>
      <c r="H1696" s="948"/>
      <c r="I1696" s="948"/>
      <c r="J1696" s="229"/>
      <c r="K1696" s="989"/>
    </row>
    <row r="1697" spans="1:11" s="85" customFormat="1" ht="15" customHeight="1" x14ac:dyDescent="0.3">
      <c r="A1697" s="951"/>
      <c r="B1697" s="1247"/>
      <c r="C1697" s="1244"/>
      <c r="D1697" s="1250"/>
      <c r="E1697" s="1254"/>
      <c r="F1697" s="1252"/>
      <c r="G1697" s="948"/>
      <c r="H1697" s="948"/>
      <c r="I1697" s="948"/>
      <c r="J1697" s="229"/>
      <c r="K1697" s="989"/>
    </row>
    <row r="1698" spans="1:11" s="85" customFormat="1" ht="15" customHeight="1" x14ac:dyDescent="0.3">
      <c r="A1698" s="951"/>
      <c r="B1698" s="1247"/>
      <c r="C1698" s="1244"/>
      <c r="D1698" s="1250"/>
      <c r="E1698" s="1254"/>
      <c r="F1698" s="1252"/>
      <c r="G1698" s="948"/>
      <c r="H1698" s="948"/>
      <c r="I1698" s="948"/>
      <c r="J1698" s="229"/>
      <c r="K1698" s="989"/>
    </row>
    <row r="1699" spans="1:11" s="85" customFormat="1" ht="15" customHeight="1" x14ac:dyDescent="0.3">
      <c r="A1699" s="951"/>
      <c r="B1699" s="1247"/>
      <c r="C1699" s="1244"/>
      <c r="D1699" s="1250"/>
      <c r="E1699" s="1254"/>
      <c r="F1699" s="1252"/>
      <c r="G1699" s="948"/>
      <c r="H1699" s="948"/>
      <c r="I1699" s="948"/>
      <c r="J1699" s="229"/>
      <c r="K1699" s="989"/>
    </row>
    <row r="1700" spans="1:11" s="85" customFormat="1" ht="15" customHeight="1" x14ac:dyDescent="0.3">
      <c r="A1700" s="951"/>
      <c r="B1700" s="1247"/>
      <c r="C1700" s="1244"/>
      <c r="D1700" s="1250"/>
      <c r="E1700" s="1254"/>
      <c r="F1700" s="1252"/>
      <c r="G1700" s="948"/>
      <c r="H1700" s="948"/>
      <c r="I1700" s="948"/>
      <c r="J1700" s="229"/>
      <c r="K1700" s="989"/>
    </row>
    <row r="1701" spans="1:11" s="85" customFormat="1" ht="15" customHeight="1" x14ac:dyDescent="0.3">
      <c r="A1701" s="951"/>
      <c r="B1701" s="1247"/>
      <c r="C1701" s="1244"/>
      <c r="D1701" s="1250"/>
      <c r="E1701" s="1254"/>
      <c r="F1701" s="1252"/>
      <c r="G1701" s="948"/>
      <c r="H1701" s="948"/>
      <c r="I1701" s="948"/>
      <c r="J1701" s="229"/>
      <c r="K1701" s="989"/>
    </row>
    <row r="1702" spans="1:11" s="85" customFormat="1" ht="15" customHeight="1" x14ac:dyDescent="0.3">
      <c r="A1702" s="951"/>
      <c r="B1702" s="1247"/>
      <c r="C1702" s="1244"/>
      <c r="D1702" s="1250"/>
      <c r="E1702" s="1254"/>
      <c r="F1702" s="1252"/>
      <c r="G1702" s="948"/>
      <c r="H1702" s="948"/>
      <c r="I1702" s="948"/>
      <c r="J1702" s="229"/>
      <c r="K1702" s="989"/>
    </row>
    <row r="1703" spans="1:11" s="85" customFormat="1" ht="15" customHeight="1" x14ac:dyDescent="0.3">
      <c r="A1703" s="951"/>
      <c r="B1703" s="1247"/>
      <c r="C1703" s="1244"/>
      <c r="D1703" s="1250"/>
      <c r="E1703" s="1254"/>
      <c r="F1703" s="1252"/>
      <c r="G1703" s="948"/>
      <c r="H1703" s="948"/>
      <c r="I1703" s="948"/>
      <c r="J1703" s="229"/>
      <c r="K1703" s="989"/>
    </row>
    <row r="1704" spans="1:11" s="85" customFormat="1" ht="15" customHeight="1" x14ac:dyDescent="0.3">
      <c r="A1704" s="951"/>
      <c r="B1704" s="1247"/>
      <c r="C1704" s="1244"/>
      <c r="D1704" s="1250"/>
      <c r="E1704" s="1254"/>
      <c r="F1704" s="1252"/>
      <c r="G1704" s="948"/>
      <c r="H1704" s="948"/>
      <c r="I1704" s="948"/>
      <c r="J1704" s="229"/>
      <c r="K1704" s="989"/>
    </row>
    <row r="1705" spans="1:11" s="85" customFormat="1" ht="15" customHeight="1" x14ac:dyDescent="0.3">
      <c r="A1705" s="951"/>
      <c r="B1705" s="1247"/>
      <c r="C1705" s="1244"/>
      <c r="D1705" s="1250"/>
      <c r="E1705" s="1254"/>
      <c r="F1705" s="1252"/>
      <c r="G1705" s="948"/>
      <c r="H1705" s="948"/>
      <c r="I1705" s="948"/>
      <c r="J1705" s="229"/>
      <c r="K1705" s="989"/>
    </row>
    <row r="1706" spans="1:11" s="85" customFormat="1" ht="15" customHeight="1" x14ac:dyDescent="0.3">
      <c r="A1706" s="951"/>
      <c r="B1706" s="1247"/>
      <c r="C1706" s="1244"/>
      <c r="D1706" s="1250"/>
      <c r="E1706" s="1254"/>
      <c r="F1706" s="1252"/>
      <c r="G1706" s="948"/>
      <c r="H1706" s="948"/>
      <c r="I1706" s="948"/>
      <c r="J1706" s="229"/>
      <c r="K1706" s="989"/>
    </row>
    <row r="1707" spans="1:11" s="85" customFormat="1" ht="15" customHeight="1" x14ac:dyDescent="0.3">
      <c r="A1707" s="951"/>
      <c r="B1707" s="1247"/>
      <c r="C1707" s="1244"/>
      <c r="D1707" s="1250"/>
      <c r="E1707" s="1254"/>
      <c r="F1707" s="1252"/>
      <c r="G1707" s="948"/>
      <c r="H1707" s="948"/>
      <c r="I1707" s="948"/>
      <c r="J1707" s="229"/>
      <c r="K1707" s="989"/>
    </row>
    <row r="1708" spans="1:11" s="85" customFormat="1" ht="15" customHeight="1" x14ac:dyDescent="0.3">
      <c r="A1708" s="951"/>
      <c r="B1708" s="1247"/>
      <c r="C1708" s="1244"/>
      <c r="D1708" s="1250"/>
      <c r="E1708" s="1254"/>
      <c r="F1708" s="1252"/>
      <c r="G1708" s="948"/>
      <c r="H1708" s="948"/>
      <c r="I1708" s="948"/>
      <c r="J1708" s="229"/>
      <c r="K1708" s="989"/>
    </row>
    <row r="1709" spans="1:11" s="85" customFormat="1" ht="15" customHeight="1" x14ac:dyDescent="0.3">
      <c r="A1709" s="951"/>
      <c r="B1709" s="1247"/>
      <c r="C1709" s="1244"/>
      <c r="D1709" s="1250"/>
      <c r="E1709" s="1254"/>
      <c r="F1709" s="1252"/>
      <c r="G1709" s="948"/>
      <c r="H1709" s="948"/>
      <c r="I1709" s="948"/>
      <c r="J1709" s="229"/>
      <c r="K1709" s="989"/>
    </row>
    <row r="1710" spans="1:11" s="85" customFormat="1" ht="15" customHeight="1" x14ac:dyDescent="0.3">
      <c r="A1710" s="951"/>
      <c r="B1710" s="1247"/>
      <c r="C1710" s="1244"/>
      <c r="D1710" s="1250"/>
      <c r="E1710" s="1254"/>
      <c r="F1710" s="1252"/>
      <c r="G1710" s="948"/>
      <c r="H1710" s="948"/>
      <c r="I1710" s="948"/>
      <c r="J1710" s="229"/>
      <c r="K1710" s="989"/>
    </row>
    <row r="1711" spans="1:11" s="85" customFormat="1" ht="15" customHeight="1" x14ac:dyDescent="0.3">
      <c r="A1711" s="951"/>
      <c r="B1711" s="1247"/>
      <c r="C1711" s="1244"/>
      <c r="D1711" s="1250"/>
      <c r="E1711" s="1254"/>
      <c r="F1711" s="1252"/>
      <c r="G1711" s="948"/>
      <c r="H1711" s="948"/>
      <c r="I1711" s="948"/>
      <c r="J1711" s="229"/>
      <c r="K1711" s="989"/>
    </row>
    <row r="1712" spans="1:11" s="85" customFormat="1" ht="15" customHeight="1" x14ac:dyDescent="0.3">
      <c r="A1712" s="951"/>
      <c r="B1712" s="1247"/>
      <c r="C1712" s="1244"/>
      <c r="D1712" s="1250"/>
      <c r="E1712" s="1254"/>
      <c r="F1712" s="1252"/>
      <c r="G1712" s="948"/>
      <c r="H1712" s="948"/>
      <c r="I1712" s="948"/>
      <c r="J1712" s="229"/>
      <c r="K1712" s="989"/>
    </row>
    <row r="1713" spans="1:11" s="85" customFormat="1" ht="15" customHeight="1" x14ac:dyDescent="0.3">
      <c r="A1713" s="951"/>
      <c r="B1713" s="1247"/>
      <c r="C1713" s="1244"/>
      <c r="D1713" s="1250"/>
      <c r="E1713" s="1254"/>
      <c r="F1713" s="1252"/>
      <c r="G1713" s="948"/>
      <c r="H1713" s="948"/>
      <c r="I1713" s="948"/>
      <c r="J1713" s="229"/>
      <c r="K1713" s="989"/>
    </row>
    <row r="1714" spans="1:11" s="85" customFormat="1" ht="15" customHeight="1" x14ac:dyDescent="0.3">
      <c r="A1714" s="951"/>
      <c r="B1714" s="1247"/>
      <c r="C1714" s="1244"/>
      <c r="D1714" s="1250"/>
      <c r="E1714" s="1254"/>
      <c r="F1714" s="1252"/>
      <c r="G1714" s="948"/>
      <c r="H1714" s="948"/>
      <c r="I1714" s="948"/>
      <c r="J1714" s="229"/>
      <c r="K1714" s="989"/>
    </row>
    <row r="1715" spans="1:11" s="85" customFormat="1" ht="15" customHeight="1" x14ac:dyDescent="0.3">
      <c r="A1715" s="951"/>
      <c r="B1715" s="1247"/>
      <c r="C1715" s="1244"/>
      <c r="D1715" s="1250"/>
      <c r="E1715" s="1254"/>
      <c r="F1715" s="1252"/>
      <c r="G1715" s="948"/>
      <c r="H1715" s="948"/>
      <c r="I1715" s="948"/>
      <c r="J1715" s="229"/>
      <c r="K1715" s="989"/>
    </row>
    <row r="1716" spans="1:11" s="85" customFormat="1" ht="15" customHeight="1" x14ac:dyDescent="0.3">
      <c r="A1716" s="951"/>
      <c r="B1716" s="1247"/>
      <c r="C1716" s="1244"/>
      <c r="D1716" s="1250"/>
      <c r="E1716" s="1254"/>
      <c r="F1716" s="1252"/>
      <c r="G1716" s="948"/>
      <c r="H1716" s="948"/>
      <c r="I1716" s="948"/>
      <c r="J1716" s="229"/>
      <c r="K1716" s="989"/>
    </row>
    <row r="1717" spans="1:11" s="85" customFormat="1" ht="15" customHeight="1" x14ac:dyDescent="0.3">
      <c r="A1717" s="951"/>
      <c r="B1717" s="1247"/>
      <c r="C1717" s="1244"/>
      <c r="D1717" s="1250"/>
      <c r="E1717" s="1254"/>
      <c r="F1717" s="1252"/>
      <c r="G1717" s="948"/>
      <c r="H1717" s="948"/>
      <c r="I1717" s="948"/>
      <c r="J1717" s="229"/>
      <c r="K1717" s="989"/>
    </row>
    <row r="1718" spans="1:11" s="85" customFormat="1" ht="15" customHeight="1" x14ac:dyDescent="0.3">
      <c r="A1718" s="951"/>
      <c r="B1718" s="1247"/>
      <c r="C1718" s="1244"/>
      <c r="D1718" s="1250"/>
      <c r="E1718" s="1254"/>
      <c r="F1718" s="1252"/>
      <c r="G1718" s="948"/>
      <c r="H1718" s="948"/>
      <c r="I1718" s="948"/>
      <c r="J1718" s="229"/>
      <c r="K1718" s="989"/>
    </row>
    <row r="1719" spans="1:11" s="85" customFormat="1" ht="15" customHeight="1" x14ac:dyDescent="0.3">
      <c r="A1719" s="951"/>
      <c r="B1719" s="1247"/>
      <c r="C1719" s="1244"/>
      <c r="D1719" s="1250"/>
      <c r="E1719" s="1254"/>
      <c r="F1719" s="1252"/>
      <c r="G1719" s="948"/>
      <c r="H1719" s="948"/>
      <c r="I1719" s="948"/>
      <c r="J1719" s="229"/>
      <c r="K1719" s="989"/>
    </row>
    <row r="1720" spans="1:11" s="85" customFormat="1" ht="15" customHeight="1" x14ac:dyDescent="0.3">
      <c r="A1720" s="951"/>
      <c r="B1720" s="1247"/>
      <c r="C1720" s="1244"/>
      <c r="D1720" s="1250"/>
      <c r="E1720" s="1254"/>
      <c r="F1720" s="1252"/>
      <c r="G1720" s="948"/>
      <c r="H1720" s="948"/>
      <c r="I1720" s="948"/>
      <c r="J1720" s="229"/>
      <c r="K1720" s="989"/>
    </row>
    <row r="1721" spans="1:11" s="85" customFormat="1" ht="15" customHeight="1" x14ac:dyDescent="0.3">
      <c r="A1721" s="951"/>
      <c r="B1721" s="1247"/>
      <c r="C1721" s="1244"/>
      <c r="D1721" s="1250"/>
      <c r="E1721" s="1254"/>
      <c r="F1721" s="1252"/>
      <c r="G1721" s="948"/>
      <c r="H1721" s="948"/>
      <c r="I1721" s="948"/>
      <c r="J1721" s="229"/>
      <c r="K1721" s="989"/>
    </row>
    <row r="1722" spans="1:11" s="85" customFormat="1" ht="15" customHeight="1" x14ac:dyDescent="0.3">
      <c r="A1722" s="951"/>
      <c r="B1722" s="1247"/>
      <c r="C1722" s="1244"/>
      <c r="D1722" s="1250"/>
      <c r="E1722" s="1254"/>
      <c r="F1722" s="1252"/>
      <c r="G1722" s="948"/>
      <c r="H1722" s="948"/>
      <c r="I1722" s="948"/>
      <c r="J1722" s="229"/>
      <c r="K1722" s="989"/>
    </row>
    <row r="1723" spans="1:11" s="85" customFormat="1" ht="15" customHeight="1" x14ac:dyDescent="0.3">
      <c r="A1723" s="951"/>
      <c r="B1723" s="1247"/>
      <c r="C1723" s="1244"/>
      <c r="D1723" s="1250"/>
      <c r="E1723" s="1254"/>
      <c r="F1723" s="1252"/>
      <c r="G1723" s="948"/>
      <c r="H1723" s="948"/>
      <c r="I1723" s="948"/>
      <c r="J1723" s="229"/>
      <c r="K1723" s="989"/>
    </row>
    <row r="1724" spans="1:11" s="85" customFormat="1" ht="15" customHeight="1" x14ac:dyDescent="0.3">
      <c r="A1724" s="951"/>
      <c r="B1724" s="1247"/>
      <c r="C1724" s="1244"/>
      <c r="D1724" s="1250"/>
      <c r="E1724" s="1254"/>
      <c r="F1724" s="1252"/>
      <c r="G1724" s="948"/>
      <c r="H1724" s="948"/>
      <c r="I1724" s="948"/>
      <c r="J1724" s="229"/>
      <c r="K1724" s="989"/>
    </row>
    <row r="1725" spans="1:11" s="85" customFormat="1" ht="15" customHeight="1" x14ac:dyDescent="0.3">
      <c r="A1725" s="951"/>
      <c r="B1725" s="1247"/>
      <c r="C1725" s="1244"/>
      <c r="D1725" s="1250"/>
      <c r="E1725" s="1254"/>
      <c r="F1725" s="1252"/>
      <c r="G1725" s="948"/>
      <c r="H1725" s="948"/>
      <c r="I1725" s="948"/>
      <c r="J1725" s="229"/>
      <c r="K1725" s="989"/>
    </row>
    <row r="1726" spans="1:11" s="85" customFormat="1" ht="15" customHeight="1" x14ac:dyDescent="0.3">
      <c r="A1726" s="951"/>
      <c r="B1726" s="1247"/>
      <c r="C1726" s="1244"/>
      <c r="D1726" s="1250"/>
      <c r="E1726" s="1254"/>
      <c r="F1726" s="1252"/>
      <c r="G1726" s="948"/>
      <c r="H1726" s="948"/>
      <c r="I1726" s="948"/>
      <c r="J1726" s="229"/>
      <c r="K1726" s="989"/>
    </row>
    <row r="1727" spans="1:11" s="85" customFormat="1" ht="15" customHeight="1" x14ac:dyDescent="0.3">
      <c r="A1727" s="951"/>
      <c r="B1727" s="1247"/>
      <c r="C1727" s="1244"/>
      <c r="D1727" s="1250"/>
      <c r="E1727" s="1254"/>
      <c r="F1727" s="1252"/>
      <c r="G1727" s="948"/>
      <c r="H1727" s="948"/>
      <c r="I1727" s="948"/>
      <c r="J1727" s="229"/>
      <c r="K1727" s="989"/>
    </row>
    <row r="1728" spans="1:11" s="85" customFormat="1" ht="15" customHeight="1" x14ac:dyDescent="0.3">
      <c r="A1728" s="951"/>
      <c r="B1728" s="1247"/>
      <c r="C1728" s="1244"/>
      <c r="D1728" s="1250"/>
      <c r="E1728" s="1254"/>
      <c r="F1728" s="1252"/>
      <c r="G1728" s="948"/>
      <c r="H1728" s="948"/>
      <c r="I1728" s="948"/>
      <c r="J1728" s="229"/>
      <c r="K1728" s="989"/>
    </row>
    <row r="1729" spans="1:11" s="85" customFormat="1" ht="15" customHeight="1" x14ac:dyDescent="0.3">
      <c r="A1729" s="951"/>
      <c r="B1729" s="1247"/>
      <c r="C1729" s="1244"/>
      <c r="D1729" s="1250"/>
      <c r="E1729" s="1254"/>
      <c r="F1729" s="1252"/>
      <c r="G1729" s="948"/>
      <c r="H1729" s="948"/>
      <c r="I1729" s="948"/>
      <c r="J1729" s="229"/>
      <c r="K1729" s="989"/>
    </row>
    <row r="1730" spans="1:11" s="85" customFormat="1" ht="15" customHeight="1" x14ac:dyDescent="0.3">
      <c r="A1730" s="951"/>
      <c r="B1730" s="1247"/>
      <c r="C1730" s="1244"/>
      <c r="D1730" s="1250"/>
      <c r="E1730" s="1254"/>
      <c r="F1730" s="1252"/>
      <c r="G1730" s="948"/>
      <c r="H1730" s="948"/>
      <c r="I1730" s="948"/>
      <c r="J1730" s="229"/>
      <c r="K1730" s="989"/>
    </row>
    <row r="1731" spans="1:11" s="85" customFormat="1" ht="15" customHeight="1" x14ac:dyDescent="0.3">
      <c r="A1731" s="951"/>
      <c r="B1731" s="1247"/>
      <c r="C1731" s="1244"/>
      <c r="D1731" s="1250"/>
      <c r="E1731" s="1254"/>
      <c r="F1731" s="1252"/>
      <c r="G1731" s="948"/>
      <c r="H1731" s="948"/>
      <c r="I1731" s="948"/>
      <c r="J1731" s="229"/>
      <c r="K1731" s="989"/>
    </row>
    <row r="1732" spans="1:11" s="85" customFormat="1" ht="15" customHeight="1" x14ac:dyDescent="0.3">
      <c r="A1732" s="951"/>
      <c r="B1732" s="1247"/>
      <c r="C1732" s="1244"/>
      <c r="D1732" s="1250"/>
      <c r="E1732" s="1254"/>
      <c r="F1732" s="1252"/>
      <c r="G1732" s="948"/>
      <c r="H1732" s="948"/>
      <c r="I1732" s="948"/>
      <c r="J1732" s="229"/>
      <c r="K1732" s="989"/>
    </row>
    <row r="1733" spans="1:11" s="85" customFormat="1" ht="15" customHeight="1" x14ac:dyDescent="0.3">
      <c r="A1733" s="951"/>
      <c r="B1733" s="1247"/>
      <c r="C1733" s="1244"/>
      <c r="D1733" s="1250"/>
      <c r="E1733" s="1254"/>
      <c r="F1733" s="1252"/>
      <c r="G1733" s="948"/>
      <c r="H1733" s="948"/>
      <c r="I1733" s="948"/>
      <c r="J1733" s="229"/>
      <c r="K1733" s="989"/>
    </row>
    <row r="1734" spans="1:11" s="85" customFormat="1" ht="15" customHeight="1" x14ac:dyDescent="0.3">
      <c r="A1734" s="951"/>
      <c r="B1734" s="1247"/>
      <c r="C1734" s="1244"/>
      <c r="D1734" s="1250"/>
      <c r="E1734" s="1254"/>
      <c r="F1734" s="1252"/>
      <c r="G1734" s="948"/>
      <c r="H1734" s="948"/>
      <c r="I1734" s="948"/>
      <c r="J1734" s="229"/>
      <c r="K1734" s="989"/>
    </row>
    <row r="1735" spans="1:11" s="85" customFormat="1" ht="15" customHeight="1" x14ac:dyDescent="0.3">
      <c r="A1735" s="951"/>
      <c r="B1735" s="1247"/>
      <c r="C1735" s="1244"/>
      <c r="D1735" s="1250"/>
      <c r="E1735" s="1254"/>
      <c r="F1735" s="1252"/>
      <c r="G1735" s="948"/>
      <c r="H1735" s="948"/>
      <c r="I1735" s="948"/>
      <c r="J1735" s="229"/>
      <c r="K1735" s="989"/>
    </row>
    <row r="1736" spans="1:11" s="85" customFormat="1" ht="15" customHeight="1" x14ac:dyDescent="0.3">
      <c r="A1736" s="951"/>
      <c r="B1736" s="1247"/>
      <c r="C1736" s="1244"/>
      <c r="D1736" s="1250"/>
      <c r="E1736" s="1254"/>
      <c r="F1736" s="1252"/>
      <c r="G1736" s="948"/>
      <c r="H1736" s="948"/>
      <c r="I1736" s="948"/>
      <c r="J1736" s="229"/>
      <c r="K1736" s="989"/>
    </row>
    <row r="1737" spans="1:11" s="85" customFormat="1" ht="15" customHeight="1" x14ac:dyDescent="0.3">
      <c r="A1737" s="951"/>
      <c r="B1737" s="1247"/>
      <c r="C1737" s="1244"/>
      <c r="D1737" s="1250"/>
      <c r="E1737" s="1254"/>
      <c r="F1737" s="1252"/>
      <c r="G1737" s="948"/>
      <c r="H1737" s="948"/>
      <c r="I1737" s="948"/>
      <c r="J1737" s="229"/>
      <c r="K1737" s="989"/>
    </row>
    <row r="1738" spans="1:11" s="85" customFormat="1" ht="15" customHeight="1" x14ac:dyDescent="0.3">
      <c r="A1738" s="951"/>
      <c r="B1738" s="1247"/>
      <c r="C1738" s="1244"/>
      <c r="D1738" s="1250"/>
      <c r="E1738" s="1254"/>
      <c r="F1738" s="1252"/>
      <c r="G1738" s="948"/>
      <c r="H1738" s="948"/>
      <c r="I1738" s="948"/>
      <c r="J1738" s="229"/>
      <c r="K1738" s="989"/>
    </row>
    <row r="1739" spans="1:11" s="85" customFormat="1" ht="15" customHeight="1" x14ac:dyDescent="0.3">
      <c r="A1739" s="951"/>
      <c r="B1739" s="1247"/>
      <c r="C1739" s="1244"/>
      <c r="D1739" s="1250"/>
      <c r="E1739" s="1254"/>
      <c r="F1739" s="1252"/>
      <c r="G1739" s="948"/>
      <c r="H1739" s="948"/>
      <c r="I1739" s="948"/>
      <c r="J1739" s="229"/>
      <c r="K1739" s="989"/>
    </row>
    <row r="1740" spans="1:11" s="85" customFormat="1" ht="15" customHeight="1" x14ac:dyDescent="0.3">
      <c r="A1740" s="951"/>
      <c r="B1740" s="1247"/>
      <c r="C1740" s="1244"/>
      <c r="D1740" s="1250"/>
      <c r="E1740" s="1254"/>
      <c r="F1740" s="1252"/>
      <c r="G1740" s="948"/>
      <c r="H1740" s="948"/>
      <c r="I1740" s="948"/>
      <c r="J1740" s="229"/>
      <c r="K1740" s="989"/>
    </row>
    <row r="1741" spans="1:11" s="85" customFormat="1" ht="15" customHeight="1" x14ac:dyDescent="0.3">
      <c r="A1741" s="951"/>
      <c r="B1741" s="1247"/>
      <c r="C1741" s="1244"/>
      <c r="D1741" s="1250"/>
      <c r="E1741" s="1254"/>
      <c r="F1741" s="1252"/>
      <c r="G1741" s="948"/>
      <c r="H1741" s="948"/>
      <c r="I1741" s="948"/>
      <c r="J1741" s="229"/>
      <c r="K1741" s="989"/>
    </row>
    <row r="1742" spans="1:11" s="85" customFormat="1" ht="15" customHeight="1" x14ac:dyDescent="0.3">
      <c r="A1742" s="951"/>
      <c r="B1742" s="1247"/>
      <c r="C1742" s="1244"/>
      <c r="D1742" s="1250"/>
      <c r="E1742" s="1254"/>
      <c r="F1742" s="1252"/>
      <c r="G1742" s="948"/>
      <c r="H1742" s="948"/>
      <c r="I1742" s="948"/>
      <c r="J1742" s="229"/>
      <c r="K1742" s="989"/>
    </row>
    <row r="1743" spans="1:11" s="85" customFormat="1" ht="15" customHeight="1" x14ac:dyDescent="0.3">
      <c r="A1743" s="951"/>
      <c r="B1743" s="1247"/>
      <c r="C1743" s="1244"/>
      <c r="D1743" s="1250"/>
      <c r="E1743" s="1254"/>
      <c r="F1743" s="1252"/>
      <c r="G1743" s="948"/>
      <c r="H1743" s="948"/>
      <c r="I1743" s="948"/>
      <c r="J1743" s="229"/>
      <c r="K1743" s="989"/>
    </row>
    <row r="1744" spans="1:11" s="85" customFormat="1" ht="15" customHeight="1" x14ac:dyDescent="0.3">
      <c r="A1744" s="951"/>
      <c r="B1744" s="1247"/>
      <c r="C1744" s="1244"/>
      <c r="D1744" s="1250"/>
      <c r="E1744" s="1254"/>
      <c r="F1744" s="1252"/>
      <c r="G1744" s="948"/>
      <c r="H1744" s="948"/>
      <c r="I1744" s="948"/>
      <c r="J1744" s="229"/>
      <c r="K1744" s="989"/>
    </row>
    <row r="1745" spans="1:11" s="85" customFormat="1" ht="15" customHeight="1" x14ac:dyDescent="0.3">
      <c r="A1745" s="951"/>
      <c r="B1745" s="1247"/>
      <c r="C1745" s="1244"/>
      <c r="D1745" s="1250"/>
      <c r="E1745" s="1254"/>
      <c r="F1745" s="1252"/>
      <c r="G1745" s="948"/>
      <c r="H1745" s="948"/>
      <c r="I1745" s="948"/>
      <c r="J1745" s="229"/>
      <c r="K1745" s="989"/>
    </row>
    <row r="1746" spans="1:11" s="85" customFormat="1" ht="15" customHeight="1" x14ac:dyDescent="0.3">
      <c r="A1746" s="951"/>
      <c r="B1746" s="1247"/>
      <c r="C1746" s="1244"/>
      <c r="D1746" s="1250"/>
      <c r="E1746" s="1254"/>
      <c r="F1746" s="1252"/>
      <c r="G1746" s="948"/>
      <c r="H1746" s="948"/>
      <c r="I1746" s="948"/>
      <c r="J1746" s="229"/>
      <c r="K1746" s="989"/>
    </row>
    <row r="1747" spans="1:11" s="85" customFormat="1" ht="15" customHeight="1" x14ac:dyDescent="0.3">
      <c r="A1747" s="951"/>
      <c r="B1747" s="1247"/>
      <c r="C1747" s="1244"/>
      <c r="D1747" s="1250"/>
      <c r="E1747" s="1254"/>
      <c r="F1747" s="1252"/>
      <c r="G1747" s="948"/>
      <c r="H1747" s="948"/>
      <c r="I1747" s="948"/>
      <c r="J1747" s="229"/>
      <c r="K1747" s="989"/>
    </row>
    <row r="1748" spans="1:11" s="85" customFormat="1" ht="15" customHeight="1" x14ac:dyDescent="0.3">
      <c r="A1748" s="951"/>
      <c r="B1748" s="1247"/>
      <c r="C1748" s="1244"/>
      <c r="D1748" s="1250"/>
      <c r="E1748" s="1254"/>
      <c r="F1748" s="1252"/>
      <c r="G1748" s="948"/>
      <c r="H1748" s="948"/>
      <c r="I1748" s="948"/>
      <c r="J1748" s="229"/>
      <c r="K1748" s="989"/>
    </row>
    <row r="1749" spans="1:11" s="85" customFormat="1" ht="15" customHeight="1" x14ac:dyDescent="0.3">
      <c r="A1749" s="951"/>
      <c r="B1749" s="1247"/>
      <c r="C1749" s="1244"/>
      <c r="D1749" s="1250"/>
      <c r="E1749" s="1254"/>
      <c r="F1749" s="1252"/>
      <c r="G1749" s="948"/>
      <c r="H1749" s="948"/>
      <c r="I1749" s="948"/>
      <c r="J1749" s="229"/>
      <c r="K1749" s="989"/>
    </row>
    <row r="1750" spans="1:11" s="85" customFormat="1" ht="15" customHeight="1" x14ac:dyDescent="0.3">
      <c r="A1750" s="951"/>
      <c r="B1750" s="1247"/>
      <c r="C1750" s="1244"/>
      <c r="D1750" s="1250"/>
      <c r="E1750" s="1254"/>
      <c r="F1750" s="1252"/>
      <c r="G1750" s="948"/>
      <c r="H1750" s="948"/>
      <c r="I1750" s="948"/>
      <c r="J1750" s="229"/>
      <c r="K1750" s="989"/>
    </row>
    <row r="1751" spans="1:11" s="85" customFormat="1" ht="15" customHeight="1" x14ac:dyDescent="0.3">
      <c r="A1751" s="951"/>
      <c r="B1751" s="1247"/>
      <c r="C1751" s="1244"/>
      <c r="D1751" s="1250"/>
      <c r="E1751" s="1254"/>
      <c r="F1751" s="1252"/>
      <c r="G1751" s="948"/>
      <c r="H1751" s="948"/>
      <c r="I1751" s="948"/>
      <c r="J1751" s="229"/>
      <c r="K1751" s="989"/>
    </row>
    <row r="1752" spans="1:11" s="85" customFormat="1" ht="15" customHeight="1" x14ac:dyDescent="0.3">
      <c r="A1752" s="951"/>
      <c r="B1752" s="1247"/>
      <c r="C1752" s="1244"/>
      <c r="D1752" s="1250"/>
      <c r="E1752" s="1254"/>
      <c r="F1752" s="1252"/>
      <c r="G1752" s="948"/>
      <c r="H1752" s="948"/>
      <c r="I1752" s="948"/>
      <c r="J1752" s="229"/>
      <c r="K1752" s="989"/>
    </row>
    <row r="1753" spans="1:11" s="85" customFormat="1" ht="15" customHeight="1" x14ac:dyDescent="0.3">
      <c r="A1753" s="951"/>
      <c r="B1753" s="1247"/>
      <c r="C1753" s="1244"/>
      <c r="D1753" s="1250"/>
      <c r="E1753" s="1254"/>
      <c r="F1753" s="1252"/>
      <c r="G1753" s="948"/>
      <c r="H1753" s="948"/>
      <c r="I1753" s="948"/>
      <c r="J1753" s="229"/>
      <c r="K1753" s="989"/>
    </row>
    <row r="1754" spans="1:11" s="85" customFormat="1" ht="15" customHeight="1" x14ac:dyDescent="0.3">
      <c r="A1754" s="951"/>
      <c r="B1754" s="1247"/>
      <c r="C1754" s="1244"/>
      <c r="D1754" s="1250"/>
      <c r="E1754" s="1254"/>
      <c r="F1754" s="1252"/>
      <c r="G1754" s="948"/>
      <c r="H1754" s="948"/>
      <c r="I1754" s="948"/>
      <c r="J1754" s="229"/>
      <c r="K1754" s="989"/>
    </row>
    <row r="1755" spans="1:11" s="85" customFormat="1" ht="15" customHeight="1" x14ac:dyDescent="0.3">
      <c r="A1755" s="951"/>
      <c r="B1755" s="1247"/>
      <c r="C1755" s="1244"/>
      <c r="D1755" s="1250"/>
      <c r="E1755" s="1254"/>
      <c r="F1755" s="1252"/>
      <c r="G1755" s="948"/>
      <c r="H1755" s="948"/>
      <c r="I1755" s="948"/>
      <c r="J1755" s="229"/>
      <c r="K1755" s="989"/>
    </row>
    <row r="1756" spans="1:11" s="85" customFormat="1" ht="15" customHeight="1" x14ac:dyDescent="0.3">
      <c r="A1756" s="951"/>
      <c r="B1756" s="1247"/>
      <c r="C1756" s="1244"/>
      <c r="D1756" s="1250"/>
      <c r="E1756" s="1254"/>
      <c r="F1756" s="1252"/>
      <c r="G1756" s="948"/>
      <c r="H1756" s="948"/>
      <c r="I1756" s="948"/>
      <c r="J1756" s="229"/>
      <c r="K1756" s="989"/>
    </row>
    <row r="1757" spans="1:11" s="85" customFormat="1" ht="15" customHeight="1" x14ac:dyDescent="0.3">
      <c r="A1757" s="951"/>
      <c r="B1757" s="1247"/>
      <c r="C1757" s="1244"/>
      <c r="D1757" s="1250"/>
      <c r="E1757" s="1254"/>
      <c r="F1757" s="1252"/>
      <c r="G1757" s="948"/>
      <c r="H1757" s="948"/>
      <c r="I1757" s="948"/>
      <c r="J1757" s="229"/>
      <c r="K1757" s="989"/>
    </row>
    <row r="1758" spans="1:11" s="85" customFormat="1" ht="15" customHeight="1" x14ac:dyDescent="0.3">
      <c r="A1758" s="951"/>
      <c r="B1758" s="1247"/>
      <c r="C1758" s="1244"/>
      <c r="D1758" s="1250"/>
      <c r="E1758" s="1254"/>
      <c r="F1758" s="1252"/>
      <c r="G1758" s="948"/>
      <c r="H1758" s="948"/>
      <c r="I1758" s="948"/>
      <c r="J1758" s="229"/>
      <c r="K1758" s="989"/>
    </row>
    <row r="1759" spans="1:11" s="85" customFormat="1" ht="15" customHeight="1" x14ac:dyDescent="0.3">
      <c r="A1759" s="951"/>
      <c r="B1759" s="1247"/>
      <c r="C1759" s="1244"/>
      <c r="D1759" s="1250"/>
      <c r="E1759" s="1254"/>
      <c r="F1759" s="1252"/>
      <c r="G1759" s="948"/>
      <c r="H1759" s="948"/>
      <c r="I1759" s="948"/>
      <c r="J1759" s="229"/>
      <c r="K1759" s="989"/>
    </row>
    <row r="1760" spans="1:11" s="85" customFormat="1" ht="15" customHeight="1" x14ac:dyDescent="0.3">
      <c r="A1760" s="951"/>
      <c r="B1760" s="1247"/>
      <c r="C1760" s="1244"/>
      <c r="D1760" s="1250"/>
      <c r="E1760" s="1254"/>
      <c r="F1760" s="1252"/>
      <c r="G1760" s="948"/>
      <c r="H1760" s="948"/>
      <c r="I1760" s="948"/>
      <c r="J1760" s="229"/>
      <c r="K1760" s="989"/>
    </row>
    <row r="1761" spans="1:11" s="85" customFormat="1" ht="15" customHeight="1" x14ac:dyDescent="0.3">
      <c r="A1761" s="951"/>
      <c r="B1761" s="1247"/>
      <c r="C1761" s="1244"/>
      <c r="D1761" s="1250"/>
      <c r="E1761" s="1254"/>
      <c r="F1761" s="1252"/>
      <c r="G1761" s="948"/>
      <c r="H1761" s="948"/>
      <c r="I1761" s="948"/>
      <c r="J1761" s="229"/>
      <c r="K1761" s="989"/>
    </row>
    <row r="1762" spans="1:11" s="85" customFormat="1" ht="15" customHeight="1" x14ac:dyDescent="0.3">
      <c r="A1762" s="951"/>
      <c r="B1762" s="1247"/>
      <c r="C1762" s="1244"/>
      <c r="D1762" s="1250"/>
      <c r="E1762" s="1254"/>
      <c r="F1762" s="1252"/>
      <c r="G1762" s="948"/>
      <c r="H1762" s="948"/>
      <c r="I1762" s="948"/>
      <c r="J1762" s="229"/>
      <c r="K1762" s="989"/>
    </row>
    <row r="1763" spans="1:11" s="85" customFormat="1" ht="15" customHeight="1" x14ac:dyDescent="0.3">
      <c r="A1763" s="951"/>
      <c r="B1763" s="1247"/>
      <c r="C1763" s="1244"/>
      <c r="D1763" s="1250"/>
      <c r="E1763" s="1254"/>
      <c r="F1763" s="1252"/>
      <c r="G1763" s="948"/>
      <c r="H1763" s="948"/>
      <c r="I1763" s="948"/>
      <c r="J1763" s="229"/>
      <c r="K1763" s="989"/>
    </row>
    <row r="1764" spans="1:11" s="85" customFormat="1" ht="15" customHeight="1" x14ac:dyDescent="0.3">
      <c r="A1764" s="951"/>
      <c r="B1764" s="1247"/>
      <c r="C1764" s="1244"/>
      <c r="D1764" s="1250"/>
      <c r="E1764" s="1254"/>
      <c r="F1764" s="1252"/>
      <c r="G1764" s="948"/>
      <c r="H1764" s="948"/>
      <c r="I1764" s="948"/>
      <c r="J1764" s="229"/>
      <c r="K1764" s="989"/>
    </row>
    <row r="1765" spans="1:11" s="85" customFormat="1" ht="15" customHeight="1" x14ac:dyDescent="0.3">
      <c r="A1765" s="951"/>
      <c r="B1765" s="1247"/>
      <c r="C1765" s="1244"/>
      <c r="D1765" s="1250"/>
      <c r="E1765" s="1254"/>
      <c r="F1765" s="1252"/>
      <c r="G1765" s="948"/>
      <c r="H1765" s="948"/>
      <c r="I1765" s="948"/>
      <c r="J1765" s="229"/>
      <c r="K1765" s="989"/>
    </row>
    <row r="1766" spans="1:11" s="85" customFormat="1" ht="15" customHeight="1" x14ac:dyDescent="0.3">
      <c r="A1766" s="951"/>
      <c r="B1766" s="1247"/>
      <c r="C1766" s="1244"/>
      <c r="D1766" s="1250"/>
      <c r="E1766" s="1254"/>
      <c r="F1766" s="1252"/>
      <c r="G1766" s="948"/>
      <c r="H1766" s="948"/>
      <c r="I1766" s="948"/>
      <c r="J1766" s="229"/>
      <c r="K1766" s="989"/>
    </row>
    <row r="1767" spans="1:11" s="85" customFormat="1" ht="15" customHeight="1" x14ac:dyDescent="0.3">
      <c r="A1767" s="951"/>
      <c r="B1767" s="1247"/>
      <c r="C1767" s="1244"/>
      <c r="D1767" s="1250"/>
      <c r="E1767" s="1254"/>
      <c r="F1767" s="1252"/>
      <c r="G1767" s="948"/>
      <c r="H1767" s="948"/>
      <c r="I1767" s="948"/>
      <c r="J1767" s="229"/>
      <c r="K1767" s="989"/>
    </row>
    <row r="1768" spans="1:11" s="85" customFormat="1" ht="15" customHeight="1" x14ac:dyDescent="0.3">
      <c r="A1768" s="951"/>
      <c r="B1768" s="1247"/>
      <c r="C1768" s="1244"/>
      <c r="D1768" s="1250"/>
      <c r="E1768" s="1254"/>
      <c r="F1768" s="1252"/>
      <c r="G1768" s="948"/>
      <c r="H1768" s="948"/>
      <c r="I1768" s="948"/>
      <c r="J1768" s="229"/>
      <c r="K1768" s="989"/>
    </row>
    <row r="1769" spans="1:11" s="85" customFormat="1" ht="15" customHeight="1" x14ac:dyDescent="0.3">
      <c r="A1769" s="951"/>
      <c r="B1769" s="1247"/>
      <c r="C1769" s="1244"/>
      <c r="D1769" s="1250"/>
      <c r="E1769" s="1254"/>
      <c r="F1769" s="1252"/>
      <c r="G1769" s="948"/>
      <c r="H1769" s="948"/>
      <c r="I1769" s="948"/>
      <c r="J1769" s="229"/>
      <c r="K1769" s="989"/>
    </row>
    <row r="1770" spans="1:11" s="85" customFormat="1" ht="15" customHeight="1" x14ac:dyDescent="0.3">
      <c r="A1770" s="951"/>
      <c r="B1770" s="1247"/>
      <c r="C1770" s="1244"/>
      <c r="D1770" s="1250"/>
      <c r="E1770" s="1254"/>
      <c r="F1770" s="1252"/>
      <c r="G1770" s="948"/>
      <c r="H1770" s="948"/>
      <c r="I1770" s="948"/>
      <c r="J1770" s="229"/>
      <c r="K1770" s="989"/>
    </row>
    <row r="1771" spans="1:11" s="85" customFormat="1" ht="15" customHeight="1" x14ac:dyDescent="0.3">
      <c r="A1771" s="951"/>
      <c r="B1771" s="1247"/>
      <c r="C1771" s="1244"/>
      <c r="D1771" s="1250"/>
      <c r="E1771" s="1254"/>
      <c r="F1771" s="1252"/>
      <c r="G1771" s="948"/>
      <c r="H1771" s="948"/>
      <c r="I1771" s="948"/>
      <c r="J1771" s="229"/>
      <c r="K1771" s="989"/>
    </row>
    <row r="1772" spans="1:11" s="85" customFormat="1" ht="15" customHeight="1" x14ac:dyDescent="0.3">
      <c r="A1772" s="951"/>
      <c r="B1772" s="1247"/>
      <c r="C1772" s="1244"/>
      <c r="D1772" s="1250"/>
      <c r="E1772" s="1254"/>
      <c r="F1772" s="1252"/>
      <c r="G1772" s="948"/>
      <c r="H1772" s="948"/>
      <c r="I1772" s="948"/>
      <c r="J1772" s="229"/>
      <c r="K1772" s="989"/>
    </row>
    <row r="1773" spans="1:11" s="85" customFormat="1" ht="15" customHeight="1" x14ac:dyDescent="0.3">
      <c r="A1773" s="951"/>
      <c r="B1773" s="1247"/>
      <c r="C1773" s="1244"/>
      <c r="D1773" s="1250"/>
      <c r="E1773" s="1254"/>
      <c r="F1773" s="1252"/>
      <c r="G1773" s="948"/>
      <c r="H1773" s="948"/>
      <c r="I1773" s="948"/>
      <c r="J1773" s="229"/>
      <c r="K1773" s="989"/>
    </row>
    <row r="1774" spans="1:11" s="85" customFormat="1" ht="15" customHeight="1" x14ac:dyDescent="0.3">
      <c r="A1774" s="951"/>
      <c r="B1774" s="1247"/>
      <c r="C1774" s="1244"/>
      <c r="D1774" s="1250"/>
      <c r="E1774" s="1254"/>
      <c r="F1774" s="1252"/>
      <c r="G1774" s="948"/>
      <c r="H1774" s="948"/>
      <c r="I1774" s="948"/>
      <c r="J1774" s="229"/>
      <c r="K1774" s="989"/>
    </row>
    <row r="1775" spans="1:11" s="85" customFormat="1" ht="15" customHeight="1" x14ac:dyDescent="0.3">
      <c r="A1775" s="951"/>
      <c r="B1775" s="1247"/>
      <c r="C1775" s="1244"/>
      <c r="D1775" s="1250"/>
      <c r="E1775" s="1254"/>
      <c r="F1775" s="1252"/>
      <c r="G1775" s="948"/>
      <c r="H1775" s="948"/>
      <c r="I1775" s="948"/>
      <c r="J1775" s="229"/>
      <c r="K1775" s="989"/>
    </row>
    <row r="1776" spans="1:11" s="85" customFormat="1" ht="15" customHeight="1" x14ac:dyDescent="0.3">
      <c r="A1776" s="951"/>
      <c r="B1776" s="1247"/>
      <c r="C1776" s="1244"/>
      <c r="D1776" s="1250"/>
      <c r="E1776" s="1254"/>
      <c r="F1776" s="1252"/>
      <c r="G1776" s="948"/>
      <c r="H1776" s="948"/>
      <c r="I1776" s="948"/>
      <c r="J1776" s="229"/>
      <c r="K1776" s="989"/>
    </row>
    <row r="1777" spans="1:11" s="85" customFormat="1" ht="15" customHeight="1" x14ac:dyDescent="0.3">
      <c r="A1777" s="951"/>
      <c r="B1777" s="1247"/>
      <c r="C1777" s="1244"/>
      <c r="D1777" s="1250"/>
      <c r="E1777" s="1254"/>
      <c r="F1777" s="1252"/>
      <c r="G1777" s="948"/>
      <c r="H1777" s="948"/>
      <c r="I1777" s="948"/>
      <c r="J1777" s="229"/>
      <c r="K1777" s="989"/>
    </row>
    <row r="1778" spans="1:11" s="85" customFormat="1" ht="15" customHeight="1" x14ac:dyDescent="0.3">
      <c r="A1778" s="951"/>
      <c r="B1778" s="1247"/>
      <c r="C1778" s="1244"/>
      <c r="D1778" s="1250"/>
      <c r="E1778" s="1254"/>
      <c r="F1778" s="1252"/>
      <c r="G1778" s="948"/>
      <c r="H1778" s="948"/>
      <c r="I1778" s="948"/>
      <c r="J1778" s="229"/>
      <c r="K1778" s="989"/>
    </row>
    <row r="1779" spans="1:11" s="85" customFormat="1" ht="15" customHeight="1" x14ac:dyDescent="0.3">
      <c r="A1779" s="951"/>
      <c r="B1779" s="1247"/>
      <c r="C1779" s="1244"/>
      <c r="D1779" s="1250"/>
      <c r="E1779" s="1254"/>
      <c r="F1779" s="1252"/>
      <c r="G1779" s="948"/>
      <c r="H1779" s="948"/>
      <c r="I1779" s="948"/>
      <c r="J1779" s="229"/>
      <c r="K1779" s="989"/>
    </row>
    <row r="1780" spans="1:11" s="85" customFormat="1" ht="15" customHeight="1" x14ac:dyDescent="0.3">
      <c r="A1780" s="951"/>
      <c r="B1780" s="1247"/>
      <c r="C1780" s="1244"/>
      <c r="D1780" s="1250"/>
      <c r="E1780" s="1254"/>
      <c r="F1780" s="1252"/>
      <c r="G1780" s="948"/>
      <c r="H1780" s="948"/>
      <c r="I1780" s="948"/>
      <c r="J1780" s="229"/>
      <c r="K1780" s="989"/>
    </row>
    <row r="1781" spans="1:11" s="85" customFormat="1" ht="15" customHeight="1" x14ac:dyDescent="0.3">
      <c r="A1781" s="951"/>
      <c r="B1781" s="1247"/>
      <c r="C1781" s="1244"/>
      <c r="D1781" s="1250"/>
      <c r="E1781" s="1254"/>
      <c r="F1781" s="1252"/>
      <c r="G1781" s="948"/>
      <c r="H1781" s="948"/>
      <c r="I1781" s="948"/>
      <c r="J1781" s="229"/>
      <c r="K1781" s="989"/>
    </row>
    <row r="1782" spans="1:11" s="85" customFormat="1" ht="15" customHeight="1" x14ac:dyDescent="0.3">
      <c r="A1782" s="951"/>
      <c r="B1782" s="1247"/>
      <c r="C1782" s="1244"/>
      <c r="D1782" s="1250"/>
      <c r="E1782" s="1254"/>
      <c r="F1782" s="1252"/>
      <c r="G1782" s="948"/>
      <c r="H1782" s="948"/>
      <c r="I1782" s="948"/>
      <c r="J1782" s="229"/>
      <c r="K1782" s="989"/>
    </row>
    <row r="1783" spans="1:11" s="85" customFormat="1" ht="15" customHeight="1" x14ac:dyDescent="0.3">
      <c r="A1783" s="951"/>
      <c r="B1783" s="1247"/>
      <c r="C1783" s="1244"/>
      <c r="D1783" s="1250"/>
      <c r="E1783" s="1254"/>
      <c r="F1783" s="1252"/>
      <c r="G1783" s="948"/>
      <c r="H1783" s="948"/>
      <c r="I1783" s="948"/>
      <c r="J1783" s="229"/>
      <c r="K1783" s="989"/>
    </row>
    <row r="1784" spans="1:11" s="85" customFormat="1" ht="15" customHeight="1" x14ac:dyDescent="0.3">
      <c r="A1784" s="951"/>
      <c r="B1784" s="1247"/>
      <c r="C1784" s="1244"/>
      <c r="D1784" s="1250"/>
      <c r="E1784" s="1254"/>
      <c r="F1784" s="1252"/>
      <c r="G1784" s="948"/>
      <c r="H1784" s="948"/>
      <c r="I1784" s="948"/>
      <c r="J1784" s="229"/>
      <c r="K1784" s="989"/>
    </row>
    <row r="1785" spans="1:11" s="85" customFormat="1" ht="15" customHeight="1" x14ac:dyDescent="0.3">
      <c r="A1785" s="951"/>
      <c r="B1785" s="1247"/>
      <c r="C1785" s="1244"/>
      <c r="D1785" s="1250"/>
      <c r="E1785" s="1254"/>
      <c r="F1785" s="1252"/>
      <c r="G1785" s="948"/>
      <c r="H1785" s="948"/>
      <c r="I1785" s="948"/>
      <c r="J1785" s="229"/>
      <c r="K1785" s="989"/>
    </row>
    <row r="1786" spans="1:11" s="85" customFormat="1" ht="15" customHeight="1" x14ac:dyDescent="0.3">
      <c r="A1786" s="951"/>
      <c r="B1786" s="1247"/>
      <c r="C1786" s="1244"/>
      <c r="D1786" s="1250"/>
      <c r="E1786" s="1254"/>
      <c r="F1786" s="1252"/>
      <c r="G1786" s="948"/>
      <c r="H1786" s="948"/>
      <c r="I1786" s="948"/>
      <c r="J1786" s="229"/>
      <c r="K1786" s="989"/>
    </row>
    <row r="1787" spans="1:11" s="85" customFormat="1" ht="15" customHeight="1" x14ac:dyDescent="0.3">
      <c r="A1787" s="951"/>
      <c r="B1787" s="1247"/>
      <c r="C1787" s="1244"/>
      <c r="D1787" s="1250"/>
      <c r="E1787" s="1254"/>
      <c r="F1787" s="1252"/>
      <c r="G1787" s="948"/>
      <c r="H1787" s="948"/>
      <c r="I1787" s="948"/>
      <c r="J1787" s="229"/>
      <c r="K1787" s="989"/>
    </row>
    <row r="1788" spans="1:11" s="85" customFormat="1" ht="15" customHeight="1" x14ac:dyDescent="0.3">
      <c r="A1788" s="951"/>
      <c r="B1788" s="1247"/>
      <c r="C1788" s="1244"/>
      <c r="D1788" s="1250"/>
      <c r="E1788" s="1254"/>
      <c r="F1788" s="1252"/>
      <c r="G1788" s="948"/>
      <c r="H1788" s="948"/>
      <c r="I1788" s="948"/>
      <c r="J1788" s="229"/>
      <c r="K1788" s="989"/>
    </row>
    <row r="1789" spans="1:11" s="85" customFormat="1" ht="15" customHeight="1" x14ac:dyDescent="0.3">
      <c r="A1789" s="951"/>
      <c r="B1789" s="1247"/>
      <c r="C1789" s="1244"/>
      <c r="D1789" s="1250"/>
      <c r="E1789" s="1254"/>
      <c r="F1789" s="1252"/>
      <c r="G1789" s="948"/>
      <c r="H1789" s="948"/>
      <c r="I1789" s="948"/>
      <c r="J1789" s="229"/>
      <c r="K1789" s="989"/>
    </row>
    <row r="1790" spans="1:11" s="85" customFormat="1" ht="15" customHeight="1" x14ac:dyDescent="0.3">
      <c r="A1790" s="951"/>
      <c r="B1790" s="1247"/>
      <c r="C1790" s="1244"/>
      <c r="D1790" s="1250"/>
      <c r="E1790" s="1254"/>
      <c r="F1790" s="1252"/>
      <c r="G1790" s="948"/>
      <c r="H1790" s="948"/>
      <c r="I1790" s="948"/>
      <c r="J1790" s="229"/>
      <c r="K1790" s="989"/>
    </row>
    <row r="1791" spans="1:11" s="85" customFormat="1" ht="15" customHeight="1" x14ac:dyDescent="0.3">
      <c r="A1791" s="951"/>
      <c r="B1791" s="1247"/>
      <c r="C1791" s="1244"/>
      <c r="D1791" s="1250"/>
      <c r="E1791" s="1254"/>
      <c r="F1791" s="1252"/>
      <c r="G1791" s="948"/>
      <c r="H1791" s="948"/>
      <c r="I1791" s="948"/>
      <c r="J1791" s="229"/>
      <c r="K1791" s="989"/>
    </row>
    <row r="1792" spans="1:11" s="85" customFormat="1" ht="15" customHeight="1" x14ac:dyDescent="0.3">
      <c r="A1792" s="951"/>
      <c r="B1792" s="1247"/>
      <c r="C1792" s="1244"/>
      <c r="D1792" s="1250"/>
      <c r="E1792" s="1254"/>
      <c r="F1792" s="1252"/>
      <c r="G1792" s="948"/>
      <c r="H1792" s="948"/>
      <c r="I1792" s="948"/>
      <c r="J1792" s="229"/>
      <c r="K1792" s="989"/>
    </row>
    <row r="1793" spans="1:11" s="85" customFormat="1" ht="15" customHeight="1" x14ac:dyDescent="0.3">
      <c r="A1793" s="951"/>
      <c r="B1793" s="1247"/>
      <c r="C1793" s="1244"/>
      <c r="D1793" s="1250"/>
      <c r="E1793" s="1254"/>
      <c r="F1793" s="1252"/>
      <c r="G1793" s="948"/>
      <c r="H1793" s="948"/>
      <c r="I1793" s="948"/>
      <c r="J1793" s="229"/>
      <c r="K1793" s="989"/>
    </row>
    <row r="1794" spans="1:11" s="85" customFormat="1" ht="15" customHeight="1" x14ac:dyDescent="0.3">
      <c r="A1794" s="951"/>
      <c r="B1794" s="1247"/>
      <c r="C1794" s="1244"/>
      <c r="D1794" s="1250"/>
      <c r="E1794" s="1254"/>
      <c r="F1794" s="1252"/>
      <c r="G1794" s="948"/>
      <c r="H1794" s="948"/>
      <c r="I1794" s="948"/>
      <c r="J1794" s="229"/>
      <c r="K1794" s="989"/>
    </row>
    <row r="1795" spans="1:11" s="85" customFormat="1" ht="15" customHeight="1" x14ac:dyDescent="0.3">
      <c r="A1795" s="951"/>
      <c r="B1795" s="1247"/>
      <c r="C1795" s="1244"/>
      <c r="D1795" s="1250"/>
      <c r="E1795" s="1254"/>
      <c r="F1795" s="1252"/>
      <c r="G1795" s="948"/>
      <c r="H1795" s="948"/>
      <c r="I1795" s="948"/>
      <c r="J1795" s="229"/>
      <c r="K1795" s="989"/>
    </row>
    <row r="1796" spans="1:11" s="85" customFormat="1" ht="15" customHeight="1" x14ac:dyDescent="0.3">
      <c r="A1796" s="951"/>
      <c r="B1796" s="1247"/>
      <c r="C1796" s="1244"/>
      <c r="D1796" s="1250"/>
      <c r="E1796" s="1254"/>
      <c r="F1796" s="1252"/>
      <c r="G1796" s="948"/>
      <c r="H1796" s="948"/>
      <c r="I1796" s="948"/>
      <c r="J1796" s="229"/>
      <c r="K1796" s="989"/>
    </row>
    <row r="1797" spans="1:11" s="85" customFormat="1" ht="15" customHeight="1" x14ac:dyDescent="0.3">
      <c r="A1797" s="951"/>
      <c r="B1797" s="1247"/>
      <c r="C1797" s="1244"/>
      <c r="D1797" s="1250"/>
      <c r="E1797" s="1254"/>
      <c r="F1797" s="1252"/>
      <c r="G1797" s="948"/>
      <c r="H1797" s="948"/>
      <c r="I1797" s="948"/>
      <c r="J1797" s="229"/>
      <c r="K1797" s="989"/>
    </row>
    <row r="1798" spans="1:11" s="85" customFormat="1" ht="15" customHeight="1" x14ac:dyDescent="0.3">
      <c r="A1798" s="951"/>
      <c r="B1798" s="1247"/>
      <c r="C1798" s="1244"/>
      <c r="D1798" s="1250"/>
      <c r="E1798" s="1254"/>
      <c r="F1798" s="1252"/>
      <c r="G1798" s="948"/>
      <c r="H1798" s="948"/>
      <c r="I1798" s="948"/>
      <c r="J1798" s="229"/>
      <c r="K1798" s="989"/>
    </row>
    <row r="1799" spans="1:11" s="85" customFormat="1" ht="15" customHeight="1" x14ac:dyDescent="0.3">
      <c r="A1799" s="951"/>
      <c r="B1799" s="1247"/>
      <c r="C1799" s="1244"/>
      <c r="D1799" s="1250"/>
      <c r="E1799" s="1254"/>
      <c r="F1799" s="1252"/>
      <c r="G1799" s="948"/>
      <c r="H1799" s="948"/>
      <c r="I1799" s="948"/>
      <c r="J1799" s="229"/>
      <c r="K1799" s="989"/>
    </row>
    <row r="1800" spans="1:11" s="85" customFormat="1" ht="15" customHeight="1" x14ac:dyDescent="0.3">
      <c r="A1800" s="951"/>
      <c r="B1800" s="1247"/>
      <c r="C1800" s="1244"/>
      <c r="D1800" s="1250"/>
      <c r="E1800" s="1254"/>
      <c r="F1800" s="1252"/>
      <c r="G1800" s="948"/>
      <c r="H1800" s="948"/>
      <c r="I1800" s="948"/>
      <c r="J1800" s="229"/>
      <c r="K1800" s="989"/>
    </row>
    <row r="1801" spans="1:11" s="85" customFormat="1" ht="15" customHeight="1" x14ac:dyDescent="0.3">
      <c r="A1801" s="951"/>
      <c r="B1801" s="1247"/>
      <c r="C1801" s="1244"/>
      <c r="D1801" s="1250"/>
      <c r="E1801" s="1254"/>
      <c r="F1801" s="1252"/>
      <c r="G1801" s="948"/>
      <c r="H1801" s="948"/>
      <c r="I1801" s="948"/>
      <c r="J1801" s="229"/>
      <c r="K1801" s="989"/>
    </row>
    <row r="1802" spans="1:11" s="85" customFormat="1" ht="15" customHeight="1" x14ac:dyDescent="0.3">
      <c r="A1802" s="951"/>
      <c r="B1802" s="1247"/>
      <c r="C1802" s="1244"/>
      <c r="D1802" s="1250"/>
      <c r="E1802" s="1254"/>
      <c r="F1802" s="1252"/>
      <c r="G1802" s="948"/>
      <c r="H1802" s="948"/>
      <c r="I1802" s="948"/>
      <c r="J1802" s="229"/>
      <c r="K1802" s="989"/>
    </row>
    <row r="1803" spans="1:11" s="85" customFormat="1" ht="15" customHeight="1" x14ac:dyDescent="0.3">
      <c r="A1803" s="951"/>
      <c r="B1803" s="1247"/>
      <c r="C1803" s="1244"/>
      <c r="D1803" s="1250"/>
      <c r="E1803" s="1254"/>
      <c r="F1803" s="1252"/>
      <c r="G1803" s="948"/>
      <c r="H1803" s="948"/>
      <c r="I1803" s="948"/>
      <c r="J1803" s="229"/>
      <c r="K1803" s="989"/>
    </row>
    <row r="1804" spans="1:11" s="85" customFormat="1" ht="15" customHeight="1" x14ac:dyDescent="0.3">
      <c r="A1804" s="951"/>
      <c r="B1804" s="1247"/>
      <c r="C1804" s="1244"/>
      <c r="D1804" s="1250"/>
      <c r="E1804" s="1254"/>
      <c r="F1804" s="1252"/>
      <c r="G1804" s="948"/>
      <c r="H1804" s="948"/>
      <c r="I1804" s="948"/>
      <c r="J1804" s="229"/>
      <c r="K1804" s="989"/>
    </row>
    <row r="1805" spans="1:11" s="85" customFormat="1" ht="15" customHeight="1" x14ac:dyDescent="0.3">
      <c r="A1805" s="951"/>
      <c r="B1805" s="1247"/>
      <c r="C1805" s="1244"/>
      <c r="D1805" s="1250"/>
      <c r="E1805" s="1254"/>
      <c r="F1805" s="1252"/>
      <c r="G1805" s="948"/>
      <c r="H1805" s="948"/>
      <c r="I1805" s="948"/>
      <c r="J1805" s="229"/>
      <c r="K1805" s="989"/>
    </row>
    <row r="1806" spans="1:11" s="85" customFormat="1" ht="15" customHeight="1" x14ac:dyDescent="0.3">
      <c r="A1806" s="951"/>
      <c r="B1806" s="1247"/>
      <c r="C1806" s="1244"/>
      <c r="D1806" s="1250"/>
      <c r="E1806" s="1254"/>
      <c r="F1806" s="1252"/>
      <c r="G1806" s="948"/>
      <c r="H1806" s="948"/>
      <c r="I1806" s="948"/>
      <c r="J1806" s="229"/>
      <c r="K1806" s="989"/>
    </row>
    <row r="1807" spans="1:11" s="85" customFormat="1" ht="15" customHeight="1" x14ac:dyDescent="0.3">
      <c r="A1807" s="951"/>
      <c r="B1807" s="1247"/>
      <c r="C1807" s="1244"/>
      <c r="D1807" s="1250"/>
      <c r="E1807" s="1254"/>
      <c r="F1807" s="1252"/>
      <c r="G1807" s="948"/>
      <c r="H1807" s="948"/>
      <c r="I1807" s="948"/>
      <c r="J1807" s="229"/>
      <c r="K1807" s="989"/>
    </row>
    <row r="1808" spans="1:11" s="85" customFormat="1" ht="15" customHeight="1" x14ac:dyDescent="0.3">
      <c r="A1808" s="951"/>
      <c r="B1808" s="1247"/>
      <c r="C1808" s="1244"/>
      <c r="D1808" s="1250"/>
      <c r="E1808" s="1254"/>
      <c r="F1808" s="1252"/>
      <c r="G1808" s="948"/>
      <c r="H1808" s="948"/>
      <c r="I1808" s="948"/>
      <c r="J1808" s="229"/>
      <c r="K1808" s="989"/>
    </row>
    <row r="1809" spans="1:11" s="85" customFormat="1" ht="15" customHeight="1" x14ac:dyDescent="0.3">
      <c r="A1809" s="951"/>
      <c r="B1809" s="1247"/>
      <c r="C1809" s="1244"/>
      <c r="D1809" s="1250"/>
      <c r="E1809" s="1254"/>
      <c r="F1809" s="1252"/>
      <c r="G1809" s="948"/>
      <c r="H1809" s="948"/>
      <c r="I1809" s="948"/>
      <c r="J1809" s="229"/>
      <c r="K1809" s="989"/>
    </row>
    <row r="1810" spans="1:11" s="85" customFormat="1" ht="15" customHeight="1" x14ac:dyDescent="0.3">
      <c r="A1810" s="951"/>
      <c r="B1810" s="1247"/>
      <c r="C1810" s="1244"/>
      <c r="D1810" s="1250"/>
      <c r="E1810" s="1254"/>
      <c r="F1810" s="1252"/>
      <c r="G1810" s="948"/>
      <c r="H1810" s="948"/>
      <c r="I1810" s="948"/>
      <c r="J1810" s="229"/>
      <c r="K1810" s="989"/>
    </row>
    <row r="1811" spans="1:11" s="85" customFormat="1" ht="15" customHeight="1" x14ac:dyDescent="0.3">
      <c r="A1811" s="951"/>
      <c r="B1811" s="1247"/>
      <c r="C1811" s="1244"/>
      <c r="D1811" s="1250"/>
      <c r="E1811" s="1254"/>
      <c r="F1811" s="1252"/>
      <c r="G1811" s="948"/>
      <c r="H1811" s="948"/>
      <c r="I1811" s="948"/>
      <c r="J1811" s="229"/>
      <c r="K1811" s="989"/>
    </row>
    <row r="1812" spans="1:11" s="85" customFormat="1" ht="15" customHeight="1" x14ac:dyDescent="0.3">
      <c r="A1812" s="951"/>
      <c r="B1812" s="1247"/>
      <c r="C1812" s="1244"/>
      <c r="D1812" s="1250"/>
      <c r="E1812" s="1254"/>
      <c r="F1812" s="1252"/>
      <c r="G1812" s="948"/>
      <c r="H1812" s="948"/>
      <c r="I1812" s="948"/>
      <c r="J1812" s="229"/>
      <c r="K1812" s="989"/>
    </row>
    <row r="1813" spans="1:11" s="85" customFormat="1" ht="15" customHeight="1" x14ac:dyDescent="0.3">
      <c r="A1813" s="951"/>
      <c r="B1813" s="1247"/>
      <c r="C1813" s="1244"/>
      <c r="D1813" s="1250"/>
      <c r="E1813" s="1254"/>
      <c r="F1813" s="1252"/>
      <c r="G1813" s="948"/>
      <c r="H1813" s="948"/>
      <c r="I1813" s="948"/>
      <c r="J1813" s="229"/>
      <c r="K1813" s="989"/>
    </row>
    <row r="1814" spans="1:11" s="85" customFormat="1" ht="15" customHeight="1" x14ac:dyDescent="0.3">
      <c r="A1814" s="951"/>
      <c r="B1814" s="1247"/>
      <c r="C1814" s="1244"/>
      <c r="D1814" s="1250"/>
      <c r="E1814" s="1254"/>
      <c r="F1814" s="1252"/>
      <c r="G1814" s="948"/>
      <c r="H1814" s="948"/>
      <c r="I1814" s="948"/>
      <c r="J1814" s="229"/>
      <c r="K1814" s="989"/>
    </row>
    <row r="1815" spans="1:11" s="85" customFormat="1" ht="15" customHeight="1" x14ac:dyDescent="0.3">
      <c r="A1815" s="951"/>
      <c r="B1815" s="1247"/>
      <c r="C1815" s="1244"/>
      <c r="D1815" s="1250"/>
      <c r="E1815" s="1254"/>
      <c r="F1815" s="1252"/>
      <c r="G1815" s="948"/>
      <c r="H1815" s="948"/>
      <c r="I1815" s="948"/>
      <c r="J1815" s="229"/>
      <c r="K1815" s="989"/>
    </row>
    <row r="1816" spans="1:11" s="85" customFormat="1" ht="15" customHeight="1" x14ac:dyDescent="0.3">
      <c r="A1816" s="951"/>
      <c r="B1816" s="1247"/>
      <c r="C1816" s="1244"/>
      <c r="D1816" s="1250"/>
      <c r="E1816" s="1254"/>
      <c r="F1816" s="1252"/>
      <c r="G1816" s="948"/>
      <c r="H1816" s="948"/>
      <c r="I1816" s="948"/>
      <c r="J1816" s="229"/>
      <c r="K1816" s="989"/>
    </row>
    <row r="1817" spans="1:11" s="85" customFormat="1" ht="15" customHeight="1" x14ac:dyDescent="0.3">
      <c r="A1817" s="951"/>
      <c r="B1817" s="1247"/>
      <c r="C1817" s="1244"/>
      <c r="D1817" s="1250"/>
      <c r="E1817" s="1254"/>
      <c r="F1817" s="1252"/>
      <c r="G1817" s="948"/>
      <c r="H1817" s="948"/>
      <c r="I1817" s="948"/>
      <c r="J1817" s="229"/>
      <c r="K1817" s="989"/>
    </row>
    <row r="1818" spans="1:11" s="85" customFormat="1" ht="15" customHeight="1" x14ac:dyDescent="0.3">
      <c r="A1818" s="951"/>
      <c r="B1818" s="1247"/>
      <c r="C1818" s="1244"/>
      <c r="D1818" s="1250"/>
      <c r="E1818" s="1254"/>
      <c r="F1818" s="1252"/>
      <c r="G1818" s="948"/>
      <c r="H1818" s="948"/>
      <c r="I1818" s="948"/>
      <c r="J1818" s="229"/>
      <c r="K1818" s="989"/>
    </row>
    <row r="1819" spans="1:11" s="85" customFormat="1" ht="15" customHeight="1" x14ac:dyDescent="0.3">
      <c r="A1819" s="951"/>
      <c r="B1819" s="1247"/>
      <c r="C1819" s="1244"/>
      <c r="D1819" s="1250"/>
      <c r="E1819" s="1254"/>
      <c r="F1819" s="1252"/>
      <c r="G1819" s="948"/>
      <c r="H1819" s="948"/>
      <c r="I1819" s="948"/>
      <c r="J1819" s="229"/>
      <c r="K1819" s="989"/>
    </row>
    <row r="1820" spans="1:11" s="85" customFormat="1" ht="15" customHeight="1" x14ac:dyDescent="0.3">
      <c r="A1820" s="951"/>
      <c r="B1820" s="1247"/>
      <c r="C1820" s="1244"/>
      <c r="D1820" s="1250"/>
      <c r="E1820" s="1254"/>
      <c r="F1820" s="1252"/>
      <c r="G1820" s="948"/>
      <c r="H1820" s="948"/>
      <c r="I1820" s="948"/>
      <c r="J1820" s="229"/>
      <c r="K1820" s="989"/>
    </row>
    <row r="1821" spans="1:11" s="85" customFormat="1" ht="15" customHeight="1" x14ac:dyDescent="0.3">
      <c r="A1821" s="951"/>
      <c r="B1821" s="1247"/>
      <c r="C1821" s="1244"/>
      <c r="D1821" s="1250"/>
      <c r="E1821" s="1254"/>
      <c r="F1821" s="1252"/>
      <c r="G1821" s="948"/>
      <c r="H1821" s="948"/>
      <c r="I1821" s="948"/>
      <c r="J1821" s="229"/>
      <c r="K1821" s="989"/>
    </row>
    <row r="1822" spans="1:11" s="85" customFormat="1" ht="15" customHeight="1" x14ac:dyDescent="0.3">
      <c r="A1822" s="951"/>
      <c r="B1822" s="1247"/>
      <c r="C1822" s="1244"/>
      <c r="D1822" s="1250"/>
      <c r="E1822" s="1254"/>
      <c r="F1822" s="1252"/>
      <c r="G1822" s="948"/>
      <c r="H1822" s="948"/>
      <c r="I1822" s="948"/>
      <c r="J1822" s="229"/>
      <c r="K1822" s="989"/>
    </row>
    <row r="1823" spans="1:11" s="85" customFormat="1" ht="15" customHeight="1" x14ac:dyDescent="0.3">
      <c r="A1823" s="951"/>
      <c r="B1823" s="1247"/>
      <c r="C1823" s="1244"/>
      <c r="D1823" s="1250"/>
      <c r="E1823" s="1254"/>
      <c r="F1823" s="1252"/>
      <c r="G1823" s="948"/>
      <c r="H1823" s="948"/>
      <c r="I1823" s="948"/>
      <c r="J1823" s="229"/>
      <c r="K1823" s="989"/>
    </row>
    <row r="1824" spans="1:11" s="85" customFormat="1" ht="15" customHeight="1" x14ac:dyDescent="0.3">
      <c r="A1824" s="951"/>
      <c r="B1824" s="1247"/>
      <c r="C1824" s="1244"/>
      <c r="D1824" s="1250"/>
      <c r="E1824" s="1254"/>
      <c r="F1824" s="1252"/>
      <c r="G1824" s="948"/>
      <c r="H1824" s="948"/>
      <c r="I1824" s="948"/>
      <c r="J1824" s="229"/>
      <c r="K1824" s="989"/>
    </row>
    <row r="1825" spans="1:11" s="85" customFormat="1" ht="15" customHeight="1" x14ac:dyDescent="0.3">
      <c r="A1825" s="951"/>
      <c r="B1825" s="1247"/>
      <c r="C1825" s="1244"/>
      <c r="D1825" s="1250"/>
      <c r="E1825" s="1254"/>
      <c r="F1825" s="1252"/>
      <c r="G1825" s="948"/>
      <c r="H1825" s="948"/>
      <c r="I1825" s="948"/>
      <c r="J1825" s="229"/>
      <c r="K1825" s="989"/>
    </row>
    <row r="1826" spans="1:11" s="85" customFormat="1" ht="15" customHeight="1" x14ac:dyDescent="0.3">
      <c r="A1826" s="951"/>
      <c r="B1826" s="1247"/>
      <c r="C1826" s="1244"/>
      <c r="D1826" s="1250"/>
      <c r="E1826" s="1254"/>
      <c r="F1826" s="1252"/>
      <c r="G1826" s="948"/>
      <c r="H1826" s="948"/>
      <c r="I1826" s="948"/>
      <c r="J1826" s="229"/>
      <c r="K1826" s="989"/>
    </row>
    <row r="1827" spans="1:11" s="85" customFormat="1" ht="15" customHeight="1" x14ac:dyDescent="0.3">
      <c r="A1827" s="951"/>
      <c r="B1827" s="1247"/>
      <c r="C1827" s="1244"/>
      <c r="D1827" s="1250"/>
      <c r="E1827" s="1254"/>
      <c r="F1827" s="1252"/>
      <c r="G1827" s="948"/>
      <c r="H1827" s="948"/>
      <c r="I1827" s="948"/>
      <c r="J1827" s="229"/>
      <c r="K1827" s="989"/>
    </row>
    <row r="1828" spans="1:11" s="85" customFormat="1" ht="15" customHeight="1" x14ac:dyDescent="0.3">
      <c r="A1828" s="951"/>
      <c r="B1828" s="1247"/>
      <c r="C1828" s="1244"/>
      <c r="D1828" s="1250"/>
      <c r="E1828" s="1254"/>
      <c r="F1828" s="1252"/>
      <c r="G1828" s="948"/>
      <c r="H1828" s="948"/>
      <c r="I1828" s="948"/>
      <c r="J1828" s="229"/>
      <c r="K1828" s="989"/>
    </row>
    <row r="1829" spans="1:11" s="85" customFormat="1" ht="15" customHeight="1" x14ac:dyDescent="0.3">
      <c r="A1829" s="951"/>
      <c r="B1829" s="1247"/>
      <c r="C1829" s="1244"/>
      <c r="D1829" s="1250"/>
      <c r="E1829" s="1254"/>
      <c r="F1829" s="1252"/>
      <c r="G1829" s="948"/>
      <c r="H1829" s="948"/>
      <c r="I1829" s="948"/>
      <c r="J1829" s="229"/>
      <c r="K1829" s="989"/>
    </row>
    <row r="1830" spans="1:11" s="85" customFormat="1" ht="15" customHeight="1" x14ac:dyDescent="0.3">
      <c r="A1830" s="951"/>
      <c r="B1830" s="1247"/>
      <c r="C1830" s="1244"/>
      <c r="D1830" s="1250"/>
      <c r="E1830" s="1254"/>
      <c r="F1830" s="1252"/>
      <c r="G1830" s="948"/>
      <c r="H1830" s="948"/>
      <c r="I1830" s="948"/>
      <c r="J1830" s="229"/>
      <c r="K1830" s="989"/>
    </row>
    <row r="1831" spans="1:11" s="85" customFormat="1" ht="15" customHeight="1" x14ac:dyDescent="0.3">
      <c r="A1831" s="951"/>
      <c r="B1831" s="1247"/>
      <c r="C1831" s="1244"/>
      <c r="D1831" s="1250"/>
      <c r="E1831" s="1254"/>
      <c r="F1831" s="1252"/>
      <c r="G1831" s="948"/>
      <c r="H1831" s="948"/>
      <c r="I1831" s="948"/>
      <c r="J1831" s="229"/>
      <c r="K1831" s="989"/>
    </row>
    <row r="1832" spans="1:11" s="85" customFormat="1" ht="15" customHeight="1" x14ac:dyDescent="0.3">
      <c r="A1832" s="951"/>
      <c r="B1832" s="1247"/>
      <c r="C1832" s="1244"/>
      <c r="D1832" s="1250"/>
      <c r="E1832" s="1254"/>
      <c r="F1832" s="1252"/>
      <c r="G1832" s="948"/>
      <c r="H1832" s="948"/>
      <c r="I1832" s="948"/>
      <c r="J1832" s="229"/>
      <c r="K1832" s="989"/>
    </row>
    <row r="1833" spans="1:11" s="85" customFormat="1" ht="15" customHeight="1" x14ac:dyDescent="0.3">
      <c r="A1833" s="951"/>
      <c r="B1833" s="1247"/>
      <c r="C1833" s="1244"/>
      <c r="D1833" s="1250"/>
      <c r="E1833" s="1254"/>
      <c r="F1833" s="1252"/>
      <c r="G1833" s="948"/>
      <c r="H1833" s="948"/>
      <c r="I1833" s="948"/>
      <c r="J1833" s="229"/>
      <c r="K1833" s="989"/>
    </row>
    <row r="1834" spans="1:11" s="85" customFormat="1" ht="15" customHeight="1" x14ac:dyDescent="0.3">
      <c r="A1834" s="951"/>
      <c r="B1834" s="1247"/>
      <c r="C1834" s="1244"/>
      <c r="D1834" s="1250"/>
      <c r="E1834" s="1254"/>
      <c r="F1834" s="1252"/>
      <c r="G1834" s="948"/>
      <c r="H1834" s="948"/>
      <c r="I1834" s="948"/>
      <c r="J1834" s="229"/>
      <c r="K1834" s="989"/>
    </row>
    <row r="1835" spans="1:11" s="85" customFormat="1" ht="15" customHeight="1" x14ac:dyDescent="0.3">
      <c r="A1835" s="951"/>
      <c r="B1835" s="1247"/>
      <c r="C1835" s="1244"/>
      <c r="D1835" s="1250"/>
      <c r="E1835" s="1254"/>
      <c r="F1835" s="1252"/>
      <c r="G1835" s="948"/>
      <c r="H1835" s="948"/>
      <c r="I1835" s="948"/>
      <c r="J1835" s="229"/>
      <c r="K1835" s="989"/>
    </row>
    <row r="1836" spans="1:11" s="85" customFormat="1" ht="15" customHeight="1" x14ac:dyDescent="0.3">
      <c r="A1836" s="951"/>
      <c r="B1836" s="1247"/>
      <c r="C1836" s="1244"/>
      <c r="D1836" s="1250"/>
      <c r="E1836" s="1254"/>
      <c r="F1836" s="1252"/>
      <c r="G1836" s="948"/>
      <c r="H1836" s="948"/>
      <c r="I1836" s="948"/>
      <c r="J1836" s="229"/>
      <c r="K1836" s="989"/>
    </row>
    <row r="1837" spans="1:11" s="85" customFormat="1" ht="15" customHeight="1" x14ac:dyDescent="0.3">
      <c r="A1837" s="951"/>
      <c r="B1837" s="1247"/>
      <c r="C1837" s="1244"/>
      <c r="D1837" s="1250"/>
      <c r="E1837" s="1254"/>
      <c r="F1837" s="1252"/>
      <c r="G1837" s="948"/>
      <c r="H1837" s="948"/>
      <c r="I1837" s="948"/>
      <c r="J1837" s="229"/>
      <c r="K1837" s="989"/>
    </row>
    <row r="1838" spans="1:11" s="85" customFormat="1" ht="15" customHeight="1" x14ac:dyDescent="0.3">
      <c r="A1838" s="951"/>
      <c r="B1838" s="1247"/>
      <c r="C1838" s="1244"/>
      <c r="D1838" s="1250"/>
      <c r="E1838" s="1254"/>
      <c r="F1838" s="1252"/>
      <c r="G1838" s="948"/>
      <c r="H1838" s="948"/>
      <c r="I1838" s="948"/>
      <c r="J1838" s="229"/>
      <c r="K1838" s="989"/>
    </row>
    <row r="1839" spans="1:11" s="85" customFormat="1" ht="15" customHeight="1" x14ac:dyDescent="0.3">
      <c r="A1839" s="951"/>
      <c r="B1839" s="1247"/>
      <c r="C1839" s="1244"/>
      <c r="D1839" s="1250"/>
      <c r="E1839" s="1254"/>
      <c r="F1839" s="1252"/>
      <c r="G1839" s="948"/>
      <c r="H1839" s="948"/>
      <c r="I1839" s="948"/>
      <c r="J1839" s="229"/>
      <c r="K1839" s="989"/>
    </row>
    <row r="1840" spans="1:11" s="85" customFormat="1" ht="15" customHeight="1" x14ac:dyDescent="0.3">
      <c r="A1840" s="951"/>
      <c r="B1840" s="1247"/>
      <c r="C1840" s="1244"/>
      <c r="D1840" s="1250"/>
      <c r="E1840" s="1254"/>
      <c r="F1840" s="1252"/>
      <c r="G1840" s="948"/>
      <c r="H1840" s="948"/>
      <c r="I1840" s="948"/>
      <c r="J1840" s="229"/>
      <c r="K1840" s="989"/>
    </row>
    <row r="1841" spans="1:11" s="85" customFormat="1" ht="15" customHeight="1" x14ac:dyDescent="0.3">
      <c r="A1841" s="951"/>
      <c r="B1841" s="1247"/>
      <c r="C1841" s="1244"/>
      <c r="D1841" s="1250"/>
      <c r="E1841" s="1254"/>
      <c r="F1841" s="1252"/>
      <c r="G1841" s="948"/>
      <c r="H1841" s="948"/>
      <c r="I1841" s="948"/>
      <c r="J1841" s="229"/>
      <c r="K1841" s="989"/>
    </row>
    <row r="1842" spans="1:11" s="85" customFormat="1" ht="15" customHeight="1" x14ac:dyDescent="0.3">
      <c r="A1842" s="951"/>
      <c r="B1842" s="1247"/>
      <c r="C1842" s="1244"/>
      <c r="D1842" s="1250"/>
      <c r="E1842" s="1254"/>
      <c r="F1842" s="1252"/>
      <c r="G1842" s="948"/>
      <c r="H1842" s="948"/>
      <c r="I1842" s="948"/>
      <c r="J1842" s="229"/>
      <c r="K1842" s="989"/>
    </row>
    <row r="1843" spans="1:11" s="85" customFormat="1" ht="15" customHeight="1" x14ac:dyDescent="0.3">
      <c r="A1843" s="951"/>
      <c r="B1843" s="1247"/>
      <c r="C1843" s="1244"/>
      <c r="D1843" s="1250"/>
      <c r="E1843" s="1254"/>
      <c r="F1843" s="1252"/>
      <c r="G1843" s="948"/>
      <c r="H1843" s="948"/>
      <c r="I1843" s="948"/>
      <c r="J1843" s="229"/>
      <c r="K1843" s="989"/>
    </row>
    <row r="1844" spans="1:11" s="85" customFormat="1" ht="15" customHeight="1" x14ac:dyDescent="0.3">
      <c r="A1844" s="951"/>
      <c r="B1844" s="1247"/>
      <c r="C1844" s="1244"/>
      <c r="D1844" s="1250"/>
      <c r="E1844" s="1254"/>
      <c r="F1844" s="1252"/>
      <c r="G1844" s="948"/>
      <c r="H1844" s="948"/>
      <c r="I1844" s="948"/>
      <c r="J1844" s="229"/>
      <c r="K1844" s="989"/>
    </row>
    <row r="1845" spans="1:11" s="85" customFormat="1" ht="15" customHeight="1" x14ac:dyDescent="0.3">
      <c r="A1845" s="951"/>
      <c r="B1845" s="1247"/>
      <c r="C1845" s="1244"/>
      <c r="D1845" s="1250"/>
      <c r="E1845" s="1254"/>
      <c r="F1845" s="1252"/>
      <c r="G1845" s="948"/>
      <c r="H1845" s="948"/>
      <c r="I1845" s="948"/>
      <c r="J1845" s="229"/>
      <c r="K1845" s="989"/>
    </row>
    <row r="1846" spans="1:11" s="85" customFormat="1" ht="15" customHeight="1" x14ac:dyDescent="0.3">
      <c r="A1846" s="951"/>
      <c r="B1846" s="1247"/>
      <c r="C1846" s="1244"/>
      <c r="D1846" s="1250"/>
      <c r="E1846" s="1254"/>
      <c r="F1846" s="1252"/>
      <c r="G1846" s="948"/>
      <c r="H1846" s="948"/>
      <c r="I1846" s="948"/>
      <c r="J1846" s="229"/>
      <c r="K1846" s="989"/>
    </row>
    <row r="1847" spans="1:11" s="85" customFormat="1" ht="15" customHeight="1" x14ac:dyDescent="0.3">
      <c r="A1847" s="951"/>
      <c r="B1847" s="949"/>
      <c r="C1847" s="229"/>
      <c r="D1847" s="1233"/>
      <c r="E1847" s="1254"/>
      <c r="F1847" s="1235"/>
      <c r="G1847" s="948"/>
      <c r="H1847" s="948"/>
      <c r="I1847" s="948"/>
      <c r="J1847" s="229"/>
      <c r="K1847" s="989"/>
    </row>
    <row r="1848" spans="1:11" s="85" customFormat="1" ht="15" customHeight="1" x14ac:dyDescent="0.3">
      <c r="A1848" s="951"/>
      <c r="B1848" s="949"/>
      <c r="C1848" s="1244"/>
      <c r="D1848" s="1249"/>
      <c r="E1848" s="1239"/>
      <c r="F1848" s="1251"/>
      <c r="G1848" s="948"/>
      <c r="H1848" s="948"/>
      <c r="I1848" s="948"/>
      <c r="J1848" s="229"/>
      <c r="K1848" s="989"/>
    </row>
    <row r="1849" spans="1:11" s="85" customFormat="1" ht="15" customHeight="1" x14ac:dyDescent="0.3">
      <c r="A1849" s="951"/>
      <c r="B1849" s="1247"/>
      <c r="C1849" s="1244"/>
      <c r="D1849" s="1250"/>
      <c r="E1849" s="1254"/>
      <c r="F1849" s="1252"/>
      <c r="G1849" s="948"/>
      <c r="H1849" s="948"/>
      <c r="I1849" s="948"/>
      <c r="J1849" s="229"/>
      <c r="K1849" s="989"/>
    </row>
    <row r="1850" spans="1:11" s="85" customFormat="1" ht="15" customHeight="1" x14ac:dyDescent="0.3">
      <c r="A1850" s="951"/>
      <c r="B1850" s="1247"/>
      <c r="C1850" s="1244"/>
      <c r="D1850" s="1250"/>
      <c r="E1850" s="1254"/>
      <c r="F1850" s="1252"/>
      <c r="G1850" s="948"/>
      <c r="H1850" s="948"/>
      <c r="I1850" s="948"/>
      <c r="J1850" s="229"/>
      <c r="K1850" s="989"/>
    </row>
    <row r="1851" spans="1:11" s="85" customFormat="1" ht="15" customHeight="1" x14ac:dyDescent="0.3">
      <c r="A1851" s="951"/>
      <c r="B1851" s="1247"/>
      <c r="C1851" s="1244"/>
      <c r="D1851" s="1250"/>
      <c r="E1851" s="1254"/>
      <c r="F1851" s="1252"/>
      <c r="G1851" s="948"/>
      <c r="H1851" s="948"/>
      <c r="I1851" s="948"/>
      <c r="J1851" s="229"/>
      <c r="K1851" s="989"/>
    </row>
    <row r="1852" spans="1:11" s="85" customFormat="1" ht="15" customHeight="1" x14ac:dyDescent="0.3">
      <c r="A1852" s="951"/>
      <c r="B1852" s="1247"/>
      <c r="C1852" s="1244"/>
      <c r="D1852" s="1250"/>
      <c r="E1852" s="1254"/>
      <c r="F1852" s="1252"/>
      <c r="G1852" s="948"/>
      <c r="H1852" s="948"/>
      <c r="I1852" s="948"/>
      <c r="J1852" s="229"/>
      <c r="K1852" s="989"/>
    </row>
    <row r="1853" spans="1:11" s="85" customFormat="1" ht="15" customHeight="1" x14ac:dyDescent="0.3">
      <c r="A1853" s="951"/>
      <c r="B1853" s="1247"/>
      <c r="C1853" s="1244"/>
      <c r="D1853" s="1250"/>
      <c r="E1853" s="1254"/>
      <c r="F1853" s="1252"/>
      <c r="G1853" s="948"/>
      <c r="H1853" s="948"/>
      <c r="I1853" s="948"/>
      <c r="J1853" s="229"/>
      <c r="K1853" s="989"/>
    </row>
    <row r="1854" spans="1:11" s="85" customFormat="1" ht="15" customHeight="1" x14ac:dyDescent="0.3">
      <c r="A1854" s="951"/>
      <c r="B1854" s="1247"/>
      <c r="C1854" s="1244"/>
      <c r="D1854" s="1250"/>
      <c r="E1854" s="1254"/>
      <c r="F1854" s="1252"/>
      <c r="G1854" s="948"/>
      <c r="H1854" s="948"/>
      <c r="I1854" s="948"/>
      <c r="J1854" s="229"/>
      <c r="K1854" s="989"/>
    </row>
    <row r="1855" spans="1:11" s="85" customFormat="1" ht="15" customHeight="1" x14ac:dyDescent="0.3">
      <c r="A1855" s="951"/>
      <c r="B1855" s="1247"/>
      <c r="C1855" s="1244"/>
      <c r="D1855" s="1250"/>
      <c r="E1855" s="1254"/>
      <c r="F1855" s="1252"/>
      <c r="G1855" s="948"/>
      <c r="H1855" s="948"/>
      <c r="I1855" s="948"/>
      <c r="J1855" s="229"/>
      <c r="K1855" s="989"/>
    </row>
    <row r="1856" spans="1:11" s="85" customFormat="1" ht="15" customHeight="1" x14ac:dyDescent="0.3">
      <c r="A1856" s="951"/>
      <c r="B1856" s="1247"/>
      <c r="C1856" s="1244"/>
      <c r="D1856" s="1250"/>
      <c r="E1856" s="1254"/>
      <c r="F1856" s="1252"/>
      <c r="G1856" s="948"/>
      <c r="H1856" s="948"/>
      <c r="I1856" s="948"/>
      <c r="J1856" s="229"/>
      <c r="K1856" s="989"/>
    </row>
    <row r="1857" spans="1:11" s="85" customFormat="1" ht="15" customHeight="1" x14ac:dyDescent="0.3">
      <c r="A1857" s="951"/>
      <c r="B1857" s="1247"/>
      <c r="C1857" s="1244"/>
      <c r="D1857" s="1250"/>
      <c r="E1857" s="1254"/>
      <c r="F1857" s="1252"/>
      <c r="G1857" s="948"/>
      <c r="H1857" s="948"/>
      <c r="I1857" s="948"/>
      <c r="J1857" s="229"/>
      <c r="K1857" s="989"/>
    </row>
    <row r="1858" spans="1:11" s="85" customFormat="1" ht="15" customHeight="1" x14ac:dyDescent="0.3">
      <c r="A1858" s="951"/>
      <c r="B1858" s="1247"/>
      <c r="C1858" s="1244"/>
      <c r="D1858" s="1250"/>
      <c r="E1858" s="1254"/>
      <c r="F1858" s="1252"/>
      <c r="G1858" s="948"/>
      <c r="H1858" s="948"/>
      <c r="I1858" s="948"/>
      <c r="J1858" s="229"/>
      <c r="K1858" s="989"/>
    </row>
    <row r="1859" spans="1:11" s="85" customFormat="1" ht="15" customHeight="1" x14ac:dyDescent="0.3">
      <c r="A1859" s="951"/>
      <c r="B1859" s="1247"/>
      <c r="C1859" s="1244"/>
      <c r="D1859" s="1250"/>
      <c r="E1859" s="1254"/>
      <c r="F1859" s="1252"/>
      <c r="G1859" s="948"/>
      <c r="H1859" s="948"/>
      <c r="I1859" s="948"/>
      <c r="J1859" s="229"/>
      <c r="K1859" s="989"/>
    </row>
    <row r="1860" spans="1:11" s="85" customFormat="1" ht="15" customHeight="1" x14ac:dyDescent="0.3">
      <c r="A1860" s="951"/>
      <c r="B1860" s="1247"/>
      <c r="C1860" s="1244"/>
      <c r="D1860" s="1250"/>
      <c r="E1860" s="1254"/>
      <c r="F1860" s="1252"/>
      <c r="G1860" s="948"/>
      <c r="H1860" s="948"/>
      <c r="I1860" s="948"/>
      <c r="J1860" s="229"/>
      <c r="K1860" s="989"/>
    </row>
    <row r="1861" spans="1:11" s="85" customFormat="1" ht="15" customHeight="1" x14ac:dyDescent="0.3">
      <c r="A1861" s="951"/>
      <c r="B1861" s="1247"/>
      <c r="C1861" s="1244"/>
      <c r="D1861" s="1250"/>
      <c r="E1861" s="1254"/>
      <c r="F1861" s="1252"/>
      <c r="G1861" s="948"/>
      <c r="H1861" s="948"/>
      <c r="I1861" s="948"/>
      <c r="J1861" s="229"/>
      <c r="K1861" s="989"/>
    </row>
    <row r="1862" spans="1:11" s="85" customFormat="1" ht="15" customHeight="1" x14ac:dyDescent="0.3">
      <c r="A1862" s="951"/>
      <c r="B1862" s="1247"/>
      <c r="C1862" s="1244"/>
      <c r="D1862" s="1250"/>
      <c r="E1862" s="1254"/>
      <c r="F1862" s="1252"/>
      <c r="G1862" s="948"/>
      <c r="H1862" s="948"/>
      <c r="I1862" s="948"/>
      <c r="J1862" s="229"/>
      <c r="K1862" s="989"/>
    </row>
    <row r="1863" spans="1:11" s="85" customFormat="1" ht="15" customHeight="1" x14ac:dyDescent="0.3">
      <c r="A1863" s="951"/>
      <c r="B1863" s="1247"/>
      <c r="C1863" s="1244"/>
      <c r="D1863" s="1250"/>
      <c r="E1863" s="1254"/>
      <c r="F1863" s="1252"/>
      <c r="G1863" s="948"/>
      <c r="H1863" s="948"/>
      <c r="I1863" s="948"/>
      <c r="J1863" s="229"/>
      <c r="K1863" s="989"/>
    </row>
    <row r="1864" spans="1:11" s="85" customFormat="1" ht="15" customHeight="1" x14ac:dyDescent="0.3">
      <c r="A1864" s="951"/>
      <c r="B1864" s="1247"/>
      <c r="C1864" s="1244"/>
      <c r="D1864" s="1250"/>
      <c r="E1864" s="1254"/>
      <c r="F1864" s="1252"/>
      <c r="G1864" s="948"/>
      <c r="H1864" s="948"/>
      <c r="I1864" s="948"/>
      <c r="J1864" s="229"/>
      <c r="K1864" s="989"/>
    </row>
    <row r="1865" spans="1:11" s="85" customFormat="1" ht="15" customHeight="1" x14ac:dyDescent="0.3">
      <c r="A1865" s="951"/>
      <c r="B1865" s="1247"/>
      <c r="C1865" s="1244"/>
      <c r="D1865" s="1250"/>
      <c r="E1865" s="1254"/>
      <c r="F1865" s="1252"/>
      <c r="G1865" s="948"/>
      <c r="H1865" s="948"/>
      <c r="I1865" s="948"/>
      <c r="J1865" s="229"/>
      <c r="K1865" s="989"/>
    </row>
    <row r="1866" spans="1:11" s="85" customFormat="1" ht="15" customHeight="1" x14ac:dyDescent="0.3">
      <c r="A1866" s="951"/>
      <c r="B1866" s="1247"/>
      <c r="C1866" s="1244"/>
      <c r="D1866" s="1250"/>
      <c r="E1866" s="1254"/>
      <c r="F1866" s="1252"/>
      <c r="G1866" s="948"/>
      <c r="H1866" s="948"/>
      <c r="I1866" s="948"/>
      <c r="J1866" s="229"/>
      <c r="K1866" s="989"/>
    </row>
    <row r="1867" spans="1:11" s="85" customFormat="1" ht="15" customHeight="1" x14ac:dyDescent="0.3">
      <c r="A1867" s="951"/>
      <c r="B1867" s="1247"/>
      <c r="C1867" s="1244"/>
      <c r="D1867" s="1250"/>
      <c r="E1867" s="1254"/>
      <c r="F1867" s="1252"/>
      <c r="G1867" s="948"/>
      <c r="H1867" s="948"/>
      <c r="I1867" s="948"/>
      <c r="J1867" s="229"/>
      <c r="K1867" s="989"/>
    </row>
    <row r="1868" spans="1:11" s="85" customFormat="1" ht="15" customHeight="1" x14ac:dyDescent="0.3">
      <c r="A1868" s="951"/>
      <c r="B1868" s="1247"/>
      <c r="C1868" s="1244"/>
      <c r="D1868" s="1250"/>
      <c r="E1868" s="1254"/>
      <c r="F1868" s="1252"/>
      <c r="G1868" s="948"/>
      <c r="H1868" s="948"/>
      <c r="I1868" s="948"/>
      <c r="J1868" s="229"/>
      <c r="K1868" s="989"/>
    </row>
    <row r="1869" spans="1:11" s="85" customFormat="1" ht="15" customHeight="1" x14ac:dyDescent="0.3">
      <c r="A1869" s="951"/>
      <c r="B1869" s="1247"/>
      <c r="C1869" s="1244"/>
      <c r="D1869" s="1250"/>
      <c r="E1869" s="1254"/>
      <c r="F1869" s="1252"/>
      <c r="G1869" s="948"/>
      <c r="H1869" s="948"/>
      <c r="I1869" s="948"/>
      <c r="J1869" s="229"/>
      <c r="K1869" s="989"/>
    </row>
    <row r="1870" spans="1:11" s="85" customFormat="1" ht="15" customHeight="1" x14ac:dyDescent="0.3">
      <c r="A1870" s="951"/>
      <c r="B1870" s="1247"/>
      <c r="C1870" s="1244"/>
      <c r="D1870" s="1250"/>
      <c r="E1870" s="1254"/>
      <c r="F1870" s="1252"/>
      <c r="G1870" s="948"/>
      <c r="H1870" s="948"/>
      <c r="I1870" s="948"/>
      <c r="J1870" s="229"/>
      <c r="K1870" s="989"/>
    </row>
    <row r="1871" spans="1:11" s="85" customFormat="1" ht="15" customHeight="1" x14ac:dyDescent="0.3">
      <c r="A1871" s="951"/>
      <c r="B1871" s="1247"/>
      <c r="C1871" s="1244"/>
      <c r="D1871" s="1250"/>
      <c r="E1871" s="1254"/>
      <c r="F1871" s="1252"/>
      <c r="G1871" s="948"/>
      <c r="H1871" s="948"/>
      <c r="I1871" s="948"/>
      <c r="J1871" s="229"/>
      <c r="K1871" s="989"/>
    </row>
    <row r="1872" spans="1:11" s="85" customFormat="1" ht="15" customHeight="1" x14ac:dyDescent="0.3">
      <c r="A1872" s="951"/>
      <c r="B1872" s="1247"/>
      <c r="C1872" s="1244"/>
      <c r="D1872" s="1250"/>
      <c r="E1872" s="1254"/>
      <c r="F1872" s="1252"/>
      <c r="G1872" s="948"/>
      <c r="H1872" s="948"/>
      <c r="I1872" s="948"/>
      <c r="J1872" s="229"/>
      <c r="K1872" s="989"/>
    </row>
    <row r="1873" spans="1:11" s="85" customFormat="1" ht="15" customHeight="1" x14ac:dyDescent="0.3">
      <c r="A1873" s="951"/>
      <c r="B1873" s="1247"/>
      <c r="C1873" s="1244"/>
      <c r="D1873" s="1250"/>
      <c r="E1873" s="1254"/>
      <c r="F1873" s="1252"/>
      <c r="G1873" s="948"/>
      <c r="H1873" s="948"/>
      <c r="I1873" s="948"/>
      <c r="J1873" s="229"/>
      <c r="K1873" s="989"/>
    </row>
    <row r="1874" spans="1:11" s="85" customFormat="1" ht="15" customHeight="1" x14ac:dyDescent="0.3">
      <c r="A1874" s="951"/>
      <c r="B1874" s="1247"/>
      <c r="C1874" s="1244"/>
      <c r="D1874" s="1250"/>
      <c r="E1874" s="1254"/>
      <c r="F1874" s="1252"/>
      <c r="G1874" s="948"/>
      <c r="H1874" s="948"/>
      <c r="I1874" s="948"/>
      <c r="J1874" s="229"/>
      <c r="K1874" s="989"/>
    </row>
    <row r="1875" spans="1:11" s="85" customFormat="1" ht="15" customHeight="1" x14ac:dyDescent="0.3">
      <c r="A1875" s="951"/>
      <c r="B1875" s="1247"/>
      <c r="C1875" s="1244"/>
      <c r="D1875" s="1250"/>
      <c r="E1875" s="1254"/>
      <c r="F1875" s="1252"/>
      <c r="G1875" s="948"/>
      <c r="H1875" s="948"/>
      <c r="I1875" s="948"/>
      <c r="J1875" s="229"/>
      <c r="K1875" s="989"/>
    </row>
    <row r="1876" spans="1:11" s="85" customFormat="1" ht="15" customHeight="1" x14ac:dyDescent="0.3">
      <c r="A1876" s="951"/>
      <c r="B1876" s="1247"/>
      <c r="C1876" s="1244"/>
      <c r="D1876" s="1250"/>
      <c r="E1876" s="1254"/>
      <c r="F1876" s="1252"/>
      <c r="G1876" s="948"/>
      <c r="H1876" s="948"/>
      <c r="I1876" s="948"/>
      <c r="J1876" s="229"/>
      <c r="K1876" s="989"/>
    </row>
    <row r="1877" spans="1:11" s="85" customFormat="1" ht="15" customHeight="1" x14ac:dyDescent="0.3">
      <c r="A1877" s="951"/>
      <c r="B1877" s="1247"/>
      <c r="C1877" s="1244"/>
      <c r="D1877" s="1250"/>
      <c r="E1877" s="1254"/>
      <c r="F1877" s="1252"/>
      <c r="G1877" s="948"/>
      <c r="H1877" s="948"/>
      <c r="I1877" s="948"/>
      <c r="J1877" s="229"/>
      <c r="K1877" s="989"/>
    </row>
    <row r="1878" spans="1:11" s="85" customFormat="1" ht="15" customHeight="1" x14ac:dyDescent="0.3">
      <c r="A1878" s="951"/>
      <c r="B1878" s="1247"/>
      <c r="C1878" s="1244"/>
      <c r="D1878" s="1250"/>
      <c r="E1878" s="1254"/>
      <c r="F1878" s="1252"/>
      <c r="G1878" s="948"/>
      <c r="H1878" s="948"/>
      <c r="I1878" s="948"/>
      <c r="J1878" s="229"/>
      <c r="K1878" s="989"/>
    </row>
    <row r="1879" spans="1:11" s="85" customFormat="1" ht="15" customHeight="1" x14ac:dyDescent="0.3">
      <c r="A1879" s="951"/>
      <c r="B1879" s="1247"/>
      <c r="C1879" s="1244"/>
      <c r="D1879" s="1250"/>
      <c r="E1879" s="1254"/>
      <c r="F1879" s="1252"/>
      <c r="G1879" s="948"/>
      <c r="H1879" s="948"/>
      <c r="I1879" s="948"/>
      <c r="J1879" s="229"/>
      <c r="K1879" s="989"/>
    </row>
    <row r="1880" spans="1:11" s="85" customFormat="1" ht="15" customHeight="1" x14ac:dyDescent="0.3">
      <c r="A1880" s="951"/>
      <c r="B1880" s="1247"/>
      <c r="C1880" s="1244"/>
      <c r="D1880" s="1250"/>
      <c r="E1880" s="1254"/>
      <c r="F1880" s="1252"/>
      <c r="G1880" s="948"/>
      <c r="H1880" s="948"/>
      <c r="I1880" s="948"/>
      <c r="J1880" s="229"/>
      <c r="K1880" s="989"/>
    </row>
    <row r="1881" spans="1:11" s="85" customFormat="1" ht="15" customHeight="1" x14ac:dyDescent="0.3">
      <c r="A1881" s="951"/>
      <c r="B1881" s="1247"/>
      <c r="C1881" s="1244"/>
      <c r="D1881" s="1250"/>
      <c r="E1881" s="1254"/>
      <c r="F1881" s="1252"/>
      <c r="G1881" s="948"/>
      <c r="H1881" s="948"/>
      <c r="I1881" s="948"/>
      <c r="J1881" s="229"/>
      <c r="K1881" s="989"/>
    </row>
    <row r="1882" spans="1:11" s="85" customFormat="1" ht="15" customHeight="1" x14ac:dyDescent="0.3">
      <c r="A1882" s="951"/>
      <c r="B1882" s="1247"/>
      <c r="C1882" s="1244"/>
      <c r="D1882" s="1250"/>
      <c r="E1882" s="1254"/>
      <c r="F1882" s="1252"/>
      <c r="G1882" s="948"/>
      <c r="H1882" s="948"/>
      <c r="I1882" s="948"/>
      <c r="J1882" s="229"/>
      <c r="K1882" s="989"/>
    </row>
    <row r="1883" spans="1:11" s="85" customFormat="1" ht="15" customHeight="1" x14ac:dyDescent="0.3">
      <c r="A1883" s="951"/>
      <c r="B1883" s="1247"/>
      <c r="C1883" s="1244"/>
      <c r="D1883" s="1250"/>
      <c r="E1883" s="1254"/>
      <c r="F1883" s="1252"/>
      <c r="G1883" s="948"/>
      <c r="H1883" s="948"/>
      <c r="I1883" s="948"/>
      <c r="J1883" s="229"/>
      <c r="K1883" s="989"/>
    </row>
    <row r="1884" spans="1:11" s="85" customFormat="1" ht="15" customHeight="1" x14ac:dyDescent="0.3">
      <c r="A1884" s="951"/>
      <c r="B1884" s="1247"/>
      <c r="C1884" s="1244"/>
      <c r="D1884" s="1250"/>
      <c r="E1884" s="1254"/>
      <c r="F1884" s="1252"/>
      <c r="G1884" s="948"/>
      <c r="H1884" s="948"/>
      <c r="I1884" s="948"/>
      <c r="J1884" s="229"/>
      <c r="K1884" s="989"/>
    </row>
    <row r="1885" spans="1:11" s="85" customFormat="1" ht="15" customHeight="1" x14ac:dyDescent="0.3">
      <c r="A1885" s="951"/>
      <c r="B1885" s="1247"/>
      <c r="C1885" s="1244"/>
      <c r="D1885" s="1250"/>
      <c r="E1885" s="1254"/>
      <c r="F1885" s="1252"/>
      <c r="G1885" s="948"/>
      <c r="H1885" s="948"/>
      <c r="I1885" s="948"/>
      <c r="J1885" s="229"/>
      <c r="K1885" s="989"/>
    </row>
    <row r="1886" spans="1:11" s="85" customFormat="1" ht="15" customHeight="1" x14ac:dyDescent="0.3">
      <c r="A1886" s="951"/>
      <c r="B1886" s="1247"/>
      <c r="C1886" s="1244"/>
      <c r="D1886" s="1250"/>
      <c r="E1886" s="1254"/>
      <c r="F1886" s="1252"/>
      <c r="G1886" s="948"/>
      <c r="H1886" s="948"/>
      <c r="I1886" s="948"/>
      <c r="J1886" s="229"/>
      <c r="K1886" s="989"/>
    </row>
    <row r="1887" spans="1:11" s="85" customFormat="1" ht="15" customHeight="1" x14ac:dyDescent="0.3">
      <c r="A1887" s="951"/>
      <c r="B1887" s="1247"/>
      <c r="C1887" s="1244"/>
      <c r="D1887" s="1250"/>
      <c r="E1887" s="1254"/>
      <c r="F1887" s="1252"/>
      <c r="G1887" s="948"/>
      <c r="H1887" s="948"/>
      <c r="I1887" s="948"/>
      <c r="J1887" s="229"/>
      <c r="K1887" s="989"/>
    </row>
    <row r="1888" spans="1:11" s="85" customFormat="1" ht="15" customHeight="1" x14ac:dyDescent="0.3">
      <c r="A1888" s="951"/>
      <c r="B1888" s="1247"/>
      <c r="C1888" s="1244"/>
      <c r="D1888" s="1250"/>
      <c r="E1888" s="1254"/>
      <c r="F1888" s="1252"/>
      <c r="G1888" s="948"/>
      <c r="H1888" s="948"/>
      <c r="I1888" s="948"/>
      <c r="J1888" s="229"/>
      <c r="K1888" s="989"/>
    </row>
    <row r="1889" spans="1:11" s="85" customFormat="1" ht="15" customHeight="1" x14ac:dyDescent="0.3">
      <c r="A1889" s="951"/>
      <c r="B1889" s="1247"/>
      <c r="C1889" s="1244"/>
      <c r="D1889" s="1250"/>
      <c r="E1889" s="1254"/>
      <c r="F1889" s="1252"/>
      <c r="G1889" s="948"/>
      <c r="H1889" s="948"/>
      <c r="I1889" s="948"/>
      <c r="J1889" s="229"/>
      <c r="K1889" s="989"/>
    </row>
    <row r="1890" spans="1:11" s="85" customFormat="1" ht="15" customHeight="1" x14ac:dyDescent="0.3">
      <c r="A1890" s="951"/>
      <c r="B1890" s="1247"/>
      <c r="C1890" s="1244"/>
      <c r="D1890" s="1250"/>
      <c r="E1890" s="1254"/>
      <c r="F1890" s="1252"/>
      <c r="G1890" s="948"/>
      <c r="H1890" s="948"/>
      <c r="I1890" s="948"/>
      <c r="J1890" s="229"/>
      <c r="K1890" s="989"/>
    </row>
    <row r="1891" spans="1:11" s="85" customFormat="1" ht="15" customHeight="1" x14ac:dyDescent="0.3">
      <c r="A1891" s="951"/>
      <c r="B1891" s="1247"/>
      <c r="C1891" s="1244"/>
      <c r="D1891" s="1250"/>
      <c r="E1891" s="1254"/>
      <c r="F1891" s="1252"/>
      <c r="G1891" s="948"/>
      <c r="H1891" s="948"/>
      <c r="I1891" s="948"/>
      <c r="J1891" s="229"/>
      <c r="K1891" s="989"/>
    </row>
    <row r="1892" spans="1:11" s="85" customFormat="1" ht="15" customHeight="1" x14ac:dyDescent="0.3">
      <c r="A1892" s="951"/>
      <c r="B1892" s="1247"/>
      <c r="C1892" s="1244"/>
      <c r="D1892" s="1250"/>
      <c r="E1892" s="1254"/>
      <c r="F1892" s="1252"/>
      <c r="G1892" s="948"/>
      <c r="H1892" s="948"/>
      <c r="I1892" s="948"/>
      <c r="J1892" s="229"/>
      <c r="K1892" s="989"/>
    </row>
    <row r="1893" spans="1:11" s="85" customFormat="1" ht="15" customHeight="1" x14ac:dyDescent="0.3">
      <c r="A1893" s="951"/>
      <c r="B1893" s="1247"/>
      <c r="C1893" s="1244"/>
      <c r="D1893" s="1250"/>
      <c r="E1893" s="1254"/>
      <c r="F1893" s="1252"/>
      <c r="G1893" s="948"/>
      <c r="H1893" s="948"/>
      <c r="I1893" s="948"/>
      <c r="J1893" s="229"/>
      <c r="K1893" s="989"/>
    </row>
    <row r="1894" spans="1:11" s="85" customFormat="1" ht="15" customHeight="1" x14ac:dyDescent="0.3">
      <c r="A1894" s="951"/>
      <c r="B1894" s="1247"/>
      <c r="C1894" s="1244"/>
      <c r="D1894" s="1250"/>
      <c r="E1894" s="1254"/>
      <c r="F1894" s="1252"/>
      <c r="G1894" s="948"/>
      <c r="H1894" s="948"/>
      <c r="I1894" s="948"/>
      <c r="J1894" s="229"/>
      <c r="K1894" s="989"/>
    </row>
    <row r="1895" spans="1:11" s="85" customFormat="1" ht="15" customHeight="1" x14ac:dyDescent="0.3">
      <c r="A1895" s="951"/>
      <c r="B1895" s="1247"/>
      <c r="C1895" s="1244"/>
      <c r="D1895" s="1250"/>
      <c r="E1895" s="1254"/>
      <c r="F1895" s="1252"/>
      <c r="G1895" s="948"/>
      <c r="H1895" s="948"/>
      <c r="I1895" s="948"/>
      <c r="J1895" s="229"/>
      <c r="K1895" s="989"/>
    </row>
    <row r="1896" spans="1:11" s="85" customFormat="1" ht="15" customHeight="1" x14ac:dyDescent="0.3">
      <c r="A1896" s="951"/>
      <c r="B1896" s="1247"/>
      <c r="C1896" s="1244"/>
      <c r="D1896" s="1250"/>
      <c r="E1896" s="1254"/>
      <c r="F1896" s="1252"/>
      <c r="G1896" s="948"/>
      <c r="H1896" s="948"/>
      <c r="I1896" s="948"/>
      <c r="J1896" s="229"/>
      <c r="K1896" s="989"/>
    </row>
    <row r="1897" spans="1:11" s="85" customFormat="1" ht="15" customHeight="1" x14ac:dyDescent="0.3">
      <c r="A1897" s="951"/>
      <c r="B1897" s="1247"/>
      <c r="C1897" s="1244"/>
      <c r="D1897" s="1250"/>
      <c r="E1897" s="1254"/>
      <c r="F1897" s="1252"/>
      <c r="G1897" s="948"/>
      <c r="H1897" s="948"/>
      <c r="I1897" s="948"/>
      <c r="J1897" s="229"/>
      <c r="K1897" s="989"/>
    </row>
    <row r="1898" spans="1:11" s="85" customFormat="1" ht="15" customHeight="1" x14ac:dyDescent="0.3">
      <c r="A1898" s="951"/>
      <c r="B1898" s="1247"/>
      <c r="C1898" s="1244"/>
      <c r="D1898" s="1250"/>
      <c r="E1898" s="1254"/>
      <c r="F1898" s="1252"/>
      <c r="G1898" s="948"/>
      <c r="H1898" s="948"/>
      <c r="I1898" s="948"/>
      <c r="J1898" s="229"/>
      <c r="K1898" s="989"/>
    </row>
    <row r="1899" spans="1:11" s="85" customFormat="1" ht="15" customHeight="1" x14ac:dyDescent="0.3">
      <c r="A1899" s="951"/>
      <c r="B1899" s="1247"/>
      <c r="C1899" s="1244"/>
      <c r="D1899" s="1250"/>
      <c r="E1899" s="1254"/>
      <c r="F1899" s="1252"/>
      <c r="G1899" s="948"/>
      <c r="H1899" s="948"/>
      <c r="I1899" s="948"/>
      <c r="J1899" s="229"/>
      <c r="K1899" s="989"/>
    </row>
    <row r="1900" spans="1:11" s="85" customFormat="1" ht="15" customHeight="1" x14ac:dyDescent="0.3">
      <c r="A1900" s="951"/>
      <c r="B1900" s="1247"/>
      <c r="C1900" s="1244"/>
      <c r="D1900" s="1250"/>
      <c r="E1900" s="1254"/>
      <c r="F1900" s="1252"/>
      <c r="G1900" s="948"/>
      <c r="H1900" s="948"/>
      <c r="I1900" s="948"/>
      <c r="J1900" s="229"/>
      <c r="K1900" s="989"/>
    </row>
    <row r="1901" spans="1:11" s="85" customFormat="1" ht="15" customHeight="1" x14ac:dyDescent="0.3">
      <c r="A1901" s="951"/>
      <c r="B1901" s="1247"/>
      <c r="C1901" s="1244"/>
      <c r="D1901" s="1250"/>
      <c r="E1901" s="1254"/>
      <c r="F1901" s="1252"/>
      <c r="G1901" s="948"/>
      <c r="H1901" s="948"/>
      <c r="I1901" s="948"/>
      <c r="J1901" s="229"/>
      <c r="K1901" s="989"/>
    </row>
    <row r="1902" spans="1:11" s="85" customFormat="1" ht="15" customHeight="1" x14ac:dyDescent="0.3">
      <c r="A1902" s="951"/>
      <c r="B1902" s="1247"/>
      <c r="C1902" s="1244"/>
      <c r="D1902" s="1250"/>
      <c r="E1902" s="1254"/>
      <c r="F1902" s="1252"/>
      <c r="G1902" s="948"/>
      <c r="H1902" s="948"/>
      <c r="I1902" s="948"/>
      <c r="J1902" s="229"/>
      <c r="K1902" s="989"/>
    </row>
    <row r="1903" spans="1:11" s="85" customFormat="1" ht="15" customHeight="1" x14ac:dyDescent="0.3">
      <c r="A1903" s="951"/>
      <c r="B1903" s="1247"/>
      <c r="C1903" s="1244"/>
      <c r="D1903" s="1250"/>
      <c r="E1903" s="1254"/>
      <c r="F1903" s="1252"/>
      <c r="G1903" s="948"/>
      <c r="H1903" s="948"/>
      <c r="I1903" s="948"/>
      <c r="J1903" s="229"/>
      <c r="K1903" s="989"/>
    </row>
    <row r="1904" spans="1:11" s="85" customFormat="1" ht="15" customHeight="1" x14ac:dyDescent="0.3">
      <c r="A1904" s="951"/>
      <c r="B1904" s="1247"/>
      <c r="C1904" s="1244"/>
      <c r="D1904" s="1250"/>
      <c r="E1904" s="1254"/>
      <c r="F1904" s="1252"/>
      <c r="G1904" s="948"/>
      <c r="H1904" s="948"/>
      <c r="I1904" s="948"/>
      <c r="J1904" s="229"/>
      <c r="K1904" s="989"/>
    </row>
    <row r="1905" spans="1:11" s="85" customFormat="1" ht="15" customHeight="1" x14ac:dyDescent="0.3">
      <c r="A1905" s="951"/>
      <c r="B1905" s="1247"/>
      <c r="C1905" s="1244"/>
      <c r="D1905" s="1250"/>
      <c r="E1905" s="1254"/>
      <c r="F1905" s="1252"/>
      <c r="G1905" s="948"/>
      <c r="H1905" s="948"/>
      <c r="I1905" s="948"/>
      <c r="J1905" s="229"/>
      <c r="K1905" s="989"/>
    </row>
    <row r="1906" spans="1:11" s="85" customFormat="1" ht="15" customHeight="1" x14ac:dyDescent="0.3">
      <c r="A1906" s="951"/>
      <c r="B1906" s="1247"/>
      <c r="C1906" s="1244"/>
      <c r="D1906" s="1250"/>
      <c r="E1906" s="1254"/>
      <c r="F1906" s="1252"/>
      <c r="G1906" s="948"/>
      <c r="H1906" s="948"/>
      <c r="I1906" s="948"/>
      <c r="J1906" s="229"/>
      <c r="K1906" s="989"/>
    </row>
    <row r="1907" spans="1:11" s="85" customFormat="1" ht="15" customHeight="1" x14ac:dyDescent="0.3">
      <c r="A1907" s="951"/>
      <c r="B1907" s="1247"/>
      <c r="C1907" s="1244"/>
      <c r="D1907" s="1250"/>
      <c r="E1907" s="1254"/>
      <c r="F1907" s="1252"/>
      <c r="G1907" s="948"/>
      <c r="H1907" s="948"/>
      <c r="I1907" s="948"/>
      <c r="J1907" s="229"/>
      <c r="K1907" s="989"/>
    </row>
    <row r="1908" spans="1:11" s="85" customFormat="1" ht="15" customHeight="1" x14ac:dyDescent="0.3">
      <c r="A1908" s="951"/>
      <c r="B1908" s="1247"/>
      <c r="C1908" s="1244"/>
      <c r="D1908" s="1250"/>
      <c r="E1908" s="1254"/>
      <c r="F1908" s="1252"/>
      <c r="G1908" s="948"/>
      <c r="H1908" s="948"/>
      <c r="I1908" s="948"/>
      <c r="J1908" s="229"/>
      <c r="K1908" s="989"/>
    </row>
    <row r="1909" spans="1:11" s="85" customFormat="1" ht="15" customHeight="1" x14ac:dyDescent="0.3">
      <c r="A1909" s="951"/>
      <c r="B1909" s="1247"/>
      <c r="C1909" s="1244"/>
      <c r="D1909" s="1250"/>
      <c r="E1909" s="1254"/>
      <c r="F1909" s="1252"/>
      <c r="G1909" s="948"/>
      <c r="H1909" s="948"/>
      <c r="I1909" s="948"/>
      <c r="J1909" s="229"/>
      <c r="K1909" s="989"/>
    </row>
    <row r="1910" spans="1:11" s="85" customFormat="1" ht="15" customHeight="1" x14ac:dyDescent="0.3">
      <c r="A1910" s="951"/>
      <c r="B1910" s="1247"/>
      <c r="C1910" s="1244"/>
      <c r="D1910" s="1250"/>
      <c r="E1910" s="1254"/>
      <c r="F1910" s="1252"/>
      <c r="G1910" s="948"/>
      <c r="H1910" s="948"/>
      <c r="I1910" s="948"/>
      <c r="J1910" s="229"/>
      <c r="K1910" s="989"/>
    </row>
    <row r="1911" spans="1:11" s="85" customFormat="1" ht="15" customHeight="1" x14ac:dyDescent="0.3">
      <c r="A1911" s="951"/>
      <c r="B1911" s="1247"/>
      <c r="C1911" s="1244"/>
      <c r="D1911" s="1250"/>
      <c r="E1911" s="1254"/>
      <c r="F1911" s="1252"/>
      <c r="G1911" s="948"/>
      <c r="H1911" s="948"/>
      <c r="I1911" s="948"/>
      <c r="J1911" s="229"/>
      <c r="K1911" s="989"/>
    </row>
    <row r="1912" spans="1:11" s="85" customFormat="1" ht="15" customHeight="1" x14ac:dyDescent="0.3">
      <c r="A1912" s="951"/>
      <c r="B1912" s="1247"/>
      <c r="C1912" s="1244"/>
      <c r="D1912" s="1250"/>
      <c r="E1912" s="1254"/>
      <c r="F1912" s="1252"/>
      <c r="G1912" s="948"/>
      <c r="H1912" s="948"/>
      <c r="I1912" s="948"/>
      <c r="J1912" s="229"/>
      <c r="K1912" s="989"/>
    </row>
    <row r="1913" spans="1:11" s="85" customFormat="1" ht="15" customHeight="1" x14ac:dyDescent="0.3">
      <c r="A1913" s="951"/>
      <c r="B1913" s="1247"/>
      <c r="C1913" s="1244"/>
      <c r="D1913" s="1250"/>
      <c r="E1913" s="1254"/>
      <c r="F1913" s="1252"/>
      <c r="G1913" s="948"/>
      <c r="H1913" s="948"/>
      <c r="I1913" s="948"/>
      <c r="J1913" s="229"/>
      <c r="K1913" s="989"/>
    </row>
    <row r="1914" spans="1:11" s="85" customFormat="1" ht="15" customHeight="1" x14ac:dyDescent="0.3">
      <c r="A1914" s="951"/>
      <c r="B1914" s="1247"/>
      <c r="C1914" s="1244"/>
      <c r="D1914" s="1250"/>
      <c r="E1914" s="1254"/>
      <c r="F1914" s="1252"/>
      <c r="G1914" s="948"/>
      <c r="H1914" s="948"/>
      <c r="I1914" s="948"/>
      <c r="J1914" s="229"/>
      <c r="K1914" s="989"/>
    </row>
    <row r="1915" spans="1:11" s="85" customFormat="1" ht="15" customHeight="1" x14ac:dyDescent="0.3">
      <c r="A1915" s="951"/>
      <c r="B1915" s="1247"/>
      <c r="C1915" s="1244"/>
      <c r="D1915" s="1250"/>
      <c r="E1915" s="1254"/>
      <c r="F1915" s="1252"/>
      <c r="G1915" s="948"/>
      <c r="H1915" s="948"/>
      <c r="I1915" s="948"/>
      <c r="J1915" s="229"/>
      <c r="K1915" s="989"/>
    </row>
    <row r="1916" spans="1:11" s="85" customFormat="1" ht="15" customHeight="1" x14ac:dyDescent="0.3">
      <c r="A1916" s="951"/>
      <c r="B1916" s="1247"/>
      <c r="C1916" s="1244"/>
      <c r="D1916" s="1250"/>
      <c r="E1916" s="1254"/>
      <c r="F1916" s="1252"/>
      <c r="G1916" s="948"/>
      <c r="H1916" s="948"/>
      <c r="I1916" s="948"/>
      <c r="J1916" s="229"/>
      <c r="K1916" s="989"/>
    </row>
    <row r="1917" spans="1:11" s="85" customFormat="1" ht="15" customHeight="1" x14ac:dyDescent="0.3">
      <c r="A1917" s="951"/>
      <c r="B1917" s="1247"/>
      <c r="C1917" s="1244"/>
      <c r="D1917" s="1250"/>
      <c r="E1917" s="1254"/>
      <c r="F1917" s="1252"/>
      <c r="G1917" s="948"/>
      <c r="H1917" s="948"/>
      <c r="I1917" s="948"/>
      <c r="J1917" s="229"/>
      <c r="K1917" s="989"/>
    </row>
    <row r="1918" spans="1:11" s="85" customFormat="1" ht="15" customHeight="1" x14ac:dyDescent="0.3">
      <c r="A1918" s="951"/>
      <c r="B1918" s="1247"/>
      <c r="C1918" s="1244"/>
      <c r="D1918" s="1250"/>
      <c r="E1918" s="1254"/>
      <c r="F1918" s="1252"/>
      <c r="G1918" s="948"/>
      <c r="H1918" s="948"/>
      <c r="I1918" s="948"/>
      <c r="J1918" s="229"/>
      <c r="K1918" s="989"/>
    </row>
    <row r="1919" spans="1:11" s="85" customFormat="1" ht="15" customHeight="1" x14ac:dyDescent="0.3">
      <c r="A1919" s="951"/>
      <c r="B1919" s="1247"/>
      <c r="C1919" s="1244"/>
      <c r="D1919" s="1250"/>
      <c r="E1919" s="1254"/>
      <c r="F1919" s="1252"/>
      <c r="G1919" s="948"/>
      <c r="H1919" s="948"/>
      <c r="I1919" s="948"/>
      <c r="J1919" s="229"/>
      <c r="K1919" s="989"/>
    </row>
    <row r="1920" spans="1:11" s="85" customFormat="1" ht="15" customHeight="1" x14ac:dyDescent="0.3">
      <c r="A1920" s="951"/>
      <c r="B1920" s="1247"/>
      <c r="C1920" s="1244"/>
      <c r="D1920" s="1250"/>
      <c r="E1920" s="1254"/>
      <c r="F1920" s="1252"/>
      <c r="G1920" s="948"/>
      <c r="H1920" s="948"/>
      <c r="I1920" s="948"/>
      <c r="J1920" s="229"/>
      <c r="K1920" s="989"/>
    </row>
    <row r="1921" spans="1:11" s="85" customFormat="1" ht="15" customHeight="1" x14ac:dyDescent="0.3">
      <c r="A1921" s="951"/>
      <c r="B1921" s="1247"/>
      <c r="C1921" s="1244"/>
      <c r="D1921" s="1250"/>
      <c r="E1921" s="1254"/>
      <c r="F1921" s="1252"/>
      <c r="G1921" s="948"/>
      <c r="H1921" s="948"/>
      <c r="I1921" s="948"/>
      <c r="J1921" s="229"/>
      <c r="K1921" s="989"/>
    </row>
    <row r="1922" spans="1:11" s="85" customFormat="1" ht="15" customHeight="1" x14ac:dyDescent="0.3">
      <c r="A1922" s="951"/>
      <c r="B1922" s="1247"/>
      <c r="C1922" s="1244"/>
      <c r="D1922" s="1250"/>
      <c r="E1922" s="1254"/>
      <c r="F1922" s="1252"/>
      <c r="G1922" s="948"/>
      <c r="H1922" s="948"/>
      <c r="I1922" s="948"/>
      <c r="J1922" s="229"/>
      <c r="K1922" s="989"/>
    </row>
    <row r="1923" spans="1:11" s="85" customFormat="1" ht="15" customHeight="1" x14ac:dyDescent="0.3">
      <c r="A1923" s="951"/>
      <c r="B1923" s="1247"/>
      <c r="C1923" s="1244"/>
      <c r="D1923" s="1250"/>
      <c r="E1923" s="1254"/>
      <c r="F1923" s="1252"/>
      <c r="G1923" s="948"/>
      <c r="H1923" s="948"/>
      <c r="I1923" s="948"/>
      <c r="J1923" s="229"/>
      <c r="K1923" s="989"/>
    </row>
    <row r="1924" spans="1:11" s="85" customFormat="1" ht="15" customHeight="1" x14ac:dyDescent="0.3">
      <c r="A1924" s="951"/>
      <c r="B1924" s="1247"/>
      <c r="C1924" s="1244"/>
      <c r="D1924" s="1250"/>
      <c r="E1924" s="1254"/>
      <c r="F1924" s="1252"/>
      <c r="G1924" s="948"/>
      <c r="H1924" s="948"/>
      <c r="I1924" s="948"/>
      <c r="J1924" s="229"/>
      <c r="K1924" s="989"/>
    </row>
    <row r="1925" spans="1:11" s="85" customFormat="1" ht="15" customHeight="1" x14ac:dyDescent="0.3">
      <c r="A1925" s="951"/>
      <c r="B1925" s="1247"/>
      <c r="C1925" s="1244"/>
      <c r="D1925" s="1250"/>
      <c r="E1925" s="1254"/>
      <c r="F1925" s="1252"/>
      <c r="G1925" s="948"/>
      <c r="H1925" s="948"/>
      <c r="I1925" s="948"/>
      <c r="J1925" s="229"/>
      <c r="K1925" s="989"/>
    </row>
    <row r="1926" spans="1:11" s="85" customFormat="1" ht="15" customHeight="1" x14ac:dyDescent="0.3">
      <c r="A1926" s="951"/>
      <c r="B1926" s="1247"/>
      <c r="C1926" s="1244"/>
      <c r="D1926" s="1250"/>
      <c r="E1926" s="1254"/>
      <c r="F1926" s="1252"/>
      <c r="G1926" s="948"/>
      <c r="H1926" s="948"/>
      <c r="I1926" s="948"/>
      <c r="J1926" s="229"/>
      <c r="K1926" s="989"/>
    </row>
    <row r="1927" spans="1:11" s="85" customFormat="1" ht="15" customHeight="1" x14ac:dyDescent="0.3">
      <c r="A1927" s="951"/>
      <c r="B1927" s="1247"/>
      <c r="C1927" s="1244"/>
      <c r="D1927" s="1250"/>
      <c r="E1927" s="1254"/>
      <c r="F1927" s="1252"/>
      <c r="G1927" s="948"/>
      <c r="H1927" s="948"/>
      <c r="I1927" s="948"/>
      <c r="J1927" s="229"/>
      <c r="K1927" s="989"/>
    </row>
    <row r="1928" spans="1:11" s="85" customFormat="1" ht="15" customHeight="1" x14ac:dyDescent="0.3">
      <c r="A1928" s="951"/>
      <c r="B1928" s="1247"/>
      <c r="C1928" s="1244"/>
      <c r="D1928" s="1250"/>
      <c r="E1928" s="1254"/>
      <c r="F1928" s="1252"/>
      <c r="G1928" s="948"/>
      <c r="H1928" s="948"/>
      <c r="I1928" s="948"/>
      <c r="J1928" s="229"/>
      <c r="K1928" s="989"/>
    </row>
    <row r="1929" spans="1:11" s="85" customFormat="1" ht="15" customHeight="1" x14ac:dyDescent="0.3">
      <c r="A1929" s="951"/>
      <c r="B1929" s="1247"/>
      <c r="C1929" s="1244"/>
      <c r="D1929" s="1250"/>
      <c r="E1929" s="1254"/>
      <c r="F1929" s="1252"/>
      <c r="G1929" s="948"/>
      <c r="H1929" s="948"/>
      <c r="I1929" s="948"/>
      <c r="J1929" s="229"/>
      <c r="K1929" s="989"/>
    </row>
    <row r="1930" spans="1:11" s="85" customFormat="1" ht="15" customHeight="1" x14ac:dyDescent="0.3">
      <c r="A1930" s="951"/>
      <c r="B1930" s="1247"/>
      <c r="C1930" s="1244"/>
      <c r="D1930" s="1250"/>
      <c r="E1930" s="1254"/>
      <c r="F1930" s="1252"/>
      <c r="G1930" s="948"/>
      <c r="H1930" s="948"/>
      <c r="I1930" s="948"/>
      <c r="J1930" s="229"/>
      <c r="K1930" s="989"/>
    </row>
    <row r="1931" spans="1:11" s="85" customFormat="1" ht="15" customHeight="1" x14ac:dyDescent="0.3">
      <c r="A1931" s="951"/>
      <c r="B1931" s="1247"/>
      <c r="C1931" s="1244"/>
      <c r="D1931" s="1250"/>
      <c r="E1931" s="1254"/>
      <c r="F1931" s="1252"/>
      <c r="G1931" s="948"/>
      <c r="H1931" s="948"/>
      <c r="I1931" s="948"/>
      <c r="J1931" s="229"/>
      <c r="K1931" s="989"/>
    </row>
    <row r="1932" spans="1:11" s="85" customFormat="1" ht="15" customHeight="1" x14ac:dyDescent="0.3">
      <c r="A1932" s="951"/>
      <c r="B1932" s="1247"/>
      <c r="C1932" s="1244"/>
      <c r="D1932" s="1250"/>
      <c r="E1932" s="1254"/>
      <c r="F1932" s="1252"/>
      <c r="G1932" s="948"/>
      <c r="H1932" s="948"/>
      <c r="I1932" s="948"/>
      <c r="J1932" s="229"/>
      <c r="K1932" s="989"/>
    </row>
    <row r="1933" spans="1:11" s="85" customFormat="1" ht="15" customHeight="1" x14ac:dyDescent="0.3">
      <c r="A1933" s="951"/>
      <c r="B1933" s="1247"/>
      <c r="C1933" s="1244"/>
      <c r="D1933" s="1250"/>
      <c r="E1933" s="1254"/>
      <c r="F1933" s="1252"/>
      <c r="G1933" s="948"/>
      <c r="H1933" s="948"/>
      <c r="I1933" s="948"/>
      <c r="J1933" s="229"/>
      <c r="K1933" s="989"/>
    </row>
    <row r="1934" spans="1:11" s="85" customFormat="1" ht="15" customHeight="1" x14ac:dyDescent="0.3">
      <c r="A1934" s="951"/>
      <c r="B1934" s="1247"/>
      <c r="C1934" s="1244"/>
      <c r="D1934" s="1250"/>
      <c r="E1934" s="1254"/>
      <c r="F1934" s="1252"/>
      <c r="G1934" s="948"/>
      <c r="H1934" s="948"/>
      <c r="I1934" s="948"/>
      <c r="J1934" s="229"/>
      <c r="K1934" s="989"/>
    </row>
    <row r="1935" spans="1:11" s="85" customFormat="1" ht="15" customHeight="1" x14ac:dyDescent="0.3">
      <c r="A1935" s="951"/>
      <c r="B1935" s="1247"/>
      <c r="C1935" s="1244"/>
      <c r="D1935" s="1250"/>
      <c r="E1935" s="1254"/>
      <c r="F1935" s="1252"/>
      <c r="G1935" s="948"/>
      <c r="H1935" s="948"/>
      <c r="I1935" s="948"/>
      <c r="J1935" s="229"/>
      <c r="K1935" s="989"/>
    </row>
    <row r="1936" spans="1:11" s="85" customFormat="1" ht="15" customHeight="1" x14ac:dyDescent="0.3">
      <c r="A1936" s="951"/>
      <c r="B1936" s="1247"/>
      <c r="C1936" s="1244"/>
      <c r="D1936" s="1250"/>
      <c r="E1936" s="1254"/>
      <c r="F1936" s="1252"/>
      <c r="G1936" s="948"/>
      <c r="H1936" s="948"/>
      <c r="I1936" s="948"/>
      <c r="J1936" s="229"/>
      <c r="K1936" s="989"/>
    </row>
    <row r="1937" spans="1:11" s="85" customFormat="1" ht="15" customHeight="1" x14ac:dyDescent="0.3">
      <c r="A1937" s="951"/>
      <c r="B1937" s="1247"/>
      <c r="C1937" s="1244"/>
      <c r="D1937" s="1250"/>
      <c r="E1937" s="1254"/>
      <c r="F1937" s="1252"/>
      <c r="G1937" s="948"/>
      <c r="H1937" s="948"/>
      <c r="I1937" s="948"/>
      <c r="J1937" s="229"/>
      <c r="K1937" s="989"/>
    </row>
    <row r="1938" spans="1:11" s="85" customFormat="1" ht="15" customHeight="1" x14ac:dyDescent="0.3">
      <c r="A1938" s="951"/>
      <c r="B1938" s="1247"/>
      <c r="C1938" s="1244"/>
      <c r="D1938" s="1250"/>
      <c r="E1938" s="1254"/>
      <c r="F1938" s="1252"/>
      <c r="G1938" s="948"/>
      <c r="H1938" s="948"/>
      <c r="I1938" s="948"/>
      <c r="J1938" s="229"/>
      <c r="K1938" s="989"/>
    </row>
    <row r="1939" spans="1:11" s="85" customFormat="1" ht="15" customHeight="1" x14ac:dyDescent="0.3">
      <c r="A1939" s="951"/>
      <c r="B1939" s="1247"/>
      <c r="C1939" s="1244"/>
      <c r="D1939" s="1250"/>
      <c r="E1939" s="1254"/>
      <c r="F1939" s="1252"/>
      <c r="G1939" s="948"/>
      <c r="H1939" s="948"/>
      <c r="I1939" s="948"/>
      <c r="J1939" s="229"/>
      <c r="K1939" s="989"/>
    </row>
    <row r="1940" spans="1:11" s="85" customFormat="1" ht="15" customHeight="1" x14ac:dyDescent="0.3">
      <c r="A1940" s="951"/>
      <c r="B1940" s="1247"/>
      <c r="C1940" s="1244"/>
      <c r="D1940" s="1250"/>
      <c r="E1940" s="1254"/>
      <c r="F1940" s="1252"/>
      <c r="G1940" s="948"/>
      <c r="H1940" s="948"/>
      <c r="I1940" s="948"/>
      <c r="J1940" s="229"/>
      <c r="K1940" s="989"/>
    </row>
    <row r="1941" spans="1:11" s="85" customFormat="1" ht="15" customHeight="1" x14ac:dyDescent="0.3">
      <c r="A1941" s="951"/>
      <c r="B1941" s="1247"/>
      <c r="C1941" s="1244"/>
      <c r="D1941" s="1250"/>
      <c r="E1941" s="1254"/>
      <c r="F1941" s="1252"/>
      <c r="G1941" s="948"/>
      <c r="H1941" s="948"/>
      <c r="I1941" s="948"/>
      <c r="J1941" s="229"/>
      <c r="K1941" s="989"/>
    </row>
    <row r="1942" spans="1:11" s="85" customFormat="1" ht="15" customHeight="1" x14ac:dyDescent="0.3">
      <c r="A1942" s="951"/>
      <c r="B1942" s="1247"/>
      <c r="C1942" s="1244"/>
      <c r="D1942" s="1250"/>
      <c r="E1942" s="1254"/>
      <c r="F1942" s="1252"/>
      <c r="G1942" s="948"/>
      <c r="H1942" s="948"/>
      <c r="I1942" s="948"/>
      <c r="J1942" s="229"/>
      <c r="K1942" s="989"/>
    </row>
    <row r="1943" spans="1:11" s="85" customFormat="1" ht="15" customHeight="1" x14ac:dyDescent="0.3">
      <c r="A1943" s="951"/>
      <c r="B1943" s="1247"/>
      <c r="C1943" s="1244"/>
      <c r="D1943" s="1250"/>
      <c r="E1943" s="1254"/>
      <c r="F1943" s="1252"/>
      <c r="G1943" s="948"/>
      <c r="H1943" s="948"/>
      <c r="I1943" s="948"/>
      <c r="J1943" s="229"/>
      <c r="K1943" s="989"/>
    </row>
    <row r="1944" spans="1:11" s="85" customFormat="1" ht="15" customHeight="1" x14ac:dyDescent="0.3">
      <c r="A1944" s="951"/>
      <c r="B1944" s="1247"/>
      <c r="C1944" s="1244"/>
      <c r="D1944" s="1250"/>
      <c r="E1944" s="1254"/>
      <c r="F1944" s="1252"/>
      <c r="G1944" s="948"/>
      <c r="H1944" s="948"/>
      <c r="I1944" s="948"/>
      <c r="J1944" s="229"/>
      <c r="K1944" s="989"/>
    </row>
    <row r="1945" spans="1:11" s="85" customFormat="1" ht="15" customHeight="1" x14ac:dyDescent="0.3">
      <c r="A1945" s="951"/>
      <c r="B1945" s="1247"/>
      <c r="C1945" s="1244"/>
      <c r="D1945" s="1250"/>
      <c r="E1945" s="1254"/>
      <c r="F1945" s="1252"/>
      <c r="G1945" s="948"/>
      <c r="H1945" s="948"/>
      <c r="I1945" s="948"/>
      <c r="J1945" s="229"/>
      <c r="K1945" s="989"/>
    </row>
    <row r="1946" spans="1:11" s="85" customFormat="1" ht="15" customHeight="1" x14ac:dyDescent="0.3">
      <c r="A1946" s="951"/>
      <c r="B1946" s="1247"/>
      <c r="C1946" s="1244"/>
      <c r="D1946" s="1250"/>
      <c r="E1946" s="1254"/>
      <c r="F1946" s="1252"/>
      <c r="G1946" s="948"/>
      <c r="H1946" s="948"/>
      <c r="I1946" s="948"/>
      <c r="J1946" s="229"/>
      <c r="K1946" s="989"/>
    </row>
    <row r="1947" spans="1:11" s="85" customFormat="1" ht="15" customHeight="1" x14ac:dyDescent="0.3">
      <c r="A1947" s="951"/>
      <c r="B1947" s="1247"/>
      <c r="C1947" s="1244"/>
      <c r="D1947" s="1250"/>
      <c r="E1947" s="1254"/>
      <c r="F1947" s="1252"/>
      <c r="G1947" s="948"/>
      <c r="H1947" s="948"/>
      <c r="I1947" s="948"/>
      <c r="J1947" s="229"/>
      <c r="K1947" s="989"/>
    </row>
    <row r="1948" spans="1:11" s="85" customFormat="1" ht="15" customHeight="1" x14ac:dyDescent="0.3">
      <c r="A1948" s="951"/>
      <c r="B1948" s="1247"/>
      <c r="C1948" s="1244"/>
      <c r="D1948" s="1250"/>
      <c r="E1948" s="1254"/>
      <c r="F1948" s="1252"/>
      <c r="G1948" s="948"/>
      <c r="H1948" s="948"/>
      <c r="I1948" s="948"/>
      <c r="J1948" s="229"/>
      <c r="K1948" s="989"/>
    </row>
    <row r="1949" spans="1:11" s="85" customFormat="1" ht="15" customHeight="1" x14ac:dyDescent="0.3">
      <c r="A1949" s="951"/>
      <c r="B1949" s="1247"/>
      <c r="C1949" s="1244"/>
      <c r="D1949" s="1250"/>
      <c r="E1949" s="1254"/>
      <c r="F1949" s="1252"/>
      <c r="G1949" s="948"/>
      <c r="H1949" s="948"/>
      <c r="I1949" s="948"/>
      <c r="J1949" s="229"/>
      <c r="K1949" s="989"/>
    </row>
    <row r="1950" spans="1:11" s="85" customFormat="1" ht="15" customHeight="1" x14ac:dyDescent="0.3">
      <c r="A1950" s="951"/>
      <c r="B1950" s="1247"/>
      <c r="C1950" s="1244"/>
      <c r="D1950" s="1250"/>
      <c r="E1950" s="1254"/>
      <c r="F1950" s="1252"/>
      <c r="G1950" s="948"/>
      <c r="H1950" s="948"/>
      <c r="I1950" s="948"/>
      <c r="J1950" s="229"/>
      <c r="K1950" s="989"/>
    </row>
    <row r="1951" spans="1:11" s="85" customFormat="1" ht="15" customHeight="1" x14ac:dyDescent="0.3">
      <c r="A1951" s="951"/>
      <c r="B1951" s="1247"/>
      <c r="C1951" s="1244"/>
      <c r="D1951" s="1250"/>
      <c r="E1951" s="1254"/>
      <c r="F1951" s="1252"/>
      <c r="G1951" s="948"/>
      <c r="H1951" s="948"/>
      <c r="I1951" s="948"/>
      <c r="J1951" s="229"/>
      <c r="K1951" s="989"/>
    </row>
    <row r="1952" spans="1:11" s="85" customFormat="1" ht="15" customHeight="1" x14ac:dyDescent="0.3">
      <c r="A1952" s="951"/>
      <c r="B1952" s="1247"/>
      <c r="C1952" s="1244"/>
      <c r="D1952" s="1250"/>
      <c r="E1952" s="1254"/>
      <c r="F1952" s="1252"/>
      <c r="G1952" s="948"/>
      <c r="H1952" s="948"/>
      <c r="I1952" s="948"/>
      <c r="J1952" s="229"/>
      <c r="K1952" s="989"/>
    </row>
    <row r="1953" spans="1:11" s="85" customFormat="1" ht="15" customHeight="1" x14ac:dyDescent="0.3">
      <c r="A1953" s="951"/>
      <c r="B1953" s="1247"/>
      <c r="C1953" s="1244"/>
      <c r="D1953" s="1250"/>
      <c r="E1953" s="1254"/>
      <c r="F1953" s="1252"/>
      <c r="G1953" s="948"/>
      <c r="H1953" s="948"/>
      <c r="I1953" s="948"/>
      <c r="J1953" s="229"/>
      <c r="K1953" s="989"/>
    </row>
    <row r="1954" spans="1:11" s="85" customFormat="1" ht="15" customHeight="1" x14ac:dyDescent="0.3">
      <c r="A1954" s="951"/>
      <c r="B1954" s="1247"/>
      <c r="C1954" s="1244"/>
      <c r="D1954" s="1250"/>
      <c r="E1954" s="1254"/>
      <c r="F1954" s="1252"/>
      <c r="G1954" s="948"/>
      <c r="H1954" s="948"/>
      <c r="I1954" s="948"/>
      <c r="J1954" s="229"/>
      <c r="K1954" s="989"/>
    </row>
    <row r="1955" spans="1:11" s="85" customFormat="1" ht="15" customHeight="1" x14ac:dyDescent="0.3">
      <c r="A1955" s="951"/>
      <c r="B1955" s="1247"/>
      <c r="C1955" s="1244"/>
      <c r="D1955" s="1250"/>
      <c r="E1955" s="1254"/>
      <c r="F1955" s="1252"/>
      <c r="G1955" s="948"/>
      <c r="H1955" s="948"/>
      <c r="I1955" s="948"/>
      <c r="J1955" s="229"/>
      <c r="K1955" s="989"/>
    </row>
    <row r="1956" spans="1:11" s="85" customFormat="1" ht="15" customHeight="1" x14ac:dyDescent="0.3">
      <c r="A1956" s="951"/>
      <c r="B1956" s="1247"/>
      <c r="C1956" s="1244"/>
      <c r="D1956" s="1250"/>
      <c r="E1956" s="1254"/>
      <c r="F1956" s="1252"/>
      <c r="G1956" s="948"/>
      <c r="H1956" s="948"/>
      <c r="I1956" s="948"/>
      <c r="J1956" s="229"/>
      <c r="K1956" s="989"/>
    </row>
    <row r="1957" spans="1:11" s="85" customFormat="1" ht="15" customHeight="1" x14ac:dyDescent="0.3">
      <c r="A1957" s="951"/>
      <c r="B1957" s="1247"/>
      <c r="C1957" s="1244"/>
      <c r="D1957" s="1250"/>
      <c r="E1957" s="1254"/>
      <c r="F1957" s="1252"/>
      <c r="G1957" s="948"/>
      <c r="H1957" s="948"/>
      <c r="I1957" s="948"/>
      <c r="J1957" s="229"/>
      <c r="K1957" s="989"/>
    </row>
    <row r="1958" spans="1:11" s="85" customFormat="1" ht="15" customHeight="1" x14ac:dyDescent="0.3">
      <c r="A1958" s="951"/>
      <c r="B1958" s="1247"/>
      <c r="C1958" s="1244"/>
      <c r="D1958" s="1250"/>
      <c r="E1958" s="1254"/>
      <c r="F1958" s="1252"/>
      <c r="G1958" s="948"/>
      <c r="H1958" s="948"/>
      <c r="I1958" s="948"/>
      <c r="J1958" s="229"/>
      <c r="K1958" s="989"/>
    </row>
    <row r="1959" spans="1:11" s="85" customFormat="1" ht="15" customHeight="1" x14ac:dyDescent="0.3">
      <c r="A1959" s="951"/>
      <c r="B1959" s="1247"/>
      <c r="C1959" s="1244"/>
      <c r="D1959" s="1250"/>
      <c r="E1959" s="1254"/>
      <c r="F1959" s="1252"/>
      <c r="G1959" s="948"/>
      <c r="H1959" s="948"/>
      <c r="I1959" s="948"/>
      <c r="J1959" s="229"/>
      <c r="K1959" s="989"/>
    </row>
    <row r="1960" spans="1:11" s="85" customFormat="1" ht="15" customHeight="1" x14ac:dyDescent="0.3">
      <c r="A1960" s="951"/>
      <c r="B1960" s="1247"/>
      <c r="C1960" s="1244"/>
      <c r="D1960" s="1250"/>
      <c r="E1960" s="1254"/>
      <c r="F1960" s="1252"/>
      <c r="G1960" s="948"/>
      <c r="H1960" s="948"/>
      <c r="I1960" s="948"/>
      <c r="J1960" s="229"/>
      <c r="K1960" s="989"/>
    </row>
    <row r="1961" spans="1:11" s="85" customFormat="1" ht="15" customHeight="1" x14ac:dyDescent="0.3">
      <c r="A1961" s="951"/>
      <c r="B1961" s="1247"/>
      <c r="C1961" s="1244"/>
      <c r="D1961" s="1250"/>
      <c r="E1961" s="1254"/>
      <c r="F1961" s="1252"/>
      <c r="G1961" s="948"/>
      <c r="H1961" s="948"/>
      <c r="I1961" s="948"/>
      <c r="J1961" s="229"/>
      <c r="K1961" s="989"/>
    </row>
    <row r="1962" spans="1:11" s="85" customFormat="1" ht="15" customHeight="1" x14ac:dyDescent="0.3">
      <c r="A1962" s="951"/>
      <c r="B1962" s="1247"/>
      <c r="C1962" s="1244"/>
      <c r="D1962" s="1250"/>
      <c r="E1962" s="1254"/>
      <c r="F1962" s="1252"/>
      <c r="G1962" s="948"/>
      <c r="H1962" s="948"/>
      <c r="I1962" s="948"/>
      <c r="J1962" s="229"/>
      <c r="K1962" s="989"/>
    </row>
    <row r="1963" spans="1:11" s="85" customFormat="1" ht="15" customHeight="1" x14ac:dyDescent="0.3">
      <c r="A1963" s="951"/>
      <c r="B1963" s="1247"/>
      <c r="C1963" s="1244"/>
      <c r="D1963" s="1250"/>
      <c r="E1963" s="1254"/>
      <c r="F1963" s="1252"/>
      <c r="G1963" s="948"/>
      <c r="H1963" s="948"/>
      <c r="I1963" s="948"/>
      <c r="J1963" s="229"/>
      <c r="K1963" s="989"/>
    </row>
    <row r="1964" spans="1:11" s="85" customFormat="1" ht="15" customHeight="1" x14ac:dyDescent="0.3">
      <c r="A1964" s="951"/>
      <c r="B1964" s="1247"/>
      <c r="C1964" s="1244"/>
      <c r="D1964" s="1250"/>
      <c r="E1964" s="1254"/>
      <c r="F1964" s="1252"/>
      <c r="G1964" s="948"/>
      <c r="H1964" s="948"/>
      <c r="I1964" s="948"/>
      <c r="J1964" s="229"/>
      <c r="K1964" s="989"/>
    </row>
    <row r="1965" spans="1:11" s="85" customFormat="1" ht="15" customHeight="1" x14ac:dyDescent="0.3">
      <c r="A1965" s="951"/>
      <c r="B1965" s="1247"/>
      <c r="C1965" s="1244"/>
      <c r="D1965" s="1250"/>
      <c r="E1965" s="1254"/>
      <c r="F1965" s="1252"/>
      <c r="G1965" s="948"/>
      <c r="H1965" s="948"/>
      <c r="I1965" s="948"/>
      <c r="J1965" s="229"/>
      <c r="K1965" s="989"/>
    </row>
    <row r="1966" spans="1:11" s="85" customFormat="1" ht="15" customHeight="1" x14ac:dyDescent="0.3">
      <c r="A1966" s="951"/>
      <c r="B1966" s="1247"/>
      <c r="C1966" s="1244"/>
      <c r="D1966" s="1250"/>
      <c r="E1966" s="1254"/>
      <c r="F1966" s="1252"/>
      <c r="G1966" s="948"/>
      <c r="H1966" s="948"/>
      <c r="I1966" s="948"/>
      <c r="J1966" s="229"/>
      <c r="K1966" s="989"/>
    </row>
    <row r="1967" spans="1:11" s="85" customFormat="1" ht="15" customHeight="1" x14ac:dyDescent="0.3">
      <c r="A1967" s="951"/>
      <c r="B1967" s="1247"/>
      <c r="C1967" s="1244"/>
      <c r="D1967" s="1250"/>
      <c r="E1967" s="1254"/>
      <c r="F1967" s="1252"/>
      <c r="G1967" s="948"/>
      <c r="H1967" s="948"/>
      <c r="I1967" s="948"/>
      <c r="J1967" s="229"/>
      <c r="K1967" s="989"/>
    </row>
    <row r="1968" spans="1:11" s="85" customFormat="1" ht="15" customHeight="1" x14ac:dyDescent="0.3">
      <c r="A1968" s="951"/>
      <c r="B1968" s="1247"/>
      <c r="C1968" s="1244"/>
      <c r="D1968" s="1250"/>
      <c r="E1968" s="1254"/>
      <c r="F1968" s="1252"/>
      <c r="G1968" s="948"/>
      <c r="H1968" s="948"/>
      <c r="I1968" s="948"/>
      <c r="J1968" s="229"/>
      <c r="K1968" s="989"/>
    </row>
    <row r="1969" spans="1:11" s="85" customFormat="1" ht="15" customHeight="1" x14ac:dyDescent="0.3">
      <c r="A1969" s="951"/>
      <c r="B1969" s="1247"/>
      <c r="C1969" s="1244"/>
      <c r="D1969" s="1250"/>
      <c r="E1969" s="1254"/>
      <c r="F1969" s="1252"/>
      <c r="G1969" s="948"/>
      <c r="H1969" s="948"/>
      <c r="I1969" s="948"/>
      <c r="J1969" s="229"/>
      <c r="K1969" s="989"/>
    </row>
    <row r="1970" spans="1:11" s="85" customFormat="1" ht="15" customHeight="1" x14ac:dyDescent="0.3">
      <c r="A1970" s="951"/>
      <c r="B1970" s="1247"/>
      <c r="C1970" s="1244"/>
      <c r="D1970" s="1250"/>
      <c r="E1970" s="1254"/>
      <c r="F1970" s="1252"/>
      <c r="G1970" s="948"/>
      <c r="H1970" s="948"/>
      <c r="I1970" s="948"/>
      <c r="J1970" s="229"/>
      <c r="K1970" s="989"/>
    </row>
    <row r="1971" spans="1:11" s="85" customFormat="1" ht="15" customHeight="1" x14ac:dyDescent="0.3">
      <c r="A1971" s="951"/>
      <c r="B1971" s="1247"/>
      <c r="C1971" s="1244"/>
      <c r="D1971" s="1250"/>
      <c r="E1971" s="1254"/>
      <c r="F1971" s="1252"/>
      <c r="G1971" s="948"/>
      <c r="H1971" s="948"/>
      <c r="I1971" s="948"/>
      <c r="J1971" s="229"/>
      <c r="K1971" s="989"/>
    </row>
    <row r="1972" spans="1:11" s="85" customFormat="1" ht="15" customHeight="1" x14ac:dyDescent="0.3">
      <c r="A1972" s="951"/>
      <c r="B1972" s="1247"/>
      <c r="C1972" s="1244"/>
      <c r="D1972" s="1250"/>
      <c r="E1972" s="1254"/>
      <c r="F1972" s="1252"/>
      <c r="G1972" s="948"/>
      <c r="H1972" s="948"/>
      <c r="I1972" s="948"/>
      <c r="J1972" s="229"/>
      <c r="K1972" s="989"/>
    </row>
    <row r="1973" spans="1:11" s="85" customFormat="1" ht="15" customHeight="1" x14ac:dyDescent="0.3">
      <c r="A1973" s="951"/>
      <c r="B1973" s="1247"/>
      <c r="C1973" s="1244"/>
      <c r="D1973" s="1250"/>
      <c r="E1973" s="1254"/>
      <c r="F1973" s="1252"/>
      <c r="G1973" s="948"/>
      <c r="H1973" s="948"/>
      <c r="I1973" s="948"/>
      <c r="J1973" s="229"/>
      <c r="K1973" s="989"/>
    </row>
    <row r="1974" spans="1:11" s="85" customFormat="1" ht="15" customHeight="1" x14ac:dyDescent="0.3">
      <c r="A1974" s="951"/>
      <c r="B1974" s="1247"/>
      <c r="C1974" s="1244"/>
      <c r="D1974" s="1250"/>
      <c r="E1974" s="1254"/>
      <c r="F1974" s="1252"/>
      <c r="G1974" s="948"/>
      <c r="H1974" s="948"/>
      <c r="I1974" s="948"/>
      <c r="J1974" s="229"/>
      <c r="K1974" s="989"/>
    </row>
    <row r="1975" spans="1:11" s="85" customFormat="1" ht="15" customHeight="1" x14ac:dyDescent="0.3">
      <c r="A1975" s="951"/>
      <c r="B1975" s="1247"/>
      <c r="C1975" s="1244"/>
      <c r="D1975" s="1250"/>
      <c r="E1975" s="1254"/>
      <c r="F1975" s="1252"/>
      <c r="G1975" s="948"/>
      <c r="H1975" s="948"/>
      <c r="I1975" s="948"/>
      <c r="J1975" s="229"/>
      <c r="K1975" s="989"/>
    </row>
    <row r="1976" spans="1:11" s="85" customFormat="1" ht="15" customHeight="1" x14ac:dyDescent="0.3">
      <c r="A1976" s="951"/>
      <c r="B1976" s="1247"/>
      <c r="C1976" s="1244"/>
      <c r="D1976" s="1250"/>
      <c r="E1976" s="1254"/>
      <c r="F1976" s="1252"/>
      <c r="G1976" s="948"/>
      <c r="H1976" s="948"/>
      <c r="I1976" s="948"/>
      <c r="J1976" s="229"/>
      <c r="K1976" s="989"/>
    </row>
    <row r="1977" spans="1:11" s="85" customFormat="1" ht="15" customHeight="1" x14ac:dyDescent="0.3">
      <c r="A1977" s="951"/>
      <c r="B1977" s="1247"/>
      <c r="C1977" s="1244"/>
      <c r="D1977" s="1250"/>
      <c r="E1977" s="1254"/>
      <c r="F1977" s="1252"/>
      <c r="G1977" s="948"/>
      <c r="H1977" s="948"/>
      <c r="I1977" s="948"/>
      <c r="J1977" s="229"/>
      <c r="K1977" s="989"/>
    </row>
    <row r="1978" spans="1:11" s="85" customFormat="1" ht="15" customHeight="1" x14ac:dyDescent="0.3">
      <c r="A1978" s="951"/>
      <c r="B1978" s="1247"/>
      <c r="C1978" s="1244"/>
      <c r="D1978" s="1250"/>
      <c r="E1978" s="1254"/>
      <c r="F1978" s="1252"/>
      <c r="G1978" s="948"/>
      <c r="H1978" s="948"/>
      <c r="I1978" s="948"/>
      <c r="J1978" s="229"/>
      <c r="K1978" s="989"/>
    </row>
    <row r="1979" spans="1:11" s="85" customFormat="1" ht="15" customHeight="1" x14ac:dyDescent="0.3">
      <c r="A1979" s="951"/>
      <c r="B1979" s="1247"/>
      <c r="C1979" s="1244"/>
      <c r="D1979" s="1250"/>
      <c r="E1979" s="1254"/>
      <c r="F1979" s="1252"/>
      <c r="G1979" s="948"/>
      <c r="H1979" s="948"/>
      <c r="I1979" s="948"/>
      <c r="J1979" s="229"/>
      <c r="K1979" s="989"/>
    </row>
    <row r="1980" spans="1:11" s="85" customFormat="1" ht="15" customHeight="1" x14ac:dyDescent="0.3">
      <c r="A1980" s="951"/>
      <c r="B1980" s="1247"/>
      <c r="C1980" s="1244"/>
      <c r="D1980" s="1250"/>
      <c r="E1980" s="1254"/>
      <c r="F1980" s="1252"/>
      <c r="G1980" s="948"/>
      <c r="H1980" s="948"/>
      <c r="I1980" s="948"/>
      <c r="J1980" s="229"/>
      <c r="K1980" s="989"/>
    </row>
    <row r="1981" spans="1:11" s="85" customFormat="1" ht="15" customHeight="1" x14ac:dyDescent="0.3">
      <c r="A1981" s="951"/>
      <c r="B1981" s="1247"/>
      <c r="C1981" s="1244"/>
      <c r="D1981" s="1250"/>
      <c r="E1981" s="1254"/>
      <c r="F1981" s="1252"/>
      <c r="G1981" s="948"/>
      <c r="H1981" s="948"/>
      <c r="I1981" s="948"/>
      <c r="J1981" s="229"/>
      <c r="K1981" s="989"/>
    </row>
    <row r="1982" spans="1:11" s="85" customFormat="1" ht="15" customHeight="1" x14ac:dyDescent="0.3">
      <c r="A1982" s="951"/>
      <c r="B1982" s="1247"/>
      <c r="C1982" s="1244"/>
      <c r="D1982" s="1250"/>
      <c r="E1982" s="1254"/>
      <c r="F1982" s="1252"/>
      <c r="G1982" s="948"/>
      <c r="H1982" s="948"/>
      <c r="I1982" s="948"/>
      <c r="J1982" s="229"/>
      <c r="K1982" s="989"/>
    </row>
    <row r="1983" spans="1:11" s="85" customFormat="1" ht="15" customHeight="1" x14ac:dyDescent="0.3">
      <c r="A1983" s="951"/>
      <c r="B1983" s="1247"/>
      <c r="C1983" s="1244"/>
      <c r="D1983" s="1250"/>
      <c r="E1983" s="1254"/>
      <c r="F1983" s="1252"/>
      <c r="G1983" s="948"/>
      <c r="H1983" s="948"/>
      <c r="I1983" s="948"/>
      <c r="J1983" s="229"/>
      <c r="K1983" s="989"/>
    </row>
    <row r="1984" spans="1:11" s="85" customFormat="1" ht="15" customHeight="1" x14ac:dyDescent="0.3">
      <c r="A1984" s="951"/>
      <c r="B1984" s="1247"/>
      <c r="C1984" s="1244"/>
      <c r="D1984" s="1250"/>
      <c r="E1984" s="1254"/>
      <c r="F1984" s="1252"/>
      <c r="G1984" s="948"/>
      <c r="H1984" s="948"/>
      <c r="I1984" s="948"/>
      <c r="J1984" s="229"/>
      <c r="K1984" s="989"/>
    </row>
    <row r="1985" spans="1:11" s="85" customFormat="1" ht="15" customHeight="1" x14ac:dyDescent="0.3">
      <c r="A1985" s="951"/>
      <c r="B1985" s="1247"/>
      <c r="C1985" s="1244"/>
      <c r="D1985" s="1250"/>
      <c r="E1985" s="1254"/>
      <c r="F1985" s="1252"/>
      <c r="G1985" s="948"/>
      <c r="H1985" s="948"/>
      <c r="I1985" s="948"/>
      <c r="J1985" s="229"/>
      <c r="K1985" s="989"/>
    </row>
    <row r="1986" spans="1:11" s="85" customFormat="1" ht="15" customHeight="1" x14ac:dyDescent="0.3">
      <c r="A1986" s="951"/>
      <c r="B1986" s="1247"/>
      <c r="C1986" s="1244"/>
      <c r="D1986" s="1250"/>
      <c r="E1986" s="1254"/>
      <c r="F1986" s="1252"/>
      <c r="G1986" s="948"/>
      <c r="H1986" s="948"/>
      <c r="I1986" s="948"/>
      <c r="J1986" s="229"/>
      <c r="K1986" s="989"/>
    </row>
    <row r="1987" spans="1:11" s="85" customFormat="1" ht="15" customHeight="1" x14ac:dyDescent="0.3">
      <c r="A1987" s="951"/>
      <c r="B1987" s="1247"/>
      <c r="C1987" s="1244"/>
      <c r="D1987" s="1250"/>
      <c r="E1987" s="1254"/>
      <c r="F1987" s="1252"/>
      <c r="G1987" s="948"/>
      <c r="H1987" s="948"/>
      <c r="I1987" s="948"/>
      <c r="J1987" s="229"/>
      <c r="K1987" s="989"/>
    </row>
    <row r="1988" spans="1:11" s="85" customFormat="1" ht="15" customHeight="1" x14ac:dyDescent="0.3">
      <c r="A1988" s="951"/>
      <c r="B1988" s="1247"/>
      <c r="C1988" s="1244"/>
      <c r="D1988" s="1250"/>
      <c r="E1988" s="1254"/>
      <c r="F1988" s="1252"/>
      <c r="G1988" s="948"/>
      <c r="H1988" s="948"/>
      <c r="I1988" s="948"/>
      <c r="J1988" s="229"/>
      <c r="K1988" s="989"/>
    </row>
    <row r="1989" spans="1:11" s="85" customFormat="1" ht="15" customHeight="1" x14ac:dyDescent="0.3">
      <c r="A1989" s="951"/>
      <c r="B1989" s="1247"/>
      <c r="C1989" s="1244"/>
      <c r="D1989" s="1250"/>
      <c r="E1989" s="1254"/>
      <c r="F1989" s="1252"/>
      <c r="G1989" s="948"/>
      <c r="H1989" s="948"/>
      <c r="I1989" s="948"/>
      <c r="J1989" s="229"/>
      <c r="K1989" s="989"/>
    </row>
    <row r="1990" spans="1:11" s="85" customFormat="1" ht="15" customHeight="1" x14ac:dyDescent="0.3">
      <c r="A1990" s="951"/>
      <c r="B1990" s="1247"/>
      <c r="C1990" s="1244"/>
      <c r="D1990" s="1250"/>
      <c r="E1990" s="1254"/>
      <c r="F1990" s="1252"/>
      <c r="G1990" s="948"/>
      <c r="H1990" s="948"/>
      <c r="I1990" s="948"/>
      <c r="J1990" s="229"/>
      <c r="K1990" s="989"/>
    </row>
    <row r="1991" spans="1:11" s="85" customFormat="1" ht="15" customHeight="1" x14ac:dyDescent="0.3">
      <c r="A1991" s="951"/>
      <c r="B1991" s="1247"/>
      <c r="C1991" s="1244"/>
      <c r="D1991" s="1250"/>
      <c r="E1991" s="1254"/>
      <c r="F1991" s="1252"/>
      <c r="G1991" s="948"/>
      <c r="H1991" s="948"/>
      <c r="I1991" s="948"/>
      <c r="J1991" s="229"/>
      <c r="K1991" s="989"/>
    </row>
    <row r="1992" spans="1:11" s="85" customFormat="1" ht="15" customHeight="1" x14ac:dyDescent="0.3">
      <c r="A1992" s="951"/>
      <c r="B1992" s="1247"/>
      <c r="C1992" s="1244"/>
      <c r="D1992" s="1250"/>
      <c r="E1992" s="1254"/>
      <c r="F1992" s="1252"/>
      <c r="G1992" s="948"/>
      <c r="H1992" s="948"/>
      <c r="I1992" s="948"/>
      <c r="J1992" s="229"/>
      <c r="K1992" s="989"/>
    </row>
    <row r="1993" spans="1:11" s="85" customFormat="1" ht="15" customHeight="1" x14ac:dyDescent="0.3">
      <c r="A1993" s="951"/>
      <c r="B1993" s="1247"/>
      <c r="C1993" s="1244"/>
      <c r="D1993" s="1250"/>
      <c r="E1993" s="1254"/>
      <c r="F1993" s="1252"/>
      <c r="G1993" s="948"/>
      <c r="H1993" s="948"/>
      <c r="I1993" s="948"/>
      <c r="J1993" s="229"/>
      <c r="K1993" s="989"/>
    </row>
    <row r="1994" spans="1:11" s="85" customFormat="1" ht="15" customHeight="1" x14ac:dyDescent="0.3">
      <c r="A1994" s="951"/>
      <c r="B1994" s="1247"/>
      <c r="C1994" s="1244"/>
      <c r="D1994" s="1250"/>
      <c r="E1994" s="1254"/>
      <c r="F1994" s="1252"/>
      <c r="G1994" s="948"/>
      <c r="H1994" s="948"/>
      <c r="I1994" s="948"/>
      <c r="J1994" s="229"/>
      <c r="K1994" s="989"/>
    </row>
    <row r="1995" spans="1:11" s="85" customFormat="1" ht="15" customHeight="1" x14ac:dyDescent="0.3">
      <c r="A1995" s="951"/>
      <c r="B1995" s="1247"/>
      <c r="C1995" s="1244"/>
      <c r="D1995" s="1250"/>
      <c r="E1995" s="1254"/>
      <c r="F1995" s="1252"/>
      <c r="G1995" s="948"/>
      <c r="H1995" s="948"/>
      <c r="I1995" s="948"/>
      <c r="J1995" s="229"/>
      <c r="K1995" s="989"/>
    </row>
    <row r="1996" spans="1:11" s="85" customFormat="1" ht="15" customHeight="1" x14ac:dyDescent="0.3">
      <c r="A1996" s="951"/>
      <c r="B1996" s="1247"/>
      <c r="C1996" s="1244"/>
      <c r="D1996" s="1250"/>
      <c r="E1996" s="1254"/>
      <c r="F1996" s="1252"/>
      <c r="G1996" s="948"/>
      <c r="H1996" s="948"/>
      <c r="I1996" s="948"/>
      <c r="J1996" s="229"/>
      <c r="K1996" s="989"/>
    </row>
    <row r="1997" spans="1:11" s="85" customFormat="1" ht="15" customHeight="1" x14ac:dyDescent="0.3">
      <c r="A1997" s="951"/>
      <c r="B1997" s="1247"/>
      <c r="C1997" s="1244"/>
      <c r="D1997" s="1250"/>
      <c r="E1997" s="1254"/>
      <c r="F1997" s="1252"/>
      <c r="G1997" s="948"/>
      <c r="H1997" s="948"/>
      <c r="I1997" s="948"/>
      <c r="J1997" s="229"/>
      <c r="K1997" s="989"/>
    </row>
    <row r="1998" spans="1:11" s="85" customFormat="1" ht="15" customHeight="1" x14ac:dyDescent="0.3">
      <c r="A1998" s="951"/>
      <c r="B1998" s="1247"/>
      <c r="C1998" s="1244"/>
      <c r="D1998" s="1250"/>
      <c r="E1998" s="1254"/>
      <c r="F1998" s="1252"/>
      <c r="G1998" s="948"/>
      <c r="H1998" s="948"/>
      <c r="I1998" s="948"/>
      <c r="J1998" s="229"/>
      <c r="K1998" s="989"/>
    </row>
    <row r="1999" spans="1:11" s="85" customFormat="1" ht="15" customHeight="1" x14ac:dyDescent="0.3">
      <c r="A1999" s="951"/>
      <c r="B1999" s="1247"/>
      <c r="C1999" s="1244"/>
      <c r="D1999" s="1250"/>
      <c r="E1999" s="1254"/>
      <c r="F1999" s="1252"/>
      <c r="G1999" s="948"/>
      <c r="H1999" s="948"/>
      <c r="I1999" s="948"/>
      <c r="J1999" s="229"/>
      <c r="K1999" s="989"/>
    </row>
    <row r="2000" spans="1:11" s="85" customFormat="1" ht="15" customHeight="1" x14ac:dyDescent="0.3">
      <c r="A2000" s="951"/>
      <c r="B2000" s="1247"/>
      <c r="C2000" s="1244"/>
      <c r="D2000" s="1250"/>
      <c r="E2000" s="1254"/>
      <c r="F2000" s="1252"/>
      <c r="G2000" s="948"/>
      <c r="H2000" s="948"/>
      <c r="I2000" s="948"/>
      <c r="J2000" s="229"/>
      <c r="K2000" s="989"/>
    </row>
    <row r="2001" spans="1:11" s="85" customFormat="1" ht="15" customHeight="1" x14ac:dyDescent="0.3">
      <c r="A2001" s="951"/>
      <c r="B2001" s="1247"/>
      <c r="C2001" s="1244"/>
      <c r="D2001" s="1250"/>
      <c r="E2001" s="1254"/>
      <c r="F2001" s="1252"/>
      <c r="G2001" s="948"/>
      <c r="H2001" s="948"/>
      <c r="I2001" s="948"/>
      <c r="J2001" s="229"/>
      <c r="K2001" s="989"/>
    </row>
    <row r="2002" spans="1:11" s="85" customFormat="1" ht="15" customHeight="1" x14ac:dyDescent="0.3">
      <c r="A2002" s="951"/>
      <c r="B2002" s="1247"/>
      <c r="C2002" s="1244"/>
      <c r="D2002" s="1250"/>
      <c r="E2002" s="1254"/>
      <c r="F2002" s="1252"/>
      <c r="G2002" s="948"/>
      <c r="H2002" s="948"/>
      <c r="I2002" s="948"/>
      <c r="J2002" s="229"/>
      <c r="K2002" s="989"/>
    </row>
    <row r="2003" spans="1:11" s="85" customFormat="1" ht="15" customHeight="1" x14ac:dyDescent="0.3">
      <c r="A2003" s="951"/>
      <c r="B2003" s="1247"/>
      <c r="C2003" s="1244"/>
      <c r="D2003" s="1250"/>
      <c r="E2003" s="1254"/>
      <c r="F2003" s="1252"/>
      <c r="G2003" s="948"/>
      <c r="H2003" s="948"/>
      <c r="I2003" s="948"/>
      <c r="J2003" s="229"/>
      <c r="K2003" s="989"/>
    </row>
    <row r="2004" spans="1:11" s="85" customFormat="1" ht="15" customHeight="1" x14ac:dyDescent="0.3">
      <c r="A2004" s="951"/>
      <c r="B2004" s="1247"/>
      <c r="C2004" s="1244"/>
      <c r="D2004" s="1250"/>
      <c r="E2004" s="1254"/>
      <c r="F2004" s="1252"/>
      <c r="G2004" s="948"/>
      <c r="H2004" s="948"/>
      <c r="I2004" s="948"/>
      <c r="J2004" s="229"/>
      <c r="K2004" s="989"/>
    </row>
    <row r="2005" spans="1:11" s="85" customFormat="1" ht="15" customHeight="1" x14ac:dyDescent="0.3">
      <c r="A2005" s="951"/>
      <c r="B2005" s="1247"/>
      <c r="C2005" s="1244"/>
      <c r="D2005" s="1250"/>
      <c r="E2005" s="1254"/>
      <c r="F2005" s="1252"/>
      <c r="G2005" s="948"/>
      <c r="H2005" s="948"/>
      <c r="I2005" s="948"/>
      <c r="J2005" s="229"/>
      <c r="K2005" s="989"/>
    </row>
    <row r="2006" spans="1:11" s="85" customFormat="1" ht="15" customHeight="1" x14ac:dyDescent="0.3">
      <c r="A2006" s="951"/>
      <c r="B2006" s="1247"/>
      <c r="C2006" s="1244"/>
      <c r="D2006" s="1250"/>
      <c r="E2006" s="1254"/>
      <c r="F2006" s="1252"/>
      <c r="G2006" s="948"/>
      <c r="H2006" s="948"/>
      <c r="I2006" s="948"/>
      <c r="J2006" s="229"/>
      <c r="K2006" s="989"/>
    </row>
    <row r="2007" spans="1:11" s="85" customFormat="1" ht="15" customHeight="1" x14ac:dyDescent="0.3">
      <c r="A2007" s="951"/>
      <c r="B2007" s="1247"/>
      <c r="C2007" s="1244"/>
      <c r="D2007" s="1250"/>
      <c r="E2007" s="1254"/>
      <c r="F2007" s="1252"/>
      <c r="G2007" s="948"/>
      <c r="H2007" s="948"/>
      <c r="I2007" s="948"/>
      <c r="J2007" s="229"/>
      <c r="K2007" s="989"/>
    </row>
    <row r="2008" spans="1:11" s="85" customFormat="1" ht="15" customHeight="1" x14ac:dyDescent="0.3">
      <c r="A2008" s="951"/>
      <c r="B2008" s="1247"/>
      <c r="C2008" s="1244"/>
      <c r="D2008" s="1250"/>
      <c r="E2008" s="1254"/>
      <c r="F2008" s="1252"/>
      <c r="G2008" s="948"/>
      <c r="H2008" s="948"/>
      <c r="I2008" s="948"/>
      <c r="J2008" s="229"/>
      <c r="K2008" s="989"/>
    </row>
    <row r="2009" spans="1:11" s="85" customFormat="1" ht="15" customHeight="1" x14ac:dyDescent="0.3">
      <c r="A2009" s="951"/>
      <c r="B2009" s="1247"/>
      <c r="C2009" s="1244"/>
      <c r="D2009" s="1250"/>
      <c r="E2009" s="1254"/>
      <c r="F2009" s="1252"/>
      <c r="G2009" s="948"/>
      <c r="H2009" s="948"/>
      <c r="I2009" s="948"/>
      <c r="J2009" s="229"/>
      <c r="K2009" s="989"/>
    </row>
    <row r="2010" spans="1:11" s="85" customFormat="1" ht="15" customHeight="1" x14ac:dyDescent="0.3">
      <c r="A2010" s="951"/>
      <c r="B2010" s="1247"/>
      <c r="C2010" s="1244"/>
      <c r="D2010" s="1250"/>
      <c r="E2010" s="1254"/>
      <c r="F2010" s="1252"/>
      <c r="G2010" s="948"/>
      <c r="H2010" s="948"/>
      <c r="I2010" s="948"/>
      <c r="J2010" s="229"/>
      <c r="K2010" s="989"/>
    </row>
    <row r="2011" spans="1:11" s="85" customFormat="1" ht="15" customHeight="1" x14ac:dyDescent="0.3">
      <c r="A2011" s="951"/>
      <c r="B2011" s="1247"/>
      <c r="C2011" s="1244"/>
      <c r="D2011" s="1250"/>
      <c r="E2011" s="1254"/>
      <c r="F2011" s="1252"/>
      <c r="G2011" s="948"/>
      <c r="H2011" s="948"/>
      <c r="I2011" s="948"/>
      <c r="J2011" s="229"/>
      <c r="K2011" s="989"/>
    </row>
    <row r="2012" spans="1:11" s="85" customFormat="1" ht="15" customHeight="1" x14ac:dyDescent="0.3">
      <c r="A2012" s="951"/>
      <c r="B2012" s="1247"/>
      <c r="C2012" s="1244"/>
      <c r="D2012" s="1250"/>
      <c r="E2012" s="1254"/>
      <c r="F2012" s="1252"/>
      <c r="G2012" s="948"/>
      <c r="H2012" s="948"/>
      <c r="I2012" s="948"/>
      <c r="J2012" s="229"/>
      <c r="K2012" s="989"/>
    </row>
    <row r="2013" spans="1:11" s="85" customFormat="1" ht="15" customHeight="1" x14ac:dyDescent="0.3">
      <c r="A2013" s="951"/>
      <c r="B2013" s="1247"/>
      <c r="C2013" s="1244"/>
      <c r="D2013" s="1250"/>
      <c r="E2013" s="1254"/>
      <c r="F2013" s="1252"/>
      <c r="G2013" s="948"/>
      <c r="H2013" s="948"/>
      <c r="I2013" s="948"/>
      <c r="J2013" s="229"/>
      <c r="K2013" s="989"/>
    </row>
    <row r="2014" spans="1:11" s="85" customFormat="1" ht="15" customHeight="1" x14ac:dyDescent="0.3">
      <c r="A2014" s="951"/>
      <c r="B2014" s="1247"/>
      <c r="C2014" s="1244"/>
      <c r="D2014" s="1250"/>
      <c r="E2014" s="1254"/>
      <c r="F2014" s="1252"/>
      <c r="G2014" s="948"/>
      <c r="H2014" s="948"/>
      <c r="I2014" s="948"/>
      <c r="J2014" s="229"/>
      <c r="K2014" s="989"/>
    </row>
    <row r="2015" spans="1:11" s="85" customFormat="1" ht="15" customHeight="1" x14ac:dyDescent="0.3">
      <c r="A2015" s="951"/>
      <c r="B2015" s="1247"/>
      <c r="C2015" s="1244"/>
      <c r="D2015" s="1250"/>
      <c r="E2015" s="1254"/>
      <c r="F2015" s="1252"/>
      <c r="G2015" s="948"/>
      <c r="H2015" s="948"/>
      <c r="I2015" s="948"/>
      <c r="J2015" s="229"/>
      <c r="K2015" s="989"/>
    </row>
    <row r="2016" spans="1:11" s="85" customFormat="1" ht="15" customHeight="1" x14ac:dyDescent="0.3">
      <c r="A2016" s="951"/>
      <c r="B2016" s="1247"/>
      <c r="C2016" s="1244"/>
      <c r="D2016" s="1250"/>
      <c r="E2016" s="1254"/>
      <c r="F2016" s="1252"/>
      <c r="G2016" s="948"/>
      <c r="H2016" s="948"/>
      <c r="I2016" s="948"/>
      <c r="J2016" s="229"/>
      <c r="K2016" s="989"/>
    </row>
    <row r="2017" spans="1:11" s="85" customFormat="1" ht="15" customHeight="1" x14ac:dyDescent="0.3">
      <c r="A2017" s="951"/>
      <c r="B2017" s="1247"/>
      <c r="C2017" s="1244"/>
      <c r="D2017" s="1250"/>
      <c r="E2017" s="1254"/>
      <c r="F2017" s="1252"/>
      <c r="G2017" s="948"/>
      <c r="H2017" s="948"/>
      <c r="I2017" s="948"/>
      <c r="J2017" s="229"/>
      <c r="K2017" s="989"/>
    </row>
    <row r="2018" spans="1:11" s="85" customFormat="1" ht="15" customHeight="1" x14ac:dyDescent="0.3">
      <c r="A2018" s="951"/>
      <c r="B2018" s="1247"/>
      <c r="C2018" s="1244"/>
      <c r="D2018" s="1250"/>
      <c r="E2018" s="1254"/>
      <c r="F2018" s="1252"/>
      <c r="G2018" s="948"/>
      <c r="H2018" s="948"/>
      <c r="I2018" s="948"/>
      <c r="J2018" s="229"/>
      <c r="K2018" s="989"/>
    </row>
    <row r="2019" spans="1:11" s="85" customFormat="1" ht="15" customHeight="1" x14ac:dyDescent="0.3">
      <c r="A2019" s="951"/>
      <c r="B2019" s="1247"/>
      <c r="C2019" s="1244"/>
      <c r="D2019" s="1250"/>
      <c r="E2019" s="1254"/>
      <c r="F2019" s="1252"/>
      <c r="G2019" s="948"/>
      <c r="H2019" s="948"/>
      <c r="I2019" s="948"/>
      <c r="J2019" s="229"/>
      <c r="K2019" s="989"/>
    </row>
    <row r="2020" spans="1:11" s="85" customFormat="1" ht="15" customHeight="1" x14ac:dyDescent="0.3">
      <c r="A2020" s="951"/>
      <c r="B2020" s="1247"/>
      <c r="C2020" s="1244"/>
      <c r="D2020" s="1250"/>
      <c r="E2020" s="1254"/>
      <c r="F2020" s="1252"/>
      <c r="G2020" s="948"/>
      <c r="H2020" s="948"/>
      <c r="I2020" s="948"/>
      <c r="J2020" s="229"/>
      <c r="K2020" s="989"/>
    </row>
    <row r="2021" spans="1:11" s="85" customFormat="1" ht="15" customHeight="1" x14ac:dyDescent="0.3">
      <c r="A2021" s="951"/>
      <c r="B2021" s="1247"/>
      <c r="C2021" s="1244"/>
      <c r="D2021" s="1250"/>
      <c r="E2021" s="1254"/>
      <c r="F2021" s="1252"/>
      <c r="G2021" s="948"/>
      <c r="H2021" s="948"/>
      <c r="I2021" s="948"/>
      <c r="J2021" s="229"/>
      <c r="K2021" s="989"/>
    </row>
    <row r="2022" spans="1:11" s="85" customFormat="1" ht="15" customHeight="1" x14ac:dyDescent="0.3">
      <c r="A2022" s="951"/>
      <c r="B2022" s="1247"/>
      <c r="C2022" s="1244"/>
      <c r="D2022" s="1250"/>
      <c r="E2022" s="1254"/>
      <c r="F2022" s="1252"/>
      <c r="G2022" s="948"/>
      <c r="H2022" s="948"/>
      <c r="I2022" s="948"/>
      <c r="J2022" s="229"/>
      <c r="K2022" s="989"/>
    </row>
    <row r="2023" spans="1:11" s="85" customFormat="1" ht="15" customHeight="1" x14ac:dyDescent="0.3">
      <c r="A2023" s="951"/>
      <c r="B2023" s="1247"/>
      <c r="C2023" s="1244"/>
      <c r="D2023" s="1250"/>
      <c r="E2023" s="1254"/>
      <c r="F2023" s="1252"/>
      <c r="G2023" s="948"/>
      <c r="H2023" s="948"/>
      <c r="I2023" s="948"/>
      <c r="J2023" s="229"/>
      <c r="K2023" s="989"/>
    </row>
    <row r="2024" spans="1:11" s="85" customFormat="1" ht="15" customHeight="1" x14ac:dyDescent="0.3">
      <c r="A2024" s="951"/>
      <c r="B2024" s="1247"/>
      <c r="C2024" s="1244"/>
      <c r="D2024" s="1250"/>
      <c r="E2024" s="1254"/>
      <c r="F2024" s="1252"/>
      <c r="G2024" s="948"/>
      <c r="H2024" s="948"/>
      <c r="I2024" s="948"/>
      <c r="J2024" s="229"/>
      <c r="K2024" s="989"/>
    </row>
    <row r="2025" spans="1:11" s="85" customFormat="1" ht="15" customHeight="1" x14ac:dyDescent="0.3">
      <c r="A2025" s="951"/>
      <c r="B2025" s="1247"/>
      <c r="C2025" s="1244"/>
      <c r="D2025" s="1250"/>
      <c r="E2025" s="1254"/>
      <c r="F2025" s="1252"/>
      <c r="G2025" s="948"/>
      <c r="H2025" s="948"/>
      <c r="I2025" s="948"/>
      <c r="J2025" s="229"/>
      <c r="K2025" s="989"/>
    </row>
    <row r="2026" spans="1:11" s="85" customFormat="1" ht="15" customHeight="1" x14ac:dyDescent="0.3">
      <c r="A2026" s="951"/>
      <c r="B2026" s="1247"/>
      <c r="C2026" s="1244"/>
      <c r="D2026" s="1250"/>
      <c r="E2026" s="1254"/>
      <c r="F2026" s="1252"/>
      <c r="G2026" s="948"/>
      <c r="H2026" s="948"/>
      <c r="I2026" s="948"/>
      <c r="J2026" s="229"/>
      <c r="K2026" s="989"/>
    </row>
    <row r="2027" spans="1:11" s="85" customFormat="1" ht="15" customHeight="1" x14ac:dyDescent="0.3">
      <c r="A2027" s="951"/>
      <c r="B2027" s="1247"/>
      <c r="C2027" s="1244"/>
      <c r="D2027" s="1250"/>
      <c r="E2027" s="1254"/>
      <c r="F2027" s="1252"/>
      <c r="G2027" s="948"/>
      <c r="H2027" s="948"/>
      <c r="I2027" s="948"/>
      <c r="J2027" s="229"/>
      <c r="K2027" s="989"/>
    </row>
    <row r="2028" spans="1:11" s="85" customFormat="1" ht="15" customHeight="1" x14ac:dyDescent="0.3">
      <c r="A2028" s="951"/>
      <c r="B2028" s="1247"/>
      <c r="C2028" s="1244"/>
      <c r="D2028" s="1250"/>
      <c r="E2028" s="1254"/>
      <c r="F2028" s="1252"/>
      <c r="G2028" s="948"/>
      <c r="H2028" s="948"/>
      <c r="I2028" s="948"/>
      <c r="J2028" s="229"/>
      <c r="K2028" s="989"/>
    </row>
    <row r="2029" spans="1:11" s="85" customFormat="1" ht="15" customHeight="1" x14ac:dyDescent="0.3">
      <c r="A2029" s="951"/>
      <c r="B2029" s="1247"/>
      <c r="C2029" s="1244"/>
      <c r="D2029" s="1250"/>
      <c r="E2029" s="1254"/>
      <c r="F2029" s="1252"/>
      <c r="G2029" s="948"/>
      <c r="H2029" s="948"/>
      <c r="I2029" s="948"/>
      <c r="J2029" s="229"/>
      <c r="K2029" s="989"/>
    </row>
    <row r="2030" spans="1:11" s="85" customFormat="1" ht="15" customHeight="1" x14ac:dyDescent="0.3">
      <c r="A2030" s="951"/>
      <c r="B2030" s="1247"/>
      <c r="C2030" s="1244"/>
      <c r="D2030" s="1250"/>
      <c r="E2030" s="1254"/>
      <c r="F2030" s="1252"/>
      <c r="G2030" s="948"/>
      <c r="H2030" s="948"/>
      <c r="I2030" s="948"/>
      <c r="J2030" s="229"/>
      <c r="K2030" s="989"/>
    </row>
    <row r="2031" spans="1:11" s="85" customFormat="1" ht="15" customHeight="1" x14ac:dyDescent="0.3">
      <c r="A2031" s="951"/>
      <c r="B2031" s="1247"/>
      <c r="C2031" s="1244"/>
      <c r="D2031" s="1250"/>
      <c r="E2031" s="1254"/>
      <c r="F2031" s="1252"/>
      <c r="G2031" s="948"/>
      <c r="H2031" s="948"/>
      <c r="I2031" s="948"/>
      <c r="J2031" s="229"/>
      <c r="K2031" s="989"/>
    </row>
    <row r="2032" spans="1:11" s="85" customFormat="1" ht="15" customHeight="1" x14ac:dyDescent="0.3">
      <c r="A2032" s="951"/>
      <c r="B2032" s="1247"/>
      <c r="C2032" s="1244"/>
      <c r="D2032" s="1250"/>
      <c r="E2032" s="1254"/>
      <c r="F2032" s="1252"/>
      <c r="G2032" s="948"/>
      <c r="H2032" s="948"/>
      <c r="I2032" s="948"/>
      <c r="J2032" s="229"/>
      <c r="K2032" s="989"/>
    </row>
    <row r="2033" spans="1:11" s="85" customFormat="1" ht="15" customHeight="1" x14ac:dyDescent="0.3">
      <c r="A2033" s="951"/>
      <c r="B2033" s="1247"/>
      <c r="C2033" s="1244"/>
      <c r="D2033" s="1250"/>
      <c r="E2033" s="1254"/>
      <c r="F2033" s="1252"/>
      <c r="G2033" s="948"/>
      <c r="H2033" s="948"/>
      <c r="I2033" s="948"/>
      <c r="J2033" s="229"/>
      <c r="K2033" s="989"/>
    </row>
    <row r="2034" spans="1:11" s="85" customFormat="1" ht="15" customHeight="1" x14ac:dyDescent="0.3">
      <c r="A2034" s="951"/>
      <c r="B2034" s="1247"/>
      <c r="C2034" s="1244"/>
      <c r="D2034" s="1250"/>
      <c r="E2034" s="1254"/>
      <c r="F2034" s="1252"/>
      <c r="G2034" s="948"/>
      <c r="H2034" s="948"/>
      <c r="I2034" s="948"/>
      <c r="J2034" s="229"/>
      <c r="K2034" s="989"/>
    </row>
    <row r="2035" spans="1:11" s="85" customFormat="1" ht="15" customHeight="1" x14ac:dyDescent="0.3">
      <c r="A2035" s="951"/>
      <c r="B2035" s="1247"/>
      <c r="C2035" s="1244"/>
      <c r="D2035" s="1250"/>
      <c r="E2035" s="1254"/>
      <c r="F2035" s="1252"/>
      <c r="G2035" s="948"/>
      <c r="H2035" s="948"/>
      <c r="I2035" s="948"/>
      <c r="J2035" s="229"/>
      <c r="K2035" s="989"/>
    </row>
    <row r="2036" spans="1:11" s="85" customFormat="1" ht="15" customHeight="1" x14ac:dyDescent="0.3">
      <c r="A2036" s="951"/>
      <c r="B2036" s="1247"/>
      <c r="C2036" s="1244"/>
      <c r="D2036" s="1250"/>
      <c r="E2036" s="1254"/>
      <c r="F2036" s="1252"/>
      <c r="G2036" s="948"/>
      <c r="H2036" s="948"/>
      <c r="I2036" s="948"/>
      <c r="J2036" s="229"/>
      <c r="K2036" s="989"/>
    </row>
    <row r="2037" spans="1:11" s="85" customFormat="1" ht="15" customHeight="1" x14ac:dyDescent="0.3">
      <c r="A2037" s="951"/>
      <c r="B2037" s="1247"/>
      <c r="C2037" s="1244"/>
      <c r="D2037" s="1250"/>
      <c r="E2037" s="1254"/>
      <c r="F2037" s="1252"/>
      <c r="G2037" s="948"/>
      <c r="H2037" s="948"/>
      <c r="I2037" s="948"/>
      <c r="J2037" s="229"/>
      <c r="K2037" s="989"/>
    </row>
    <row r="2038" spans="1:11" s="85" customFormat="1" ht="15" customHeight="1" x14ac:dyDescent="0.3">
      <c r="A2038" s="951"/>
      <c r="B2038" s="1247"/>
      <c r="C2038" s="1244"/>
      <c r="D2038" s="1250"/>
      <c r="E2038" s="1254"/>
      <c r="F2038" s="1252"/>
      <c r="G2038" s="948"/>
      <c r="H2038" s="948"/>
      <c r="I2038" s="948"/>
      <c r="J2038" s="229"/>
      <c r="K2038" s="989"/>
    </row>
    <row r="2039" spans="1:11" s="85" customFormat="1" ht="15" customHeight="1" x14ac:dyDescent="0.3">
      <c r="A2039" s="951"/>
      <c r="B2039" s="1247"/>
      <c r="C2039" s="1244"/>
      <c r="D2039" s="1250"/>
      <c r="E2039" s="1254"/>
      <c r="F2039" s="1252"/>
      <c r="G2039" s="948"/>
      <c r="H2039" s="948"/>
      <c r="I2039" s="948"/>
      <c r="J2039" s="229"/>
      <c r="K2039" s="989"/>
    </row>
    <row r="2040" spans="1:11" s="85" customFormat="1" ht="15" customHeight="1" x14ac:dyDescent="0.3">
      <c r="A2040" s="951"/>
      <c r="B2040" s="1247"/>
      <c r="C2040" s="1244"/>
      <c r="D2040" s="1250"/>
      <c r="E2040" s="1254"/>
      <c r="F2040" s="1252"/>
      <c r="G2040" s="948"/>
      <c r="H2040" s="948"/>
      <c r="I2040" s="948"/>
      <c r="J2040" s="229"/>
      <c r="K2040" s="989"/>
    </row>
    <row r="2041" spans="1:11" s="85" customFormat="1" ht="15" customHeight="1" x14ac:dyDescent="0.3">
      <c r="A2041" s="951"/>
      <c r="B2041" s="1247"/>
      <c r="C2041" s="1244"/>
      <c r="D2041" s="1250"/>
      <c r="E2041" s="1254"/>
      <c r="F2041" s="1252"/>
      <c r="G2041" s="948"/>
      <c r="H2041" s="948"/>
      <c r="I2041" s="948"/>
      <c r="J2041" s="229"/>
      <c r="K2041" s="989"/>
    </row>
    <row r="2042" spans="1:11" s="85" customFormat="1" ht="15" customHeight="1" x14ac:dyDescent="0.3">
      <c r="A2042" s="951"/>
      <c r="B2042" s="1247"/>
      <c r="C2042" s="1244"/>
      <c r="D2042" s="1250"/>
      <c r="E2042" s="1254"/>
      <c r="F2042" s="1252"/>
      <c r="G2042" s="948"/>
      <c r="H2042" s="948"/>
      <c r="I2042" s="948"/>
      <c r="J2042" s="229"/>
      <c r="K2042" s="989"/>
    </row>
    <row r="2043" spans="1:11" s="85" customFormat="1" ht="15" customHeight="1" x14ac:dyDescent="0.3">
      <c r="A2043" s="951"/>
      <c r="B2043" s="1247"/>
      <c r="C2043" s="1244"/>
      <c r="D2043" s="1250"/>
      <c r="E2043" s="1254"/>
      <c r="F2043" s="1252"/>
      <c r="G2043" s="948"/>
      <c r="H2043" s="948"/>
      <c r="I2043" s="948"/>
      <c r="J2043" s="229"/>
      <c r="K2043" s="989"/>
    </row>
    <row r="2044" spans="1:11" s="85" customFormat="1" ht="15" customHeight="1" x14ac:dyDescent="0.3">
      <c r="A2044" s="951"/>
      <c r="B2044" s="1247"/>
      <c r="C2044" s="1244"/>
      <c r="D2044" s="1250"/>
      <c r="E2044" s="1254"/>
      <c r="F2044" s="1252"/>
      <c r="G2044" s="948"/>
      <c r="H2044" s="948"/>
      <c r="I2044" s="948"/>
      <c r="J2044" s="229"/>
      <c r="K2044" s="989"/>
    </row>
    <row r="2045" spans="1:11" s="85" customFormat="1" ht="15" customHeight="1" x14ac:dyDescent="0.3">
      <c r="A2045" s="951"/>
      <c r="B2045" s="1247"/>
      <c r="C2045" s="1244"/>
      <c r="D2045" s="1250"/>
      <c r="E2045" s="1254"/>
      <c r="F2045" s="1252"/>
      <c r="G2045" s="948"/>
      <c r="H2045" s="948"/>
      <c r="I2045" s="948"/>
      <c r="J2045" s="229"/>
      <c r="K2045" s="989"/>
    </row>
    <row r="2046" spans="1:11" s="85" customFormat="1" ht="15" customHeight="1" x14ac:dyDescent="0.3">
      <c r="A2046" s="951"/>
      <c r="B2046" s="1247"/>
      <c r="C2046" s="1244"/>
      <c r="D2046" s="1250"/>
      <c r="E2046" s="1254"/>
      <c r="F2046" s="1252"/>
      <c r="G2046" s="948"/>
      <c r="H2046" s="948"/>
      <c r="I2046" s="948"/>
      <c r="J2046" s="229"/>
      <c r="K2046" s="989"/>
    </row>
    <row r="2047" spans="1:11" s="85" customFormat="1" ht="15" customHeight="1" x14ac:dyDescent="0.3">
      <c r="A2047" s="951"/>
      <c r="B2047" s="1247"/>
      <c r="C2047" s="1244"/>
      <c r="D2047" s="1250"/>
      <c r="E2047" s="1254"/>
      <c r="F2047" s="1252"/>
      <c r="G2047" s="948"/>
      <c r="H2047" s="948"/>
      <c r="I2047" s="948"/>
      <c r="J2047" s="229"/>
      <c r="K2047" s="989"/>
    </row>
    <row r="2048" spans="1:11" s="85" customFormat="1" ht="15" customHeight="1" x14ac:dyDescent="0.3">
      <c r="A2048" s="951"/>
      <c r="B2048" s="1247"/>
      <c r="C2048" s="1244"/>
      <c r="D2048" s="1250"/>
      <c r="E2048" s="1254"/>
      <c r="F2048" s="1252"/>
      <c r="G2048" s="948"/>
      <c r="H2048" s="948"/>
      <c r="I2048" s="948"/>
      <c r="J2048" s="229"/>
      <c r="K2048" s="989"/>
    </row>
    <row r="2049" spans="1:11" s="85" customFormat="1" ht="15" customHeight="1" x14ac:dyDescent="0.3">
      <c r="A2049" s="951"/>
      <c r="B2049" s="1247"/>
      <c r="C2049" s="1244"/>
      <c r="D2049" s="1250"/>
      <c r="E2049" s="1254"/>
      <c r="F2049" s="1252"/>
      <c r="G2049" s="948"/>
      <c r="H2049" s="948"/>
      <c r="I2049" s="948"/>
      <c r="J2049" s="229"/>
      <c r="K2049" s="989"/>
    </row>
    <row r="2050" spans="1:11" s="85" customFormat="1" ht="15" customHeight="1" x14ac:dyDescent="0.3">
      <c r="A2050" s="951"/>
      <c r="B2050" s="1247"/>
      <c r="C2050" s="1244"/>
      <c r="D2050" s="1250"/>
      <c r="E2050" s="1254"/>
      <c r="F2050" s="1252"/>
      <c r="G2050" s="948"/>
      <c r="H2050" s="948"/>
      <c r="I2050" s="948"/>
      <c r="J2050" s="229"/>
      <c r="K2050" s="989"/>
    </row>
    <row r="2051" spans="1:11" s="85" customFormat="1" ht="15" customHeight="1" x14ac:dyDescent="0.3">
      <c r="A2051" s="951"/>
      <c r="B2051" s="1247"/>
      <c r="C2051" s="1244"/>
      <c r="D2051" s="1250"/>
      <c r="E2051" s="1254"/>
      <c r="F2051" s="1252"/>
      <c r="G2051" s="948"/>
      <c r="H2051" s="948"/>
      <c r="I2051" s="948"/>
      <c r="J2051" s="229"/>
      <c r="K2051" s="989"/>
    </row>
    <row r="2052" spans="1:11" s="85" customFormat="1" ht="15" customHeight="1" x14ac:dyDescent="0.3">
      <c r="A2052" s="951"/>
      <c r="B2052" s="1247"/>
      <c r="C2052" s="1244"/>
      <c r="D2052" s="1250"/>
      <c r="E2052" s="1254"/>
      <c r="F2052" s="1252"/>
      <c r="G2052" s="948"/>
      <c r="H2052" s="948"/>
      <c r="I2052" s="948"/>
      <c r="J2052" s="229"/>
      <c r="K2052" s="989"/>
    </row>
    <row r="2053" spans="1:11" s="85" customFormat="1" ht="15" customHeight="1" x14ac:dyDescent="0.3">
      <c r="A2053" s="951"/>
      <c r="B2053" s="1247"/>
      <c r="C2053" s="1244"/>
      <c r="D2053" s="1250"/>
      <c r="E2053" s="1254"/>
      <c r="F2053" s="1252"/>
      <c r="G2053" s="948"/>
      <c r="H2053" s="948"/>
      <c r="I2053" s="948"/>
      <c r="J2053" s="229"/>
      <c r="K2053" s="989"/>
    </row>
    <row r="2054" spans="1:11" s="85" customFormat="1" ht="15" customHeight="1" x14ac:dyDescent="0.3">
      <c r="A2054" s="951"/>
      <c r="B2054" s="1247"/>
      <c r="C2054" s="1244"/>
      <c r="D2054" s="1250"/>
      <c r="E2054" s="1254"/>
      <c r="F2054" s="1252"/>
      <c r="G2054" s="948"/>
      <c r="H2054" s="948"/>
      <c r="I2054" s="948"/>
      <c r="J2054" s="229"/>
      <c r="K2054" s="989"/>
    </row>
    <row r="2055" spans="1:11" s="85" customFormat="1" ht="15" customHeight="1" x14ac:dyDescent="0.3">
      <c r="A2055" s="951"/>
      <c r="B2055" s="1247"/>
      <c r="C2055" s="1244"/>
      <c r="D2055" s="1250"/>
      <c r="E2055" s="1254"/>
      <c r="F2055" s="1252"/>
      <c r="G2055" s="948"/>
      <c r="H2055" s="948"/>
      <c r="I2055" s="948"/>
      <c r="J2055" s="229"/>
      <c r="K2055" s="989"/>
    </row>
    <row r="2056" spans="1:11" s="85" customFormat="1" ht="15" customHeight="1" x14ac:dyDescent="0.3">
      <c r="A2056" s="951"/>
      <c r="B2056" s="1247"/>
      <c r="C2056" s="1244"/>
      <c r="D2056" s="1250"/>
      <c r="E2056" s="1254"/>
      <c r="F2056" s="1252"/>
      <c r="G2056" s="948"/>
      <c r="H2056" s="948"/>
      <c r="I2056" s="948"/>
      <c r="J2056" s="229"/>
      <c r="K2056" s="989"/>
    </row>
    <row r="2057" spans="1:11" s="85" customFormat="1" ht="15" customHeight="1" x14ac:dyDescent="0.3">
      <c r="A2057" s="951"/>
      <c r="B2057" s="1247"/>
      <c r="C2057" s="1244"/>
      <c r="D2057" s="1250"/>
      <c r="E2057" s="1254"/>
      <c r="F2057" s="1252"/>
      <c r="G2057" s="948"/>
      <c r="H2057" s="948"/>
      <c r="I2057" s="948"/>
      <c r="J2057" s="229"/>
      <c r="K2057" s="989"/>
    </row>
    <row r="2058" spans="1:11" s="85" customFormat="1" ht="15" customHeight="1" x14ac:dyDescent="0.3">
      <c r="A2058" s="951"/>
      <c r="B2058" s="1247"/>
      <c r="C2058" s="1244"/>
      <c r="D2058" s="1250"/>
      <c r="E2058" s="1254"/>
      <c r="F2058" s="1252"/>
      <c r="G2058" s="948"/>
      <c r="H2058" s="948"/>
      <c r="I2058" s="948"/>
      <c r="J2058" s="229"/>
      <c r="K2058" s="989"/>
    </row>
    <row r="2059" spans="1:11" s="85" customFormat="1" ht="15" customHeight="1" x14ac:dyDescent="0.3">
      <c r="A2059" s="951"/>
      <c r="B2059" s="1247"/>
      <c r="C2059" s="1244"/>
      <c r="D2059" s="1250"/>
      <c r="E2059" s="1254"/>
      <c r="F2059" s="1252"/>
      <c r="G2059" s="948"/>
      <c r="H2059" s="948"/>
      <c r="I2059" s="948"/>
      <c r="J2059" s="229"/>
      <c r="K2059" s="989"/>
    </row>
    <row r="2060" spans="1:11" s="85" customFormat="1" ht="15" customHeight="1" x14ac:dyDescent="0.3">
      <c r="A2060" s="951"/>
      <c r="B2060" s="1247"/>
      <c r="C2060" s="1244"/>
      <c r="D2060" s="1250"/>
      <c r="E2060" s="1254"/>
      <c r="F2060" s="1252"/>
      <c r="G2060" s="948"/>
      <c r="H2060" s="948"/>
      <c r="I2060" s="948"/>
      <c r="J2060" s="229"/>
      <c r="K2060" s="989"/>
    </row>
    <row r="2061" spans="1:11" s="85" customFormat="1" ht="15" customHeight="1" x14ac:dyDescent="0.3">
      <c r="A2061" s="951"/>
      <c r="B2061" s="1247"/>
      <c r="C2061" s="1244"/>
      <c r="D2061" s="1250"/>
      <c r="E2061" s="1254"/>
      <c r="F2061" s="1252"/>
      <c r="G2061" s="948"/>
      <c r="H2061" s="948"/>
      <c r="I2061" s="948"/>
      <c r="J2061" s="229"/>
      <c r="K2061" s="989"/>
    </row>
    <row r="2062" spans="1:11" s="85" customFormat="1" ht="15" customHeight="1" x14ac:dyDescent="0.3">
      <c r="A2062" s="951"/>
      <c r="B2062" s="1247"/>
      <c r="C2062" s="1244"/>
      <c r="D2062" s="1250"/>
      <c r="E2062" s="1254"/>
      <c r="F2062" s="1252"/>
      <c r="G2062" s="948"/>
      <c r="H2062" s="948"/>
      <c r="I2062" s="948"/>
      <c r="J2062" s="229"/>
      <c r="K2062" s="989"/>
    </row>
    <row r="2063" spans="1:11" s="85" customFormat="1" ht="15" customHeight="1" x14ac:dyDescent="0.3">
      <c r="A2063" s="951"/>
      <c r="B2063" s="1247"/>
      <c r="C2063" s="1244"/>
      <c r="D2063" s="1250"/>
      <c r="E2063" s="1254"/>
      <c r="F2063" s="1252"/>
      <c r="G2063" s="948"/>
      <c r="H2063" s="948"/>
      <c r="I2063" s="948"/>
      <c r="J2063" s="229"/>
      <c r="K2063" s="989"/>
    </row>
    <row r="2064" spans="1:11" s="85" customFormat="1" ht="15" customHeight="1" x14ac:dyDescent="0.3">
      <c r="A2064" s="951"/>
      <c r="B2064" s="1247"/>
      <c r="C2064" s="1244"/>
      <c r="D2064" s="1250"/>
      <c r="E2064" s="1254"/>
      <c r="F2064" s="1252"/>
      <c r="G2064" s="948"/>
      <c r="H2064" s="948"/>
      <c r="I2064" s="948"/>
      <c r="J2064" s="229"/>
      <c r="K2064" s="989"/>
    </row>
    <row r="2065" spans="1:11" s="85" customFormat="1" ht="15" customHeight="1" x14ac:dyDescent="0.3">
      <c r="A2065" s="951"/>
      <c r="B2065" s="1247"/>
      <c r="C2065" s="1244"/>
      <c r="D2065" s="1250"/>
      <c r="E2065" s="1254"/>
      <c r="F2065" s="1252"/>
      <c r="G2065" s="948"/>
      <c r="H2065" s="948"/>
      <c r="I2065" s="948"/>
      <c r="J2065" s="229"/>
      <c r="K2065" s="989"/>
    </row>
    <row r="2066" spans="1:11" s="85" customFormat="1" ht="15" customHeight="1" x14ac:dyDescent="0.3">
      <c r="A2066" s="951"/>
      <c r="B2066" s="1247"/>
      <c r="C2066" s="1244"/>
      <c r="D2066" s="1250"/>
      <c r="E2066" s="1254"/>
      <c r="F2066" s="1252"/>
      <c r="G2066" s="948"/>
      <c r="H2066" s="948"/>
      <c r="I2066" s="948"/>
      <c r="J2066" s="229"/>
      <c r="K2066" s="989"/>
    </row>
    <row r="2067" spans="1:11" s="85" customFormat="1" ht="15" customHeight="1" x14ac:dyDescent="0.3">
      <c r="A2067" s="951"/>
      <c r="B2067" s="1247"/>
      <c r="C2067" s="1244"/>
      <c r="D2067" s="1250"/>
      <c r="E2067" s="1254"/>
      <c r="F2067" s="1252"/>
      <c r="G2067" s="948"/>
      <c r="H2067" s="948"/>
      <c r="I2067" s="948"/>
      <c r="J2067" s="229"/>
      <c r="K2067" s="989"/>
    </row>
    <row r="2068" spans="1:11" s="85" customFormat="1" ht="15" customHeight="1" x14ac:dyDescent="0.3">
      <c r="A2068" s="951"/>
      <c r="B2068" s="1247"/>
      <c r="C2068" s="1244"/>
      <c r="D2068" s="1250"/>
      <c r="E2068" s="1254"/>
      <c r="F2068" s="1252"/>
      <c r="G2068" s="948"/>
      <c r="H2068" s="948"/>
      <c r="I2068" s="948"/>
      <c r="J2068" s="229"/>
      <c r="K2068" s="989"/>
    </row>
    <row r="2069" spans="1:11" s="85" customFormat="1" ht="15" customHeight="1" x14ac:dyDescent="0.3">
      <c r="A2069" s="951"/>
      <c r="B2069" s="1247"/>
      <c r="C2069" s="1244"/>
      <c r="D2069" s="1250"/>
      <c r="E2069" s="1254"/>
      <c r="F2069" s="1252"/>
      <c r="G2069" s="948"/>
      <c r="H2069" s="948"/>
      <c r="I2069" s="948"/>
      <c r="J2069" s="229"/>
      <c r="K2069" s="989"/>
    </row>
    <row r="2070" spans="1:11" s="85" customFormat="1" ht="15" customHeight="1" x14ac:dyDescent="0.3">
      <c r="A2070" s="951"/>
      <c r="B2070" s="1247"/>
      <c r="C2070" s="1244"/>
      <c r="D2070" s="1250"/>
      <c r="E2070" s="1254"/>
      <c r="F2070" s="1252"/>
      <c r="G2070" s="948"/>
      <c r="H2070" s="948"/>
      <c r="I2070" s="948"/>
      <c r="J2070" s="229"/>
      <c r="K2070" s="989"/>
    </row>
    <row r="2071" spans="1:11" s="85" customFormat="1" ht="15" customHeight="1" x14ac:dyDescent="0.3">
      <c r="A2071" s="951"/>
      <c r="B2071" s="1247"/>
      <c r="C2071" s="1244"/>
      <c r="D2071" s="1250"/>
      <c r="E2071" s="1254"/>
      <c r="F2071" s="1252"/>
      <c r="G2071" s="948"/>
      <c r="H2071" s="948"/>
      <c r="I2071" s="948"/>
      <c r="J2071" s="229"/>
      <c r="K2071" s="989"/>
    </row>
    <row r="2072" spans="1:11" s="85" customFormat="1" ht="15" customHeight="1" x14ac:dyDescent="0.3">
      <c r="A2072" s="951"/>
      <c r="B2072" s="1247"/>
      <c r="C2072" s="1244"/>
      <c r="D2072" s="1250"/>
      <c r="E2072" s="1254"/>
      <c r="F2072" s="1252"/>
      <c r="G2072" s="948"/>
      <c r="H2072" s="948"/>
      <c r="I2072" s="948"/>
      <c r="J2072" s="229"/>
      <c r="K2072" s="989"/>
    </row>
    <row r="2073" spans="1:11" s="85" customFormat="1" ht="15" customHeight="1" x14ac:dyDescent="0.3">
      <c r="A2073" s="951"/>
      <c r="B2073" s="1247"/>
      <c r="C2073" s="1244"/>
      <c r="D2073" s="1250"/>
      <c r="E2073" s="1254"/>
      <c r="F2073" s="1252"/>
      <c r="G2073" s="948"/>
      <c r="H2073" s="948"/>
      <c r="I2073" s="948"/>
      <c r="J2073" s="229"/>
      <c r="K2073" s="989"/>
    </row>
    <row r="2074" spans="1:11" s="85" customFormat="1" ht="15" customHeight="1" x14ac:dyDescent="0.3">
      <c r="A2074" s="951"/>
      <c r="B2074" s="1247"/>
      <c r="C2074" s="1244"/>
      <c r="D2074" s="1250"/>
      <c r="E2074" s="1254"/>
      <c r="F2074" s="1252"/>
      <c r="G2074" s="948"/>
      <c r="H2074" s="948"/>
      <c r="I2074" s="948"/>
      <c r="J2074" s="229"/>
      <c r="K2074" s="989"/>
    </row>
    <row r="2075" spans="1:11" s="85" customFormat="1" ht="15" customHeight="1" x14ac:dyDescent="0.3">
      <c r="A2075" s="951"/>
      <c r="B2075" s="1247"/>
      <c r="C2075" s="1244"/>
      <c r="D2075" s="1250"/>
      <c r="E2075" s="1254"/>
      <c r="F2075" s="1252"/>
      <c r="G2075" s="948"/>
      <c r="H2075" s="948"/>
      <c r="I2075" s="948"/>
      <c r="J2075" s="229"/>
      <c r="K2075" s="989"/>
    </row>
    <row r="2076" spans="1:11" s="85" customFormat="1" ht="15" customHeight="1" x14ac:dyDescent="0.3">
      <c r="A2076" s="951"/>
      <c r="B2076" s="1247"/>
      <c r="C2076" s="1244"/>
      <c r="D2076" s="1250"/>
      <c r="E2076" s="1254"/>
      <c r="F2076" s="1252"/>
      <c r="G2076" s="948"/>
      <c r="H2076" s="948"/>
      <c r="I2076" s="948"/>
      <c r="J2076" s="229"/>
      <c r="K2076" s="989"/>
    </row>
    <row r="2077" spans="1:11" s="85" customFormat="1" ht="15" customHeight="1" x14ac:dyDescent="0.3">
      <c r="A2077" s="951"/>
      <c r="B2077" s="1247"/>
      <c r="C2077" s="1244"/>
      <c r="D2077" s="1250"/>
      <c r="E2077" s="1254"/>
      <c r="F2077" s="1252"/>
      <c r="G2077" s="948"/>
      <c r="H2077" s="948"/>
      <c r="I2077" s="948"/>
      <c r="J2077" s="229"/>
      <c r="K2077" s="989"/>
    </row>
    <row r="2078" spans="1:11" s="85" customFormat="1" ht="15" customHeight="1" x14ac:dyDescent="0.3">
      <c r="A2078" s="951"/>
      <c r="B2078" s="1247"/>
      <c r="C2078" s="1244"/>
      <c r="D2078" s="1250"/>
      <c r="E2078" s="1254"/>
      <c r="F2078" s="1252"/>
      <c r="G2078" s="948"/>
      <c r="H2078" s="948"/>
      <c r="I2078" s="948"/>
      <c r="J2078" s="229"/>
      <c r="K2078" s="989"/>
    </row>
    <row r="2079" spans="1:11" s="85" customFormat="1" ht="15" customHeight="1" x14ac:dyDescent="0.3">
      <c r="A2079" s="951"/>
      <c r="B2079" s="1247"/>
      <c r="C2079" s="1244"/>
      <c r="D2079" s="1250"/>
      <c r="E2079" s="1254"/>
      <c r="F2079" s="1252"/>
      <c r="G2079" s="948"/>
      <c r="H2079" s="948"/>
      <c r="I2079" s="948"/>
      <c r="J2079" s="229"/>
      <c r="K2079" s="989"/>
    </row>
    <row r="2080" spans="1:11" s="85" customFormat="1" ht="15" customHeight="1" x14ac:dyDescent="0.3">
      <c r="A2080" s="951"/>
      <c r="B2080" s="1247"/>
      <c r="C2080" s="1244"/>
      <c r="D2080" s="1250"/>
      <c r="E2080" s="1254"/>
      <c r="F2080" s="1252"/>
      <c r="G2080" s="948"/>
      <c r="H2080" s="948"/>
      <c r="I2080" s="948"/>
      <c r="J2080" s="229"/>
      <c r="K2080" s="989"/>
    </row>
    <row r="2081" spans="1:11" s="85" customFormat="1" ht="15" customHeight="1" x14ac:dyDescent="0.3">
      <c r="A2081" s="951"/>
      <c r="B2081" s="1247"/>
      <c r="C2081" s="1244"/>
      <c r="D2081" s="1250"/>
      <c r="E2081" s="1254"/>
      <c r="F2081" s="1252"/>
      <c r="G2081" s="948"/>
      <c r="H2081" s="948"/>
      <c r="I2081" s="948"/>
      <c r="J2081" s="229"/>
      <c r="K2081" s="989"/>
    </row>
    <row r="2082" spans="1:11" s="85" customFormat="1" ht="15" customHeight="1" x14ac:dyDescent="0.3">
      <c r="A2082" s="951"/>
      <c r="B2082" s="1247"/>
      <c r="C2082" s="1244"/>
      <c r="D2082" s="1250"/>
      <c r="E2082" s="1254"/>
      <c r="F2082" s="1252"/>
      <c r="G2082" s="948"/>
      <c r="H2082" s="948"/>
      <c r="I2082" s="948"/>
      <c r="J2082" s="229"/>
      <c r="K2082" s="989"/>
    </row>
    <row r="2083" spans="1:11" s="85" customFormat="1" ht="15" customHeight="1" x14ac:dyDescent="0.3">
      <c r="A2083" s="951"/>
      <c r="B2083" s="1247"/>
      <c r="C2083" s="1244"/>
      <c r="D2083" s="1250"/>
      <c r="E2083" s="1254"/>
      <c r="F2083" s="1252"/>
      <c r="G2083" s="948"/>
      <c r="H2083" s="948"/>
      <c r="I2083" s="948"/>
      <c r="J2083" s="229"/>
      <c r="K2083" s="989"/>
    </row>
    <row r="2084" spans="1:11" s="85" customFormat="1" ht="15" customHeight="1" x14ac:dyDescent="0.3">
      <c r="A2084" s="951"/>
      <c r="B2084" s="1247"/>
      <c r="C2084" s="1244"/>
      <c r="D2084" s="1250"/>
      <c r="E2084" s="1254"/>
      <c r="F2084" s="1252"/>
      <c r="G2084" s="948"/>
      <c r="H2084" s="948"/>
      <c r="I2084" s="948"/>
      <c r="J2084" s="229"/>
      <c r="K2084" s="989"/>
    </row>
    <row r="2085" spans="1:11" s="85" customFormat="1" ht="15" customHeight="1" x14ac:dyDescent="0.3">
      <c r="A2085" s="951"/>
      <c r="B2085" s="1247"/>
      <c r="C2085" s="1244"/>
      <c r="D2085" s="1250"/>
      <c r="E2085" s="1254"/>
      <c r="F2085" s="1252"/>
      <c r="G2085" s="948"/>
      <c r="H2085" s="948"/>
      <c r="I2085" s="948"/>
      <c r="J2085" s="229"/>
      <c r="K2085" s="989"/>
    </row>
    <row r="2086" spans="1:11" s="85" customFormat="1" ht="15" customHeight="1" x14ac:dyDescent="0.3">
      <c r="A2086" s="951"/>
      <c r="B2086" s="1247"/>
      <c r="C2086" s="1244"/>
      <c r="D2086" s="1250"/>
      <c r="E2086" s="1254"/>
      <c r="F2086" s="1252"/>
      <c r="G2086" s="948"/>
      <c r="H2086" s="948"/>
      <c r="I2086" s="948"/>
      <c r="J2086" s="229"/>
      <c r="K2086" s="989"/>
    </row>
    <row r="2087" spans="1:11" s="85" customFormat="1" ht="15" customHeight="1" x14ac:dyDescent="0.3">
      <c r="A2087" s="951"/>
      <c r="B2087" s="1247"/>
      <c r="C2087" s="1244"/>
      <c r="D2087" s="1250"/>
      <c r="E2087" s="1254"/>
      <c r="F2087" s="1252"/>
      <c r="G2087" s="948"/>
      <c r="H2087" s="948"/>
      <c r="I2087" s="948"/>
      <c r="J2087" s="229"/>
      <c r="K2087" s="989"/>
    </row>
    <row r="2088" spans="1:11" s="85" customFormat="1" ht="15" customHeight="1" x14ac:dyDescent="0.3">
      <c r="A2088" s="951"/>
      <c r="B2088" s="1247"/>
      <c r="C2088" s="1244"/>
      <c r="D2088" s="1250"/>
      <c r="E2088" s="1254"/>
      <c r="F2088" s="1252"/>
      <c r="G2088" s="948"/>
      <c r="H2088" s="948"/>
      <c r="I2088" s="948"/>
      <c r="J2088" s="229"/>
      <c r="K2088" s="989"/>
    </row>
    <row r="2089" spans="1:11" s="85" customFormat="1" ht="15" customHeight="1" x14ac:dyDescent="0.3">
      <c r="A2089" s="951"/>
      <c r="B2089" s="1247"/>
      <c r="C2089" s="1244"/>
      <c r="D2089" s="1250"/>
      <c r="E2089" s="1254"/>
      <c r="F2089" s="1252"/>
      <c r="G2089" s="948"/>
      <c r="H2089" s="948"/>
      <c r="I2089" s="948"/>
      <c r="J2089" s="229"/>
      <c r="K2089" s="989"/>
    </row>
    <row r="2090" spans="1:11" s="85" customFormat="1" ht="15" customHeight="1" x14ac:dyDescent="0.3">
      <c r="A2090" s="951"/>
      <c r="B2090" s="1247"/>
      <c r="C2090" s="1244"/>
      <c r="D2090" s="1250"/>
      <c r="E2090" s="1254"/>
      <c r="F2090" s="1252"/>
      <c r="G2090" s="948"/>
      <c r="H2090" s="948"/>
      <c r="I2090" s="948"/>
      <c r="J2090" s="229"/>
      <c r="K2090" s="989"/>
    </row>
    <row r="2091" spans="1:11" s="85" customFormat="1" ht="15" customHeight="1" x14ac:dyDescent="0.3">
      <c r="A2091" s="951"/>
      <c r="B2091" s="1247"/>
      <c r="C2091" s="1244"/>
      <c r="D2091" s="1250"/>
      <c r="E2091" s="1254"/>
      <c r="F2091" s="1252"/>
      <c r="G2091" s="948"/>
      <c r="H2091" s="948"/>
      <c r="I2091" s="948"/>
      <c r="J2091" s="229"/>
      <c r="K2091" s="989"/>
    </row>
    <row r="2092" spans="1:11" s="85" customFormat="1" ht="15" customHeight="1" x14ac:dyDescent="0.3">
      <c r="A2092" s="951"/>
      <c r="B2092" s="1247"/>
      <c r="C2092" s="1244"/>
      <c r="D2092" s="1250"/>
      <c r="E2092" s="1254"/>
      <c r="F2092" s="1252"/>
      <c r="G2092" s="948"/>
      <c r="H2092" s="948"/>
      <c r="I2092" s="948"/>
      <c r="J2092" s="229"/>
      <c r="K2092" s="989"/>
    </row>
    <row r="2093" spans="1:11" s="85" customFormat="1" ht="15" customHeight="1" x14ac:dyDescent="0.3">
      <c r="A2093" s="951"/>
      <c r="B2093" s="1247"/>
      <c r="C2093" s="1244"/>
      <c r="D2093" s="1250"/>
      <c r="E2093" s="1254"/>
      <c r="F2093" s="1252"/>
      <c r="G2093" s="948"/>
      <c r="H2093" s="948"/>
      <c r="I2093" s="948"/>
      <c r="J2093" s="229"/>
      <c r="K2093" s="989"/>
    </row>
    <row r="2094" spans="1:11" s="85" customFormat="1" ht="15" customHeight="1" x14ac:dyDescent="0.3">
      <c r="A2094" s="951"/>
      <c r="B2094" s="1247"/>
      <c r="C2094" s="1244"/>
      <c r="D2094" s="1250"/>
      <c r="E2094" s="1254"/>
      <c r="F2094" s="1252"/>
      <c r="G2094" s="948"/>
      <c r="H2094" s="948"/>
      <c r="I2094" s="948"/>
      <c r="J2094" s="229"/>
      <c r="K2094" s="989"/>
    </row>
    <row r="2095" spans="1:11" s="85" customFormat="1" ht="15" customHeight="1" x14ac:dyDescent="0.3">
      <c r="A2095" s="951"/>
      <c r="B2095" s="1247"/>
      <c r="C2095" s="1244"/>
      <c r="D2095" s="1250"/>
      <c r="E2095" s="1254"/>
      <c r="F2095" s="1252"/>
      <c r="G2095" s="948"/>
      <c r="H2095" s="948"/>
      <c r="I2095" s="948"/>
      <c r="J2095" s="229"/>
      <c r="K2095" s="989"/>
    </row>
    <row r="2096" spans="1:11" s="85" customFormat="1" ht="15" customHeight="1" x14ac:dyDescent="0.3">
      <c r="A2096" s="951"/>
      <c r="B2096" s="1247"/>
      <c r="C2096" s="1244"/>
      <c r="D2096" s="1250"/>
      <c r="E2096" s="1254"/>
      <c r="F2096" s="1252"/>
      <c r="G2096" s="948"/>
      <c r="H2096" s="948"/>
      <c r="I2096" s="948"/>
      <c r="J2096" s="229"/>
      <c r="K2096" s="989"/>
    </row>
    <row r="2097" spans="1:11" s="85" customFormat="1" ht="15" customHeight="1" x14ac:dyDescent="0.3">
      <c r="A2097" s="951"/>
      <c r="B2097" s="1247"/>
      <c r="C2097" s="1244"/>
      <c r="D2097" s="1250"/>
      <c r="E2097" s="1254"/>
      <c r="F2097" s="1252"/>
      <c r="G2097" s="948"/>
      <c r="H2097" s="948"/>
      <c r="I2097" s="948"/>
      <c r="J2097" s="229"/>
      <c r="K2097" s="989"/>
    </row>
    <row r="2098" spans="1:11" s="85" customFormat="1" ht="15" customHeight="1" x14ac:dyDescent="0.3">
      <c r="A2098" s="951"/>
      <c r="B2098" s="1247"/>
      <c r="C2098" s="1244"/>
      <c r="D2098" s="1250"/>
      <c r="E2098" s="1254"/>
      <c r="F2098" s="1252"/>
      <c r="G2098" s="948"/>
      <c r="H2098" s="948"/>
      <c r="I2098" s="948"/>
      <c r="J2098" s="229"/>
      <c r="K2098" s="989"/>
    </row>
    <row r="2099" spans="1:11" s="85" customFormat="1" ht="15" customHeight="1" x14ac:dyDescent="0.3">
      <c r="A2099" s="951"/>
      <c r="B2099" s="1247"/>
      <c r="C2099" s="1244"/>
      <c r="D2099" s="1250"/>
      <c r="E2099" s="1254"/>
      <c r="F2099" s="1252"/>
      <c r="G2099" s="948"/>
      <c r="H2099" s="948"/>
      <c r="I2099" s="948"/>
      <c r="J2099" s="229"/>
      <c r="K2099" s="989"/>
    </row>
    <row r="2100" spans="1:11" s="85" customFormat="1" ht="15" customHeight="1" x14ac:dyDescent="0.3">
      <c r="A2100" s="951"/>
      <c r="B2100" s="1247"/>
      <c r="C2100" s="1244"/>
      <c r="D2100" s="1250"/>
      <c r="E2100" s="1254"/>
      <c r="F2100" s="1252"/>
      <c r="G2100" s="948"/>
      <c r="H2100" s="948"/>
      <c r="I2100" s="948"/>
      <c r="J2100" s="229"/>
      <c r="K2100" s="989"/>
    </row>
    <row r="2101" spans="1:11" s="85" customFormat="1" ht="15" customHeight="1" x14ac:dyDescent="0.3">
      <c r="A2101" s="951"/>
      <c r="B2101" s="1247"/>
      <c r="C2101" s="1244"/>
      <c r="D2101" s="1250"/>
      <c r="E2101" s="1254"/>
      <c r="F2101" s="1252"/>
      <c r="G2101" s="948"/>
      <c r="H2101" s="948"/>
      <c r="I2101" s="948"/>
      <c r="J2101" s="229"/>
      <c r="K2101" s="989"/>
    </row>
    <row r="2102" spans="1:11" s="85" customFormat="1" ht="15" customHeight="1" x14ac:dyDescent="0.3">
      <c r="A2102" s="951"/>
      <c r="B2102" s="1247"/>
      <c r="C2102" s="1244"/>
      <c r="D2102" s="1250"/>
      <c r="E2102" s="1254"/>
      <c r="F2102" s="1252"/>
      <c r="G2102" s="948"/>
      <c r="H2102" s="948"/>
      <c r="I2102" s="948"/>
      <c r="J2102" s="229"/>
      <c r="K2102" s="989"/>
    </row>
    <row r="2103" spans="1:11" s="85" customFormat="1" ht="15" customHeight="1" x14ac:dyDescent="0.3">
      <c r="A2103" s="951"/>
      <c r="B2103" s="1247"/>
      <c r="C2103" s="1244"/>
      <c r="D2103" s="1250"/>
      <c r="E2103" s="1254"/>
      <c r="F2103" s="1252"/>
      <c r="G2103" s="948"/>
      <c r="H2103" s="948"/>
      <c r="I2103" s="948"/>
      <c r="J2103" s="229"/>
      <c r="K2103" s="989"/>
    </row>
    <row r="2104" spans="1:11" s="85" customFormat="1" ht="15" customHeight="1" x14ac:dyDescent="0.3">
      <c r="A2104" s="951"/>
      <c r="B2104" s="1247"/>
      <c r="C2104" s="1244"/>
      <c r="D2104" s="1250"/>
      <c r="E2104" s="1254"/>
      <c r="F2104" s="1252"/>
      <c r="G2104" s="948"/>
      <c r="H2104" s="948"/>
      <c r="I2104" s="948"/>
      <c r="J2104" s="229"/>
      <c r="K2104" s="989"/>
    </row>
    <row r="2105" spans="1:11" s="85" customFormat="1" ht="15" customHeight="1" x14ac:dyDescent="0.3">
      <c r="A2105" s="951"/>
      <c r="B2105" s="1247"/>
      <c r="C2105" s="1244"/>
      <c r="D2105" s="1250"/>
      <c r="E2105" s="1254"/>
      <c r="F2105" s="1252"/>
      <c r="G2105" s="948"/>
      <c r="H2105" s="948"/>
      <c r="I2105" s="948"/>
      <c r="J2105" s="229"/>
      <c r="K2105" s="989"/>
    </row>
    <row r="2106" spans="1:11" s="85" customFormat="1" ht="15" customHeight="1" x14ac:dyDescent="0.3">
      <c r="A2106" s="951"/>
      <c r="B2106" s="1247"/>
      <c r="C2106" s="1244"/>
      <c r="D2106" s="1250"/>
      <c r="E2106" s="1254"/>
      <c r="F2106" s="1252"/>
      <c r="G2106" s="948"/>
      <c r="H2106" s="948"/>
      <c r="I2106" s="948"/>
      <c r="J2106" s="229"/>
      <c r="K2106" s="989"/>
    </row>
    <row r="2107" spans="1:11" s="85" customFormat="1" ht="15" customHeight="1" x14ac:dyDescent="0.3">
      <c r="A2107" s="951"/>
      <c r="B2107" s="1247"/>
      <c r="C2107" s="1244"/>
      <c r="D2107" s="1250"/>
      <c r="E2107" s="1254"/>
      <c r="F2107" s="1252"/>
      <c r="G2107" s="948"/>
      <c r="H2107" s="948"/>
      <c r="I2107" s="948"/>
      <c r="J2107" s="229"/>
      <c r="K2107" s="989"/>
    </row>
    <row r="2108" spans="1:11" s="85" customFormat="1" ht="15" customHeight="1" x14ac:dyDescent="0.3">
      <c r="A2108" s="951"/>
      <c r="B2108" s="1247"/>
      <c r="C2108" s="1244"/>
      <c r="D2108" s="1250"/>
      <c r="E2108" s="1254"/>
      <c r="F2108" s="1252"/>
      <c r="G2108" s="948"/>
      <c r="H2108" s="948"/>
      <c r="I2108" s="948"/>
      <c r="J2108" s="229"/>
      <c r="K2108" s="989"/>
    </row>
    <row r="2109" spans="1:11" s="85" customFormat="1" ht="15" customHeight="1" x14ac:dyDescent="0.3">
      <c r="A2109" s="951"/>
      <c r="B2109" s="949"/>
      <c r="C2109" s="229"/>
      <c r="D2109" s="1233"/>
      <c r="E2109" s="1254"/>
      <c r="F2109" s="1235"/>
      <c r="G2109" s="948"/>
      <c r="H2109" s="948"/>
      <c r="I2109" s="948"/>
      <c r="J2109" s="229"/>
      <c r="K2109" s="989"/>
    </row>
    <row r="2110" spans="1:11" s="85" customFormat="1" ht="15" customHeight="1" x14ac:dyDescent="0.3">
      <c r="A2110" s="951"/>
      <c r="B2110" s="949"/>
      <c r="C2110" s="1244"/>
      <c r="D2110" s="1249"/>
      <c r="E2110" s="1239"/>
      <c r="F2110" s="1251"/>
      <c r="G2110" s="948"/>
      <c r="H2110" s="948"/>
      <c r="I2110" s="948"/>
      <c r="J2110" s="229"/>
      <c r="K2110" s="989"/>
    </row>
    <row r="2111" spans="1:11" s="85" customFormat="1" ht="15" customHeight="1" x14ac:dyDescent="0.3">
      <c r="A2111" s="951"/>
      <c r="B2111" s="1247"/>
      <c r="C2111" s="1244"/>
      <c r="D2111" s="1250"/>
      <c r="E2111" s="1254"/>
      <c r="F2111" s="1252"/>
      <c r="G2111" s="948"/>
      <c r="H2111" s="948"/>
      <c r="I2111" s="948"/>
      <c r="J2111" s="229"/>
      <c r="K2111" s="989"/>
    </row>
    <row r="2112" spans="1:11" s="85" customFormat="1" ht="15" customHeight="1" x14ac:dyDescent="0.3">
      <c r="A2112" s="951"/>
      <c r="B2112" s="1247"/>
      <c r="C2112" s="1244"/>
      <c r="D2112" s="1250"/>
      <c r="E2112" s="1254"/>
      <c r="F2112" s="1252"/>
      <c r="G2112" s="948"/>
      <c r="H2112" s="948"/>
      <c r="I2112" s="948"/>
      <c r="J2112" s="229"/>
      <c r="K2112" s="989"/>
    </row>
    <row r="2113" spans="1:11" s="85" customFormat="1" ht="15" customHeight="1" x14ac:dyDescent="0.3">
      <c r="A2113" s="951"/>
      <c r="B2113" s="1247"/>
      <c r="C2113" s="1244"/>
      <c r="D2113" s="1250"/>
      <c r="E2113" s="1254"/>
      <c r="F2113" s="1252"/>
      <c r="G2113" s="948"/>
      <c r="H2113" s="948"/>
      <c r="I2113" s="948"/>
      <c r="J2113" s="229"/>
      <c r="K2113" s="989"/>
    </row>
    <row r="2114" spans="1:11" s="85" customFormat="1" ht="15" customHeight="1" x14ac:dyDescent="0.3">
      <c r="A2114" s="951"/>
      <c r="B2114" s="1247"/>
      <c r="C2114" s="1244"/>
      <c r="D2114" s="1250"/>
      <c r="E2114" s="1254"/>
      <c r="F2114" s="1252"/>
      <c r="G2114" s="948"/>
      <c r="H2114" s="948"/>
      <c r="I2114" s="948"/>
      <c r="J2114" s="229"/>
      <c r="K2114" s="989"/>
    </row>
    <row r="2115" spans="1:11" s="85" customFormat="1" ht="15" customHeight="1" x14ac:dyDescent="0.3">
      <c r="A2115" s="951"/>
      <c r="B2115" s="1247"/>
      <c r="C2115" s="1244"/>
      <c r="D2115" s="1250"/>
      <c r="E2115" s="1254"/>
      <c r="F2115" s="1252"/>
      <c r="G2115" s="948"/>
      <c r="H2115" s="948"/>
      <c r="I2115" s="948"/>
      <c r="J2115" s="229"/>
      <c r="K2115" s="989"/>
    </row>
    <row r="2116" spans="1:11" s="85" customFormat="1" ht="15" customHeight="1" x14ac:dyDescent="0.3">
      <c r="A2116" s="951"/>
      <c r="B2116" s="1247"/>
      <c r="C2116" s="1244"/>
      <c r="D2116" s="1250"/>
      <c r="E2116" s="1254"/>
      <c r="F2116" s="1252"/>
      <c r="G2116" s="948"/>
      <c r="H2116" s="948"/>
      <c r="I2116" s="948"/>
      <c r="J2116" s="229"/>
      <c r="K2116" s="989"/>
    </row>
    <row r="2117" spans="1:11" s="85" customFormat="1" ht="15" customHeight="1" x14ac:dyDescent="0.3">
      <c r="A2117" s="951"/>
      <c r="B2117" s="1247"/>
      <c r="C2117" s="1244"/>
      <c r="D2117" s="1250"/>
      <c r="E2117" s="1254"/>
      <c r="F2117" s="1252"/>
      <c r="G2117" s="948"/>
      <c r="H2117" s="948"/>
      <c r="I2117" s="948"/>
      <c r="J2117" s="229"/>
      <c r="K2117" s="989"/>
    </row>
    <row r="2118" spans="1:11" s="85" customFormat="1" ht="15" customHeight="1" x14ac:dyDescent="0.3">
      <c r="A2118" s="951"/>
      <c r="B2118" s="1247"/>
      <c r="C2118" s="1244"/>
      <c r="D2118" s="1250"/>
      <c r="E2118" s="1254"/>
      <c r="F2118" s="1252"/>
      <c r="G2118" s="948"/>
      <c r="H2118" s="948"/>
      <c r="I2118" s="948"/>
      <c r="J2118" s="229"/>
      <c r="K2118" s="989"/>
    </row>
    <row r="2119" spans="1:11" s="85" customFormat="1" ht="15" customHeight="1" x14ac:dyDescent="0.3">
      <c r="A2119" s="951"/>
      <c r="B2119" s="1247"/>
      <c r="C2119" s="1244"/>
      <c r="D2119" s="1250"/>
      <c r="E2119" s="1254"/>
      <c r="F2119" s="1252"/>
      <c r="G2119" s="948"/>
      <c r="H2119" s="948"/>
      <c r="I2119" s="948"/>
      <c r="J2119" s="229"/>
      <c r="K2119" s="989"/>
    </row>
    <row r="2120" spans="1:11" s="85" customFormat="1" ht="15" customHeight="1" x14ac:dyDescent="0.3">
      <c r="A2120" s="951"/>
      <c r="B2120" s="1247"/>
      <c r="C2120" s="1244"/>
      <c r="D2120" s="1250"/>
      <c r="E2120" s="1254"/>
      <c r="F2120" s="1252"/>
      <c r="G2120" s="948"/>
      <c r="H2120" s="948"/>
      <c r="I2120" s="948"/>
      <c r="J2120" s="229"/>
      <c r="K2120" s="989"/>
    </row>
    <row r="2121" spans="1:11" s="85" customFormat="1" ht="15" customHeight="1" x14ac:dyDescent="0.3">
      <c r="A2121" s="951"/>
      <c r="B2121" s="1247"/>
      <c r="C2121" s="1244"/>
      <c r="D2121" s="1250"/>
      <c r="E2121" s="1254"/>
      <c r="F2121" s="1252"/>
      <c r="G2121" s="948"/>
      <c r="H2121" s="948"/>
      <c r="I2121" s="948"/>
      <c r="J2121" s="229"/>
      <c r="K2121" s="989"/>
    </row>
    <row r="2122" spans="1:11" s="85" customFormat="1" ht="15" customHeight="1" x14ac:dyDescent="0.3">
      <c r="A2122" s="951"/>
      <c r="B2122" s="1247"/>
      <c r="C2122" s="1244"/>
      <c r="D2122" s="1250"/>
      <c r="E2122" s="1254"/>
      <c r="F2122" s="1252"/>
      <c r="G2122" s="948"/>
      <c r="H2122" s="948"/>
      <c r="I2122" s="948"/>
      <c r="J2122" s="229"/>
      <c r="K2122" s="989"/>
    </row>
    <row r="2123" spans="1:11" s="85" customFormat="1" ht="15" customHeight="1" x14ac:dyDescent="0.3">
      <c r="A2123" s="951"/>
      <c r="B2123" s="1247"/>
      <c r="C2123" s="1244"/>
      <c r="D2123" s="1250"/>
      <c r="E2123" s="1254"/>
      <c r="F2123" s="1252"/>
      <c r="G2123" s="948"/>
      <c r="H2123" s="948"/>
      <c r="I2123" s="948"/>
      <c r="J2123" s="229"/>
      <c r="K2123" s="989"/>
    </row>
    <row r="2124" spans="1:11" s="85" customFormat="1" ht="15" customHeight="1" x14ac:dyDescent="0.3">
      <c r="A2124" s="951"/>
      <c r="B2124" s="1247"/>
      <c r="C2124" s="1244"/>
      <c r="D2124" s="1250"/>
      <c r="E2124" s="1254"/>
      <c r="F2124" s="1252"/>
      <c r="G2124" s="948"/>
      <c r="H2124" s="948"/>
      <c r="I2124" s="948"/>
      <c r="J2124" s="229"/>
      <c r="K2124" s="989"/>
    </row>
    <row r="2125" spans="1:11" s="85" customFormat="1" ht="15" customHeight="1" x14ac:dyDescent="0.3">
      <c r="A2125" s="951"/>
      <c r="B2125" s="1247"/>
      <c r="C2125" s="1244"/>
      <c r="D2125" s="1250"/>
      <c r="E2125" s="1254"/>
      <c r="F2125" s="1252"/>
      <c r="G2125" s="948"/>
      <c r="H2125" s="948"/>
      <c r="I2125" s="948"/>
      <c r="J2125" s="229"/>
      <c r="K2125" s="989"/>
    </row>
    <row r="2126" spans="1:11" s="85" customFormat="1" ht="15" customHeight="1" x14ac:dyDescent="0.3">
      <c r="A2126" s="951"/>
      <c r="B2126" s="1247"/>
      <c r="C2126" s="1244"/>
      <c r="D2126" s="1250"/>
      <c r="E2126" s="1254"/>
      <c r="F2126" s="1252"/>
      <c r="G2126" s="948"/>
      <c r="H2126" s="948"/>
      <c r="I2126" s="948"/>
      <c r="J2126" s="229"/>
      <c r="K2126" s="989"/>
    </row>
    <row r="2127" spans="1:11" s="85" customFormat="1" ht="15" customHeight="1" x14ac:dyDescent="0.3">
      <c r="A2127" s="951"/>
      <c r="B2127" s="1247"/>
      <c r="C2127" s="1244"/>
      <c r="D2127" s="1250"/>
      <c r="E2127" s="1254"/>
      <c r="F2127" s="1252"/>
      <c r="G2127" s="948"/>
      <c r="H2127" s="948"/>
      <c r="I2127" s="948"/>
      <c r="J2127" s="229"/>
      <c r="K2127" s="989"/>
    </row>
    <row r="2128" spans="1:11" s="85" customFormat="1" ht="15" customHeight="1" x14ac:dyDescent="0.3">
      <c r="A2128" s="951"/>
      <c r="B2128" s="1247"/>
      <c r="C2128" s="1244"/>
      <c r="D2128" s="1250"/>
      <c r="E2128" s="1254"/>
      <c r="F2128" s="1252"/>
      <c r="G2128" s="948"/>
      <c r="H2128" s="948"/>
      <c r="I2128" s="948"/>
      <c r="J2128" s="229"/>
      <c r="K2128" s="989"/>
    </row>
    <row r="2129" spans="1:11" s="85" customFormat="1" ht="15" customHeight="1" x14ac:dyDescent="0.3">
      <c r="A2129" s="951"/>
      <c r="B2129" s="1247"/>
      <c r="C2129" s="1244"/>
      <c r="D2129" s="1250"/>
      <c r="E2129" s="1254"/>
      <c r="F2129" s="1252"/>
      <c r="G2129" s="948"/>
      <c r="H2129" s="948"/>
      <c r="I2129" s="948"/>
      <c r="J2129" s="229"/>
      <c r="K2129" s="989"/>
    </row>
    <row r="2130" spans="1:11" s="85" customFormat="1" ht="15" customHeight="1" x14ac:dyDescent="0.3">
      <c r="A2130" s="951"/>
      <c r="B2130" s="1247"/>
      <c r="C2130" s="1244"/>
      <c r="D2130" s="1250"/>
      <c r="E2130" s="1254"/>
      <c r="F2130" s="1252"/>
      <c r="G2130" s="948"/>
      <c r="H2130" s="948"/>
      <c r="I2130" s="948"/>
      <c r="J2130" s="229"/>
      <c r="K2130" s="989"/>
    </row>
    <row r="2131" spans="1:11" s="85" customFormat="1" ht="15" customHeight="1" x14ac:dyDescent="0.3">
      <c r="A2131" s="951"/>
      <c r="B2131" s="1247"/>
      <c r="C2131" s="1244"/>
      <c r="D2131" s="1250"/>
      <c r="E2131" s="1254"/>
      <c r="F2131" s="1252"/>
      <c r="G2131" s="948"/>
      <c r="H2131" s="948"/>
      <c r="I2131" s="948"/>
      <c r="J2131" s="229"/>
      <c r="K2131" s="989"/>
    </row>
    <row r="2132" spans="1:11" s="85" customFormat="1" ht="15" customHeight="1" x14ac:dyDescent="0.3">
      <c r="A2132" s="951"/>
      <c r="B2132" s="1247"/>
      <c r="C2132" s="1244"/>
      <c r="D2132" s="1250"/>
      <c r="E2132" s="1254"/>
      <c r="F2132" s="1252"/>
      <c r="G2132" s="948"/>
      <c r="H2132" s="948"/>
      <c r="I2132" s="948"/>
      <c r="J2132" s="229"/>
      <c r="K2132" s="989"/>
    </row>
    <row r="2133" spans="1:11" s="85" customFormat="1" ht="15" customHeight="1" x14ac:dyDescent="0.3">
      <c r="A2133" s="951"/>
      <c r="B2133" s="1247"/>
      <c r="C2133" s="1244"/>
      <c r="D2133" s="1250"/>
      <c r="E2133" s="1254"/>
      <c r="F2133" s="1252"/>
      <c r="G2133" s="948"/>
      <c r="H2133" s="948"/>
      <c r="I2133" s="948"/>
      <c r="J2133" s="229"/>
      <c r="K2133" s="989"/>
    </row>
    <row r="2134" spans="1:11" s="85" customFormat="1" ht="15" customHeight="1" x14ac:dyDescent="0.3">
      <c r="A2134" s="951"/>
      <c r="B2134" s="1247"/>
      <c r="C2134" s="1244"/>
      <c r="D2134" s="1250"/>
      <c r="E2134" s="1254"/>
      <c r="F2134" s="1252"/>
      <c r="G2134" s="948"/>
      <c r="H2134" s="948"/>
      <c r="I2134" s="948"/>
      <c r="J2134" s="229"/>
      <c r="K2134" s="989"/>
    </row>
    <row r="2135" spans="1:11" s="85" customFormat="1" ht="15" customHeight="1" x14ac:dyDescent="0.3">
      <c r="A2135" s="951"/>
      <c r="B2135" s="1247"/>
      <c r="C2135" s="1244"/>
      <c r="D2135" s="1250"/>
      <c r="E2135" s="1254"/>
      <c r="F2135" s="1252"/>
      <c r="G2135" s="948"/>
      <c r="H2135" s="948"/>
      <c r="I2135" s="948"/>
      <c r="J2135" s="229"/>
      <c r="K2135" s="989"/>
    </row>
    <row r="2136" spans="1:11" s="85" customFormat="1" ht="15" customHeight="1" x14ac:dyDescent="0.3">
      <c r="A2136" s="951"/>
      <c r="B2136" s="1247"/>
      <c r="C2136" s="1244"/>
      <c r="D2136" s="1250"/>
      <c r="E2136" s="1254"/>
      <c r="F2136" s="1252"/>
      <c r="G2136" s="948"/>
      <c r="H2136" s="948"/>
      <c r="I2136" s="948"/>
      <c r="J2136" s="229"/>
      <c r="K2136" s="989"/>
    </row>
    <row r="2137" spans="1:11" s="85" customFormat="1" ht="15" customHeight="1" x14ac:dyDescent="0.3">
      <c r="A2137" s="951"/>
      <c r="B2137" s="1247"/>
      <c r="C2137" s="1244"/>
      <c r="D2137" s="1250"/>
      <c r="E2137" s="1254"/>
      <c r="F2137" s="1252"/>
      <c r="G2137" s="948"/>
      <c r="H2137" s="948"/>
      <c r="I2137" s="948"/>
      <c r="J2137" s="229"/>
      <c r="K2137" s="989"/>
    </row>
    <row r="2138" spans="1:11" s="85" customFormat="1" ht="15" customHeight="1" x14ac:dyDescent="0.3">
      <c r="A2138" s="951"/>
      <c r="B2138" s="1247"/>
      <c r="C2138" s="1244"/>
      <c r="D2138" s="1250"/>
      <c r="E2138" s="1254"/>
      <c r="F2138" s="1252"/>
      <c r="G2138" s="948"/>
      <c r="H2138" s="948"/>
      <c r="I2138" s="948"/>
      <c r="J2138" s="229"/>
      <c r="K2138" s="989"/>
    </row>
    <row r="2139" spans="1:11" s="85" customFormat="1" ht="15" customHeight="1" x14ac:dyDescent="0.3">
      <c r="A2139" s="951"/>
      <c r="B2139" s="1247"/>
      <c r="C2139" s="1244"/>
      <c r="D2139" s="1250"/>
      <c r="E2139" s="1254"/>
      <c r="F2139" s="1252"/>
      <c r="G2139" s="948"/>
      <c r="H2139" s="948"/>
      <c r="I2139" s="948"/>
      <c r="J2139" s="229"/>
      <c r="K2139" s="989"/>
    </row>
    <row r="2140" spans="1:11" s="85" customFormat="1" ht="15" customHeight="1" x14ac:dyDescent="0.3">
      <c r="A2140" s="951"/>
      <c r="B2140" s="1247"/>
      <c r="C2140" s="1244"/>
      <c r="D2140" s="1250"/>
      <c r="E2140" s="1254"/>
      <c r="F2140" s="1252"/>
      <c r="G2140" s="948"/>
      <c r="H2140" s="948"/>
      <c r="I2140" s="948"/>
      <c r="J2140" s="229"/>
      <c r="K2140" s="989"/>
    </row>
    <row r="2141" spans="1:11" s="85" customFormat="1" ht="15" customHeight="1" x14ac:dyDescent="0.3">
      <c r="A2141" s="951"/>
      <c r="B2141" s="1247"/>
      <c r="C2141" s="1244"/>
      <c r="D2141" s="1250"/>
      <c r="E2141" s="1254"/>
      <c r="F2141" s="1252"/>
      <c r="G2141" s="948"/>
      <c r="H2141" s="948"/>
      <c r="I2141" s="948"/>
      <c r="J2141" s="229"/>
      <c r="K2141" s="989"/>
    </row>
    <row r="2142" spans="1:11" s="85" customFormat="1" ht="15" customHeight="1" x14ac:dyDescent="0.3">
      <c r="A2142" s="951"/>
      <c r="B2142" s="1247"/>
      <c r="C2142" s="1244"/>
      <c r="D2142" s="1250"/>
      <c r="E2142" s="1254"/>
      <c r="F2142" s="1252"/>
      <c r="G2142" s="948"/>
      <c r="H2142" s="948"/>
      <c r="I2142" s="948"/>
      <c r="J2142" s="229"/>
      <c r="K2142" s="989"/>
    </row>
    <row r="2143" spans="1:11" s="85" customFormat="1" ht="15" customHeight="1" x14ac:dyDescent="0.3">
      <c r="A2143" s="951"/>
      <c r="B2143" s="1247"/>
      <c r="C2143" s="1244"/>
      <c r="D2143" s="1250"/>
      <c r="E2143" s="1254"/>
      <c r="F2143" s="1252"/>
      <c r="G2143" s="948"/>
      <c r="H2143" s="948"/>
      <c r="I2143" s="948"/>
      <c r="J2143" s="229"/>
      <c r="K2143" s="989"/>
    </row>
    <row r="2144" spans="1:11" s="85" customFormat="1" ht="15" customHeight="1" x14ac:dyDescent="0.3">
      <c r="A2144" s="951"/>
      <c r="B2144" s="1247"/>
      <c r="C2144" s="1244"/>
      <c r="D2144" s="1250"/>
      <c r="E2144" s="1254"/>
      <c r="F2144" s="1252"/>
      <c r="G2144" s="948"/>
      <c r="H2144" s="948"/>
      <c r="I2144" s="948"/>
      <c r="J2144" s="229"/>
      <c r="K2144" s="989"/>
    </row>
    <row r="2145" spans="1:11" s="85" customFormat="1" ht="15" customHeight="1" x14ac:dyDescent="0.3">
      <c r="A2145" s="951"/>
      <c r="B2145" s="1247"/>
      <c r="C2145" s="1244"/>
      <c r="D2145" s="1250"/>
      <c r="E2145" s="1254"/>
      <c r="F2145" s="1252"/>
      <c r="G2145" s="948"/>
      <c r="H2145" s="948"/>
      <c r="I2145" s="948"/>
      <c r="J2145" s="229"/>
      <c r="K2145" s="989"/>
    </row>
    <row r="2146" spans="1:11" s="85" customFormat="1" ht="15" customHeight="1" x14ac:dyDescent="0.3">
      <c r="A2146" s="951"/>
      <c r="B2146" s="1247"/>
      <c r="C2146" s="1244"/>
      <c r="D2146" s="1250"/>
      <c r="E2146" s="1254"/>
      <c r="F2146" s="1252"/>
      <c r="G2146" s="948"/>
      <c r="H2146" s="948"/>
      <c r="I2146" s="948"/>
      <c r="J2146" s="229"/>
      <c r="K2146" s="989"/>
    </row>
    <row r="2147" spans="1:11" s="85" customFormat="1" ht="15" customHeight="1" x14ac:dyDescent="0.3">
      <c r="A2147" s="951"/>
      <c r="B2147" s="1247"/>
      <c r="C2147" s="1244"/>
      <c r="D2147" s="1250"/>
      <c r="E2147" s="1254"/>
      <c r="F2147" s="1252"/>
      <c r="G2147" s="948"/>
      <c r="H2147" s="948"/>
      <c r="I2147" s="948"/>
      <c r="J2147" s="229"/>
      <c r="K2147" s="989"/>
    </row>
    <row r="2148" spans="1:11" s="85" customFormat="1" ht="15" customHeight="1" x14ac:dyDescent="0.3">
      <c r="A2148" s="951"/>
      <c r="B2148" s="1247"/>
      <c r="C2148" s="1244"/>
      <c r="D2148" s="1250"/>
      <c r="E2148" s="1254"/>
      <c r="F2148" s="1252"/>
      <c r="G2148" s="948"/>
      <c r="H2148" s="948"/>
      <c r="I2148" s="948"/>
      <c r="J2148" s="229"/>
      <c r="K2148" s="989"/>
    </row>
    <row r="2149" spans="1:11" s="85" customFormat="1" ht="15" customHeight="1" x14ac:dyDescent="0.3">
      <c r="A2149" s="951"/>
      <c r="B2149" s="1247"/>
      <c r="C2149" s="1244"/>
      <c r="D2149" s="1250"/>
      <c r="E2149" s="1254"/>
      <c r="F2149" s="1252"/>
      <c r="G2149" s="948"/>
      <c r="H2149" s="948"/>
      <c r="I2149" s="948"/>
      <c r="J2149" s="229"/>
      <c r="K2149" s="989"/>
    </row>
    <row r="2150" spans="1:11" s="85" customFormat="1" ht="15" customHeight="1" x14ac:dyDescent="0.3">
      <c r="A2150" s="951"/>
      <c r="B2150" s="1247"/>
      <c r="C2150" s="1244"/>
      <c r="D2150" s="1250"/>
      <c r="E2150" s="1254"/>
      <c r="F2150" s="1252"/>
      <c r="G2150" s="948"/>
      <c r="H2150" s="948"/>
      <c r="I2150" s="948"/>
      <c r="J2150" s="229"/>
      <c r="K2150" s="989"/>
    </row>
    <row r="2151" spans="1:11" s="85" customFormat="1" ht="15" customHeight="1" x14ac:dyDescent="0.3">
      <c r="A2151" s="951"/>
      <c r="B2151" s="1247"/>
      <c r="C2151" s="1244"/>
      <c r="D2151" s="1250"/>
      <c r="E2151" s="1254"/>
      <c r="F2151" s="1252"/>
      <c r="G2151" s="948"/>
      <c r="H2151" s="948"/>
      <c r="I2151" s="948"/>
      <c r="J2151" s="229"/>
      <c r="K2151" s="989"/>
    </row>
    <row r="2152" spans="1:11" s="85" customFormat="1" ht="15" customHeight="1" x14ac:dyDescent="0.3">
      <c r="A2152" s="951"/>
      <c r="B2152" s="1247"/>
      <c r="C2152" s="1244"/>
      <c r="D2152" s="1250"/>
      <c r="E2152" s="1254"/>
      <c r="F2152" s="1252"/>
      <c r="G2152" s="948"/>
      <c r="H2152" s="948"/>
      <c r="I2152" s="948"/>
      <c r="J2152" s="229"/>
      <c r="K2152" s="989"/>
    </row>
    <row r="2153" spans="1:11" s="85" customFormat="1" ht="15" customHeight="1" x14ac:dyDescent="0.3">
      <c r="A2153" s="951"/>
      <c r="B2153" s="1247"/>
      <c r="C2153" s="1244"/>
      <c r="D2153" s="1250"/>
      <c r="E2153" s="1254"/>
      <c r="F2153" s="1252"/>
      <c r="G2153" s="948"/>
      <c r="H2153" s="948"/>
      <c r="I2153" s="948"/>
      <c r="J2153" s="229"/>
      <c r="K2153" s="989"/>
    </row>
    <row r="2154" spans="1:11" s="85" customFormat="1" ht="15" customHeight="1" x14ac:dyDescent="0.3">
      <c r="A2154" s="951"/>
      <c r="B2154" s="1247"/>
      <c r="C2154" s="1244"/>
      <c r="D2154" s="1250"/>
      <c r="E2154" s="1254"/>
      <c r="F2154" s="1252"/>
      <c r="G2154" s="948"/>
      <c r="H2154" s="948"/>
      <c r="I2154" s="948"/>
      <c r="J2154" s="229"/>
      <c r="K2154" s="989"/>
    </row>
    <row r="2155" spans="1:11" s="85" customFormat="1" ht="15" customHeight="1" x14ac:dyDescent="0.3">
      <c r="A2155" s="951"/>
      <c r="B2155" s="1247"/>
      <c r="C2155" s="1244"/>
      <c r="D2155" s="1250"/>
      <c r="E2155" s="1254"/>
      <c r="F2155" s="1252"/>
      <c r="G2155" s="948"/>
      <c r="H2155" s="948"/>
      <c r="I2155" s="948"/>
      <c r="J2155" s="229"/>
      <c r="K2155" s="989"/>
    </row>
    <row r="2156" spans="1:11" s="85" customFormat="1" ht="15" customHeight="1" x14ac:dyDescent="0.3">
      <c r="A2156" s="951"/>
      <c r="B2156" s="1247"/>
      <c r="C2156" s="1244"/>
      <c r="D2156" s="1250"/>
      <c r="E2156" s="1254"/>
      <c r="F2156" s="1252"/>
      <c r="G2156" s="948"/>
      <c r="H2156" s="948"/>
      <c r="I2156" s="948"/>
      <c r="J2156" s="229"/>
      <c r="K2156" s="989"/>
    </row>
    <row r="2157" spans="1:11" s="85" customFormat="1" ht="15" customHeight="1" x14ac:dyDescent="0.3">
      <c r="A2157" s="951"/>
      <c r="B2157" s="1247"/>
      <c r="C2157" s="1244"/>
      <c r="D2157" s="1250"/>
      <c r="E2157" s="1254"/>
      <c r="F2157" s="1252"/>
      <c r="G2157" s="948"/>
      <c r="H2157" s="948"/>
      <c r="I2157" s="948"/>
      <c r="J2157" s="229"/>
      <c r="K2157" s="989"/>
    </row>
    <row r="2158" spans="1:11" s="85" customFormat="1" ht="15" customHeight="1" x14ac:dyDescent="0.3">
      <c r="A2158" s="951"/>
      <c r="B2158" s="1247"/>
      <c r="C2158" s="1244"/>
      <c r="D2158" s="1250"/>
      <c r="E2158" s="1254"/>
      <c r="F2158" s="1252"/>
      <c r="G2158" s="948"/>
      <c r="H2158" s="948"/>
      <c r="I2158" s="948"/>
      <c r="J2158" s="229"/>
      <c r="K2158" s="989"/>
    </row>
    <row r="2159" spans="1:11" s="85" customFormat="1" ht="15" customHeight="1" x14ac:dyDescent="0.3">
      <c r="A2159" s="951"/>
      <c r="B2159" s="1247"/>
      <c r="C2159" s="1244"/>
      <c r="D2159" s="1250"/>
      <c r="E2159" s="1254"/>
      <c r="F2159" s="1252"/>
      <c r="G2159" s="948"/>
      <c r="H2159" s="948"/>
      <c r="I2159" s="948"/>
      <c r="J2159" s="229"/>
      <c r="K2159" s="989"/>
    </row>
    <row r="2160" spans="1:11" s="85" customFormat="1" ht="15" customHeight="1" x14ac:dyDescent="0.3">
      <c r="A2160" s="951"/>
      <c r="B2160" s="1247"/>
      <c r="C2160" s="1244"/>
      <c r="D2160" s="1250"/>
      <c r="E2160" s="1254"/>
      <c r="F2160" s="1252"/>
      <c r="G2160" s="948"/>
      <c r="H2160" s="948"/>
      <c r="I2160" s="948"/>
      <c r="J2160" s="229"/>
      <c r="K2160" s="989"/>
    </row>
    <row r="2161" spans="1:11" s="85" customFormat="1" ht="15" customHeight="1" x14ac:dyDescent="0.3">
      <c r="A2161" s="951"/>
      <c r="B2161" s="1247"/>
      <c r="C2161" s="1244"/>
      <c r="D2161" s="1250"/>
      <c r="E2161" s="1254"/>
      <c r="F2161" s="1252"/>
      <c r="G2161" s="948"/>
      <c r="H2161" s="948"/>
      <c r="I2161" s="948"/>
      <c r="J2161" s="229"/>
      <c r="K2161" s="989"/>
    </row>
    <row r="2162" spans="1:11" s="85" customFormat="1" ht="15" customHeight="1" x14ac:dyDescent="0.3">
      <c r="A2162" s="951"/>
      <c r="B2162" s="1247"/>
      <c r="C2162" s="1244"/>
      <c r="D2162" s="1250"/>
      <c r="E2162" s="1254"/>
      <c r="F2162" s="1252"/>
      <c r="G2162" s="948"/>
      <c r="H2162" s="948"/>
      <c r="I2162" s="948"/>
      <c r="J2162" s="229"/>
      <c r="K2162" s="989"/>
    </row>
    <row r="2163" spans="1:11" s="85" customFormat="1" ht="15" customHeight="1" x14ac:dyDescent="0.3">
      <c r="A2163" s="951"/>
      <c r="B2163" s="1247"/>
      <c r="C2163" s="1244"/>
      <c r="D2163" s="1250"/>
      <c r="E2163" s="1254"/>
      <c r="F2163" s="1252"/>
      <c r="G2163" s="948"/>
      <c r="H2163" s="948"/>
      <c r="I2163" s="948"/>
      <c r="J2163" s="229"/>
      <c r="K2163" s="989"/>
    </row>
    <row r="2164" spans="1:11" s="85" customFormat="1" ht="15" customHeight="1" x14ac:dyDescent="0.3">
      <c r="A2164" s="951"/>
      <c r="B2164" s="1247"/>
      <c r="C2164" s="1244"/>
      <c r="D2164" s="1250"/>
      <c r="E2164" s="1254"/>
      <c r="F2164" s="1252"/>
      <c r="G2164" s="948"/>
      <c r="H2164" s="948"/>
      <c r="I2164" s="948"/>
      <c r="J2164" s="229"/>
      <c r="K2164" s="989"/>
    </row>
    <row r="2165" spans="1:11" s="85" customFormat="1" ht="15" customHeight="1" x14ac:dyDescent="0.3">
      <c r="A2165" s="951"/>
      <c r="B2165" s="1247"/>
      <c r="C2165" s="1244"/>
      <c r="D2165" s="1250"/>
      <c r="E2165" s="1254"/>
      <c r="F2165" s="1252"/>
      <c r="G2165" s="948"/>
      <c r="H2165" s="948"/>
      <c r="I2165" s="948"/>
      <c r="J2165" s="229"/>
      <c r="K2165" s="989"/>
    </row>
    <row r="2166" spans="1:11" s="85" customFormat="1" ht="15" customHeight="1" x14ac:dyDescent="0.3">
      <c r="A2166" s="951"/>
      <c r="B2166" s="1247"/>
      <c r="C2166" s="1244"/>
      <c r="D2166" s="1250"/>
      <c r="E2166" s="1254"/>
      <c r="F2166" s="1252"/>
      <c r="G2166" s="948"/>
      <c r="H2166" s="948"/>
      <c r="I2166" s="948"/>
      <c r="J2166" s="229"/>
      <c r="K2166" s="989"/>
    </row>
    <row r="2167" spans="1:11" s="85" customFormat="1" ht="15" customHeight="1" x14ac:dyDescent="0.3">
      <c r="A2167" s="951"/>
      <c r="B2167" s="1247"/>
      <c r="C2167" s="1244"/>
      <c r="D2167" s="1250"/>
      <c r="E2167" s="1254"/>
      <c r="F2167" s="1252"/>
      <c r="G2167" s="948"/>
      <c r="H2167" s="948"/>
      <c r="I2167" s="948"/>
      <c r="J2167" s="229"/>
      <c r="K2167" s="989"/>
    </row>
    <row r="2168" spans="1:11" s="85" customFormat="1" ht="15" customHeight="1" x14ac:dyDescent="0.3">
      <c r="A2168" s="951"/>
      <c r="B2168" s="1247"/>
      <c r="C2168" s="1244"/>
      <c r="D2168" s="1250"/>
      <c r="E2168" s="1254"/>
      <c r="F2168" s="1252"/>
      <c r="G2168" s="948"/>
      <c r="H2168" s="948"/>
      <c r="I2168" s="948"/>
      <c r="J2168" s="229"/>
      <c r="K2168" s="989"/>
    </row>
    <row r="2169" spans="1:11" s="85" customFormat="1" ht="15" customHeight="1" x14ac:dyDescent="0.3">
      <c r="A2169" s="951"/>
      <c r="B2169" s="1247"/>
      <c r="C2169" s="1244"/>
      <c r="D2169" s="1250"/>
      <c r="E2169" s="1254"/>
      <c r="F2169" s="1252"/>
      <c r="G2169" s="948"/>
      <c r="H2169" s="948"/>
      <c r="I2169" s="948"/>
      <c r="J2169" s="229"/>
      <c r="K2169" s="989"/>
    </row>
    <row r="2170" spans="1:11" s="85" customFormat="1" ht="15" customHeight="1" x14ac:dyDescent="0.3">
      <c r="A2170" s="951"/>
      <c r="B2170" s="1247"/>
      <c r="C2170" s="1244"/>
      <c r="D2170" s="1250"/>
      <c r="E2170" s="1254"/>
      <c r="F2170" s="1252"/>
      <c r="G2170" s="948"/>
      <c r="H2170" s="948"/>
      <c r="I2170" s="948"/>
      <c r="J2170" s="229"/>
      <c r="K2170" s="989"/>
    </row>
    <row r="2171" spans="1:11" s="85" customFormat="1" ht="15" customHeight="1" x14ac:dyDescent="0.3">
      <c r="A2171" s="951"/>
      <c r="B2171" s="1247"/>
      <c r="C2171" s="1244"/>
      <c r="D2171" s="1250"/>
      <c r="E2171" s="1254"/>
      <c r="F2171" s="1252"/>
      <c r="G2171" s="948"/>
      <c r="H2171" s="948"/>
      <c r="I2171" s="948"/>
      <c r="J2171" s="229"/>
      <c r="K2171" s="989"/>
    </row>
    <row r="2172" spans="1:11" s="85" customFormat="1" ht="15" customHeight="1" x14ac:dyDescent="0.3">
      <c r="A2172" s="951"/>
      <c r="B2172" s="1247"/>
      <c r="C2172" s="1244"/>
      <c r="D2172" s="1250"/>
      <c r="E2172" s="1254"/>
      <c r="F2172" s="1252"/>
      <c r="G2172" s="948"/>
      <c r="H2172" s="948"/>
      <c r="I2172" s="948"/>
      <c r="J2172" s="229"/>
      <c r="K2172" s="989"/>
    </row>
    <row r="2173" spans="1:11" s="85" customFormat="1" ht="15" customHeight="1" x14ac:dyDescent="0.3">
      <c r="A2173" s="951"/>
      <c r="B2173" s="1247"/>
      <c r="C2173" s="1244"/>
      <c r="D2173" s="1250"/>
      <c r="E2173" s="1254"/>
      <c r="F2173" s="1252"/>
      <c r="G2173" s="948"/>
      <c r="H2173" s="948"/>
      <c r="I2173" s="948"/>
      <c r="J2173" s="229"/>
      <c r="K2173" s="989"/>
    </row>
    <row r="2174" spans="1:11" s="85" customFormat="1" ht="15" customHeight="1" x14ac:dyDescent="0.3">
      <c r="A2174" s="951"/>
      <c r="B2174" s="1247"/>
      <c r="C2174" s="1244"/>
      <c r="D2174" s="1250"/>
      <c r="E2174" s="1254"/>
      <c r="F2174" s="1252"/>
      <c r="G2174" s="948"/>
      <c r="H2174" s="948"/>
      <c r="I2174" s="948"/>
      <c r="J2174" s="229"/>
      <c r="K2174" s="989"/>
    </row>
    <row r="2175" spans="1:11" s="85" customFormat="1" ht="15" customHeight="1" x14ac:dyDescent="0.3">
      <c r="A2175" s="951"/>
      <c r="B2175" s="1247"/>
      <c r="C2175" s="1244"/>
      <c r="D2175" s="1250"/>
      <c r="E2175" s="1254"/>
      <c r="F2175" s="1252"/>
      <c r="G2175" s="948"/>
      <c r="H2175" s="948"/>
      <c r="I2175" s="948"/>
      <c r="J2175" s="229"/>
      <c r="K2175" s="989"/>
    </row>
    <row r="2176" spans="1:11" s="85" customFormat="1" ht="15" customHeight="1" x14ac:dyDescent="0.3">
      <c r="A2176" s="951"/>
      <c r="B2176" s="1247"/>
      <c r="C2176" s="1244"/>
      <c r="D2176" s="1250"/>
      <c r="E2176" s="1254"/>
      <c r="F2176" s="1252"/>
      <c r="G2176" s="948"/>
      <c r="H2176" s="948"/>
      <c r="I2176" s="948"/>
      <c r="J2176" s="229"/>
      <c r="K2176" s="989"/>
    </row>
    <row r="2177" spans="1:11" s="85" customFormat="1" ht="15" customHeight="1" x14ac:dyDescent="0.3">
      <c r="A2177" s="951"/>
      <c r="B2177" s="1247"/>
      <c r="C2177" s="1244"/>
      <c r="D2177" s="1250"/>
      <c r="E2177" s="1254"/>
      <c r="F2177" s="1252"/>
      <c r="G2177" s="948"/>
      <c r="H2177" s="948"/>
      <c r="I2177" s="948"/>
      <c r="J2177" s="229"/>
      <c r="K2177" s="989"/>
    </row>
    <row r="2178" spans="1:11" s="85" customFormat="1" ht="15" customHeight="1" x14ac:dyDescent="0.3">
      <c r="A2178" s="951"/>
      <c r="B2178" s="1247"/>
      <c r="C2178" s="1244"/>
      <c r="D2178" s="1250"/>
      <c r="E2178" s="1254"/>
      <c r="F2178" s="1252"/>
      <c r="G2178" s="948"/>
      <c r="H2178" s="948"/>
      <c r="I2178" s="948"/>
      <c r="J2178" s="229"/>
      <c r="K2178" s="989"/>
    </row>
    <row r="2179" spans="1:11" s="85" customFormat="1" ht="15" customHeight="1" x14ac:dyDescent="0.3">
      <c r="A2179" s="951"/>
      <c r="B2179" s="1247"/>
      <c r="C2179" s="1244"/>
      <c r="D2179" s="1250"/>
      <c r="E2179" s="1254"/>
      <c r="F2179" s="1252"/>
      <c r="G2179" s="948"/>
      <c r="H2179" s="948"/>
      <c r="I2179" s="948"/>
      <c r="J2179" s="229"/>
      <c r="K2179" s="989"/>
    </row>
    <row r="2180" spans="1:11" s="85" customFormat="1" ht="15" customHeight="1" x14ac:dyDescent="0.3">
      <c r="A2180" s="951"/>
      <c r="B2180" s="1247"/>
      <c r="C2180" s="1244"/>
      <c r="D2180" s="1250"/>
      <c r="E2180" s="1254"/>
      <c r="F2180" s="1252"/>
      <c r="G2180" s="948"/>
      <c r="H2180" s="948"/>
      <c r="I2180" s="948"/>
      <c r="J2180" s="229"/>
      <c r="K2180" s="989"/>
    </row>
    <row r="2181" spans="1:11" s="85" customFormat="1" ht="15" customHeight="1" x14ac:dyDescent="0.3">
      <c r="A2181" s="951"/>
      <c r="B2181" s="1247"/>
      <c r="C2181" s="1244"/>
      <c r="D2181" s="1250"/>
      <c r="E2181" s="1254"/>
      <c r="F2181" s="1252"/>
      <c r="G2181" s="948"/>
      <c r="H2181" s="948"/>
      <c r="I2181" s="948"/>
      <c r="J2181" s="229"/>
      <c r="K2181" s="989"/>
    </row>
    <row r="2182" spans="1:11" s="85" customFormat="1" ht="15" customHeight="1" x14ac:dyDescent="0.3">
      <c r="A2182" s="951"/>
      <c r="B2182" s="1247"/>
      <c r="C2182" s="1244"/>
      <c r="D2182" s="1250"/>
      <c r="E2182" s="1254"/>
      <c r="F2182" s="1252"/>
      <c r="G2182" s="948"/>
      <c r="H2182" s="948"/>
      <c r="I2182" s="948"/>
      <c r="J2182" s="229"/>
      <c r="K2182" s="989"/>
    </row>
    <row r="2183" spans="1:11" s="85" customFormat="1" ht="15" customHeight="1" x14ac:dyDescent="0.3">
      <c r="A2183" s="951"/>
      <c r="B2183" s="1247"/>
      <c r="C2183" s="1244"/>
      <c r="D2183" s="1250"/>
      <c r="E2183" s="1254"/>
      <c r="F2183" s="1252"/>
      <c r="G2183" s="948"/>
      <c r="H2183" s="948"/>
      <c r="I2183" s="948"/>
      <c r="J2183" s="229"/>
      <c r="K2183" s="989"/>
    </row>
    <row r="2184" spans="1:11" s="85" customFormat="1" ht="15" customHeight="1" x14ac:dyDescent="0.3">
      <c r="A2184" s="951"/>
      <c r="B2184" s="1247"/>
      <c r="C2184" s="1244"/>
      <c r="D2184" s="1250"/>
      <c r="E2184" s="1254"/>
      <c r="F2184" s="1252"/>
      <c r="G2184" s="948"/>
      <c r="H2184" s="948"/>
      <c r="I2184" s="948"/>
      <c r="J2184" s="229"/>
      <c r="K2184" s="989"/>
    </row>
    <row r="2185" spans="1:11" s="85" customFormat="1" ht="15" customHeight="1" x14ac:dyDescent="0.3">
      <c r="A2185" s="951"/>
      <c r="B2185" s="1247"/>
      <c r="C2185" s="1244"/>
      <c r="D2185" s="1250"/>
      <c r="E2185" s="1254"/>
      <c r="F2185" s="1252"/>
      <c r="G2185" s="948"/>
      <c r="H2185" s="948"/>
      <c r="I2185" s="948"/>
      <c r="J2185" s="229"/>
      <c r="K2185" s="989"/>
    </row>
    <row r="2186" spans="1:11" s="85" customFormat="1" ht="15" customHeight="1" x14ac:dyDescent="0.3">
      <c r="A2186" s="951"/>
      <c r="B2186" s="1247"/>
      <c r="C2186" s="1244"/>
      <c r="D2186" s="1250"/>
      <c r="E2186" s="1254"/>
      <c r="F2186" s="1252"/>
      <c r="G2186" s="948"/>
      <c r="H2186" s="948"/>
      <c r="I2186" s="948"/>
      <c r="J2186" s="229"/>
      <c r="K2186" s="989"/>
    </row>
    <row r="2187" spans="1:11" s="85" customFormat="1" ht="15" customHeight="1" x14ac:dyDescent="0.3">
      <c r="A2187" s="951"/>
      <c r="B2187" s="1247"/>
      <c r="C2187" s="1244"/>
      <c r="D2187" s="1250"/>
      <c r="E2187" s="1254"/>
      <c r="F2187" s="1252"/>
      <c r="G2187" s="948"/>
      <c r="H2187" s="948"/>
      <c r="I2187" s="948"/>
      <c r="J2187" s="229"/>
      <c r="K2187" s="989"/>
    </row>
    <row r="2188" spans="1:11" s="85" customFormat="1" ht="15" customHeight="1" x14ac:dyDescent="0.3">
      <c r="A2188" s="951"/>
      <c r="B2188" s="1247"/>
      <c r="C2188" s="1244"/>
      <c r="D2188" s="1250"/>
      <c r="E2188" s="1254"/>
      <c r="F2188" s="1252"/>
      <c r="G2188" s="948"/>
      <c r="H2188" s="948"/>
      <c r="I2188" s="948"/>
      <c r="J2188" s="229"/>
      <c r="K2188" s="989"/>
    </row>
    <row r="2189" spans="1:11" s="85" customFormat="1" ht="15" customHeight="1" x14ac:dyDescent="0.3">
      <c r="A2189" s="951"/>
      <c r="B2189" s="1247"/>
      <c r="C2189" s="1244"/>
      <c r="D2189" s="1250"/>
      <c r="E2189" s="1254"/>
      <c r="F2189" s="1252"/>
      <c r="G2189" s="948"/>
      <c r="H2189" s="948"/>
      <c r="I2189" s="948"/>
      <c r="J2189" s="229"/>
      <c r="K2189" s="989"/>
    </row>
    <row r="2190" spans="1:11" s="85" customFormat="1" ht="15" customHeight="1" x14ac:dyDescent="0.3">
      <c r="A2190" s="951"/>
      <c r="B2190" s="1247"/>
      <c r="C2190" s="1244"/>
      <c r="D2190" s="1250"/>
      <c r="E2190" s="1254"/>
      <c r="F2190" s="1252"/>
      <c r="G2190" s="948"/>
      <c r="H2190" s="948"/>
      <c r="I2190" s="948"/>
      <c r="J2190" s="229"/>
      <c r="K2190" s="989"/>
    </row>
    <row r="2191" spans="1:11" s="85" customFormat="1" ht="15" customHeight="1" x14ac:dyDescent="0.3">
      <c r="A2191" s="951"/>
      <c r="B2191" s="1247"/>
      <c r="C2191" s="1244"/>
      <c r="D2191" s="1250"/>
      <c r="E2191" s="1254"/>
      <c r="F2191" s="1252"/>
      <c r="G2191" s="948"/>
      <c r="H2191" s="948"/>
      <c r="I2191" s="948"/>
      <c r="J2191" s="229"/>
      <c r="K2191" s="989"/>
    </row>
    <row r="2192" spans="1:11" s="85" customFormat="1" ht="15" customHeight="1" x14ac:dyDescent="0.3">
      <c r="A2192" s="951"/>
      <c r="B2192" s="1247"/>
      <c r="C2192" s="1244"/>
      <c r="D2192" s="1250"/>
      <c r="E2192" s="1254"/>
      <c r="F2192" s="1252"/>
      <c r="G2192" s="948"/>
      <c r="H2192" s="948"/>
      <c r="I2192" s="948"/>
      <c r="J2192" s="229"/>
      <c r="K2192" s="989"/>
    </row>
    <row r="2193" spans="1:11" s="85" customFormat="1" ht="15" customHeight="1" x14ac:dyDescent="0.3">
      <c r="A2193" s="951"/>
      <c r="B2193" s="1247"/>
      <c r="C2193" s="1244"/>
      <c r="D2193" s="1250"/>
      <c r="E2193" s="1254"/>
      <c r="F2193" s="1252"/>
      <c r="G2193" s="948"/>
      <c r="H2193" s="948"/>
      <c r="I2193" s="948"/>
      <c r="J2193" s="229"/>
      <c r="K2193" s="989"/>
    </row>
    <row r="2194" spans="1:11" s="85" customFormat="1" ht="15" customHeight="1" x14ac:dyDescent="0.3">
      <c r="A2194" s="951"/>
      <c r="B2194" s="1247"/>
      <c r="C2194" s="1244"/>
      <c r="D2194" s="1250"/>
      <c r="E2194" s="1254"/>
      <c r="F2194" s="1252"/>
      <c r="G2194" s="948"/>
      <c r="H2194" s="948"/>
      <c r="I2194" s="948"/>
      <c r="J2194" s="229"/>
      <c r="K2194" s="989"/>
    </row>
    <row r="2195" spans="1:11" s="85" customFormat="1" ht="15" customHeight="1" x14ac:dyDescent="0.3">
      <c r="A2195" s="951"/>
      <c r="B2195" s="1247"/>
      <c r="C2195" s="1244"/>
      <c r="D2195" s="1250"/>
      <c r="E2195" s="1254"/>
      <c r="F2195" s="1252"/>
      <c r="G2195" s="948"/>
      <c r="H2195" s="948"/>
      <c r="I2195" s="948"/>
      <c r="J2195" s="229"/>
      <c r="K2195" s="989"/>
    </row>
    <row r="2196" spans="1:11" s="85" customFormat="1" ht="15" customHeight="1" x14ac:dyDescent="0.3">
      <c r="A2196" s="951"/>
      <c r="B2196" s="1247"/>
      <c r="C2196" s="1244"/>
      <c r="D2196" s="1250"/>
      <c r="E2196" s="1254"/>
      <c r="F2196" s="1252"/>
      <c r="G2196" s="948"/>
      <c r="H2196" s="948"/>
      <c r="I2196" s="948"/>
      <c r="J2196" s="229"/>
      <c r="K2196" s="989"/>
    </row>
    <row r="2197" spans="1:11" s="85" customFormat="1" ht="15" customHeight="1" x14ac:dyDescent="0.3">
      <c r="A2197" s="951"/>
      <c r="B2197" s="1247"/>
      <c r="C2197" s="1244"/>
      <c r="D2197" s="1250"/>
      <c r="E2197" s="1254"/>
      <c r="F2197" s="1252"/>
      <c r="G2197" s="948"/>
      <c r="H2197" s="948"/>
      <c r="I2197" s="948"/>
      <c r="J2197" s="229"/>
      <c r="K2197" s="989"/>
    </row>
    <row r="2198" spans="1:11" s="85" customFormat="1" ht="15" customHeight="1" x14ac:dyDescent="0.3">
      <c r="A2198" s="951"/>
      <c r="B2198" s="1247"/>
      <c r="C2198" s="1244"/>
      <c r="D2198" s="1250"/>
      <c r="E2198" s="1254"/>
      <c r="F2198" s="1252"/>
      <c r="G2198" s="948"/>
      <c r="H2198" s="948"/>
      <c r="I2198" s="948"/>
      <c r="J2198" s="229"/>
      <c r="K2198" s="989"/>
    </row>
    <row r="2199" spans="1:11" s="85" customFormat="1" ht="15" customHeight="1" x14ac:dyDescent="0.3">
      <c r="A2199" s="951"/>
      <c r="B2199" s="1247"/>
      <c r="C2199" s="1244"/>
      <c r="D2199" s="1250"/>
      <c r="E2199" s="1254"/>
      <c r="F2199" s="1252"/>
      <c r="G2199" s="948"/>
      <c r="H2199" s="948"/>
      <c r="I2199" s="948"/>
      <c r="J2199" s="229"/>
      <c r="K2199" s="989"/>
    </row>
    <row r="2200" spans="1:11" s="85" customFormat="1" ht="15" customHeight="1" x14ac:dyDescent="0.3">
      <c r="A2200" s="951"/>
      <c r="B2200" s="1247"/>
      <c r="C2200" s="1244"/>
      <c r="D2200" s="1250"/>
      <c r="E2200" s="1254"/>
      <c r="F2200" s="1252"/>
      <c r="G2200" s="948"/>
      <c r="H2200" s="948"/>
      <c r="I2200" s="948"/>
      <c r="J2200" s="229"/>
      <c r="K2200" s="989"/>
    </row>
    <row r="2201" spans="1:11" s="85" customFormat="1" ht="15" customHeight="1" x14ac:dyDescent="0.3">
      <c r="A2201" s="951"/>
      <c r="B2201" s="1247"/>
      <c r="C2201" s="1244"/>
      <c r="D2201" s="1250"/>
      <c r="E2201" s="1254"/>
      <c r="F2201" s="1252"/>
      <c r="G2201" s="948"/>
      <c r="H2201" s="948"/>
      <c r="I2201" s="948"/>
      <c r="J2201" s="229"/>
      <c r="K2201" s="989"/>
    </row>
    <row r="2202" spans="1:11" s="85" customFormat="1" ht="15" customHeight="1" x14ac:dyDescent="0.3">
      <c r="A2202" s="951"/>
      <c r="B2202" s="1247"/>
      <c r="C2202" s="1244"/>
      <c r="D2202" s="1250"/>
      <c r="E2202" s="1254"/>
      <c r="F2202" s="1252"/>
      <c r="G2202" s="948"/>
      <c r="H2202" s="948"/>
      <c r="I2202" s="948"/>
      <c r="J2202" s="229"/>
      <c r="K2202" s="989"/>
    </row>
    <row r="2203" spans="1:11" s="85" customFormat="1" ht="15" customHeight="1" x14ac:dyDescent="0.3">
      <c r="A2203" s="951"/>
      <c r="B2203" s="1247"/>
      <c r="C2203" s="1244"/>
      <c r="D2203" s="1250"/>
      <c r="E2203" s="1254"/>
      <c r="F2203" s="1252"/>
      <c r="G2203" s="948"/>
      <c r="H2203" s="948"/>
      <c r="I2203" s="948"/>
      <c r="J2203" s="229"/>
      <c r="K2203" s="989"/>
    </row>
    <row r="2204" spans="1:11" s="85" customFormat="1" ht="15" customHeight="1" x14ac:dyDescent="0.3">
      <c r="A2204" s="951"/>
      <c r="B2204" s="1247"/>
      <c r="C2204" s="1244"/>
      <c r="D2204" s="1250"/>
      <c r="E2204" s="1254"/>
      <c r="F2204" s="1252"/>
      <c r="G2204" s="948"/>
      <c r="H2204" s="948"/>
      <c r="I2204" s="948"/>
      <c r="J2204" s="229"/>
      <c r="K2204" s="989"/>
    </row>
    <row r="2205" spans="1:11" s="85" customFormat="1" ht="15" customHeight="1" x14ac:dyDescent="0.3">
      <c r="A2205" s="951"/>
      <c r="B2205" s="1247"/>
      <c r="C2205" s="1244"/>
      <c r="D2205" s="1250"/>
      <c r="E2205" s="1254"/>
      <c r="F2205" s="1252"/>
      <c r="G2205" s="948"/>
      <c r="H2205" s="948"/>
      <c r="I2205" s="948"/>
      <c r="J2205" s="229"/>
      <c r="K2205" s="989"/>
    </row>
    <row r="2206" spans="1:11" s="85" customFormat="1" ht="15" customHeight="1" x14ac:dyDescent="0.3">
      <c r="A2206" s="951"/>
      <c r="B2206" s="1247"/>
      <c r="C2206" s="1244"/>
      <c r="D2206" s="1250"/>
      <c r="E2206" s="1254"/>
      <c r="F2206" s="1252"/>
      <c r="G2206" s="948"/>
      <c r="H2206" s="948"/>
      <c r="I2206" s="948"/>
      <c r="J2206" s="229"/>
      <c r="K2206" s="989"/>
    </row>
    <row r="2207" spans="1:11" s="85" customFormat="1" ht="15" customHeight="1" x14ac:dyDescent="0.3">
      <c r="A2207" s="951"/>
      <c r="B2207" s="1247"/>
      <c r="C2207" s="1244"/>
      <c r="D2207" s="1250"/>
      <c r="E2207" s="1254"/>
      <c r="F2207" s="1252"/>
      <c r="G2207" s="948"/>
      <c r="H2207" s="948"/>
      <c r="I2207" s="948"/>
      <c r="J2207" s="229"/>
      <c r="K2207" s="989"/>
    </row>
    <row r="2208" spans="1:11" s="85" customFormat="1" ht="15" customHeight="1" x14ac:dyDescent="0.3">
      <c r="A2208" s="951"/>
      <c r="B2208" s="1247"/>
      <c r="C2208" s="1244"/>
      <c r="D2208" s="1250"/>
      <c r="E2208" s="1254"/>
      <c r="F2208" s="1252"/>
      <c r="G2208" s="948"/>
      <c r="H2208" s="948"/>
      <c r="I2208" s="948"/>
      <c r="J2208" s="229"/>
      <c r="K2208" s="989"/>
    </row>
    <row r="2209" spans="1:11" s="85" customFormat="1" ht="15" customHeight="1" x14ac:dyDescent="0.3">
      <c r="A2209" s="951"/>
      <c r="B2209" s="1247"/>
      <c r="C2209" s="1244"/>
      <c r="D2209" s="1250"/>
      <c r="E2209" s="1254"/>
      <c r="F2209" s="1252"/>
      <c r="G2209" s="948"/>
      <c r="H2209" s="948"/>
      <c r="I2209" s="948"/>
      <c r="J2209" s="229"/>
      <c r="K2209" s="989"/>
    </row>
    <row r="2210" spans="1:11" s="85" customFormat="1" ht="15" customHeight="1" x14ac:dyDescent="0.3">
      <c r="A2210" s="951"/>
      <c r="B2210" s="1247"/>
      <c r="C2210" s="1244"/>
      <c r="D2210" s="1250"/>
      <c r="E2210" s="1254"/>
      <c r="F2210" s="1252"/>
      <c r="G2210" s="948"/>
      <c r="H2210" s="948"/>
      <c r="I2210" s="948"/>
      <c r="J2210" s="229"/>
      <c r="K2210" s="989"/>
    </row>
    <row r="2211" spans="1:11" s="85" customFormat="1" ht="15" customHeight="1" x14ac:dyDescent="0.3">
      <c r="A2211" s="951"/>
      <c r="B2211" s="1247"/>
      <c r="C2211" s="1244"/>
      <c r="D2211" s="1250"/>
      <c r="E2211" s="1254"/>
      <c r="F2211" s="1252"/>
      <c r="G2211" s="948"/>
      <c r="H2211" s="948"/>
      <c r="I2211" s="948"/>
      <c r="J2211" s="229"/>
      <c r="K2211" s="989"/>
    </row>
    <row r="2212" spans="1:11" s="85" customFormat="1" ht="15" customHeight="1" x14ac:dyDescent="0.3">
      <c r="A2212" s="951"/>
      <c r="B2212" s="1247"/>
      <c r="C2212" s="1244"/>
      <c r="D2212" s="1250"/>
      <c r="E2212" s="1254"/>
      <c r="F2212" s="1252"/>
      <c r="G2212" s="948"/>
      <c r="H2212" s="948"/>
      <c r="I2212" s="948"/>
      <c r="J2212" s="229"/>
      <c r="K2212" s="989"/>
    </row>
    <row r="2213" spans="1:11" s="85" customFormat="1" ht="15" customHeight="1" x14ac:dyDescent="0.3">
      <c r="A2213" s="951"/>
      <c r="B2213" s="1247"/>
      <c r="C2213" s="1244"/>
      <c r="D2213" s="1250"/>
      <c r="E2213" s="1254"/>
      <c r="F2213" s="1252"/>
      <c r="G2213" s="948"/>
      <c r="H2213" s="948"/>
      <c r="I2213" s="948"/>
      <c r="J2213" s="229"/>
      <c r="K2213" s="989"/>
    </row>
    <row r="2214" spans="1:11" s="85" customFormat="1" ht="15" customHeight="1" x14ac:dyDescent="0.3">
      <c r="A2214" s="951"/>
      <c r="B2214" s="1247"/>
      <c r="C2214" s="1244"/>
      <c r="D2214" s="1250"/>
      <c r="E2214" s="1254"/>
      <c r="F2214" s="1252"/>
      <c r="G2214" s="948"/>
      <c r="H2214" s="948"/>
      <c r="I2214" s="948"/>
      <c r="J2214" s="229"/>
      <c r="K2214" s="989"/>
    </row>
    <row r="2215" spans="1:11" s="85" customFormat="1" ht="15" customHeight="1" x14ac:dyDescent="0.3">
      <c r="A2215" s="951"/>
      <c r="B2215" s="1247"/>
      <c r="C2215" s="1244"/>
      <c r="D2215" s="1250"/>
      <c r="E2215" s="1254"/>
      <c r="F2215" s="1252"/>
      <c r="G2215" s="948"/>
      <c r="H2215" s="948"/>
      <c r="I2215" s="948"/>
      <c r="J2215" s="229"/>
      <c r="K2215" s="989"/>
    </row>
    <row r="2216" spans="1:11" s="85" customFormat="1" ht="15" customHeight="1" x14ac:dyDescent="0.3">
      <c r="A2216" s="951"/>
      <c r="B2216" s="1247"/>
      <c r="C2216" s="1244"/>
      <c r="D2216" s="1250"/>
      <c r="E2216" s="1254"/>
      <c r="F2216" s="1252"/>
      <c r="G2216" s="948"/>
      <c r="H2216" s="948"/>
      <c r="I2216" s="948"/>
      <c r="J2216" s="229"/>
      <c r="K2216" s="989"/>
    </row>
    <row r="2217" spans="1:11" s="85" customFormat="1" ht="15" customHeight="1" x14ac:dyDescent="0.3">
      <c r="A2217" s="951"/>
      <c r="B2217" s="1247"/>
      <c r="C2217" s="1244"/>
      <c r="D2217" s="1250"/>
      <c r="E2217" s="1254"/>
      <c r="F2217" s="1252"/>
      <c r="G2217" s="948"/>
      <c r="H2217" s="948"/>
      <c r="I2217" s="948"/>
      <c r="J2217" s="229"/>
      <c r="K2217" s="989"/>
    </row>
    <row r="2218" spans="1:11" s="85" customFormat="1" ht="15" customHeight="1" x14ac:dyDescent="0.3">
      <c r="A2218" s="951"/>
      <c r="B2218" s="1247"/>
      <c r="C2218" s="1244"/>
      <c r="D2218" s="1250"/>
      <c r="E2218" s="1254"/>
      <c r="F2218" s="1252"/>
      <c r="G2218" s="948"/>
      <c r="H2218" s="948"/>
      <c r="I2218" s="948"/>
      <c r="J2218" s="229"/>
      <c r="K2218" s="989"/>
    </row>
    <row r="2219" spans="1:11" s="85" customFormat="1" ht="15" customHeight="1" x14ac:dyDescent="0.3">
      <c r="A2219" s="951"/>
      <c r="B2219" s="1247"/>
      <c r="C2219" s="1244"/>
      <c r="D2219" s="1250"/>
      <c r="E2219" s="1254"/>
      <c r="F2219" s="1252"/>
      <c r="G2219" s="948"/>
      <c r="H2219" s="948"/>
      <c r="I2219" s="948"/>
      <c r="J2219" s="229"/>
      <c r="K2219" s="989"/>
    </row>
    <row r="2220" spans="1:11" s="85" customFormat="1" ht="15" customHeight="1" x14ac:dyDescent="0.3">
      <c r="A2220" s="951"/>
      <c r="B2220" s="1247"/>
      <c r="C2220" s="1244"/>
      <c r="D2220" s="1250"/>
      <c r="E2220" s="1254"/>
      <c r="F2220" s="1252"/>
      <c r="G2220" s="948"/>
      <c r="H2220" s="948"/>
      <c r="I2220" s="948"/>
      <c r="J2220" s="229"/>
      <c r="K2220" s="989"/>
    </row>
    <row r="2221" spans="1:11" s="85" customFormat="1" ht="15" customHeight="1" x14ac:dyDescent="0.3">
      <c r="A2221" s="951"/>
      <c r="B2221" s="1247"/>
      <c r="C2221" s="1244"/>
      <c r="D2221" s="1250"/>
      <c r="E2221" s="1254"/>
      <c r="F2221" s="1252"/>
      <c r="G2221" s="948"/>
      <c r="H2221" s="948"/>
      <c r="I2221" s="948"/>
      <c r="J2221" s="229"/>
      <c r="K2221" s="989"/>
    </row>
    <row r="2222" spans="1:11" s="85" customFormat="1" ht="15" customHeight="1" x14ac:dyDescent="0.3">
      <c r="A2222" s="951"/>
      <c r="B2222" s="1247"/>
      <c r="C2222" s="1244"/>
      <c r="D2222" s="1250"/>
      <c r="E2222" s="1254"/>
      <c r="F2222" s="1252"/>
      <c r="G2222" s="948"/>
      <c r="H2222" s="948"/>
      <c r="I2222" s="948"/>
      <c r="J2222" s="229"/>
      <c r="K2222" s="989"/>
    </row>
    <row r="2223" spans="1:11" s="85" customFormat="1" ht="15" customHeight="1" x14ac:dyDescent="0.3">
      <c r="A2223" s="951"/>
      <c r="B2223" s="1247"/>
      <c r="C2223" s="1244"/>
      <c r="D2223" s="1250"/>
      <c r="E2223" s="1254"/>
      <c r="F2223" s="1252"/>
      <c r="G2223" s="948"/>
      <c r="H2223" s="948"/>
      <c r="I2223" s="948"/>
      <c r="J2223" s="229"/>
      <c r="K2223" s="989"/>
    </row>
    <row r="2224" spans="1:11" s="85" customFormat="1" ht="15" customHeight="1" x14ac:dyDescent="0.3">
      <c r="A2224" s="951"/>
      <c r="B2224" s="1247"/>
      <c r="C2224" s="1244"/>
      <c r="D2224" s="1250"/>
      <c r="E2224" s="1254"/>
      <c r="F2224" s="1252"/>
      <c r="G2224" s="948"/>
      <c r="H2224" s="948"/>
      <c r="I2224" s="948"/>
      <c r="J2224" s="229"/>
      <c r="K2224" s="989"/>
    </row>
    <row r="2225" spans="1:11" s="85" customFormat="1" ht="15" customHeight="1" x14ac:dyDescent="0.3">
      <c r="A2225" s="951"/>
      <c r="B2225" s="1247"/>
      <c r="C2225" s="1244"/>
      <c r="D2225" s="1250"/>
      <c r="E2225" s="1254"/>
      <c r="F2225" s="1252"/>
      <c r="G2225" s="948"/>
      <c r="H2225" s="948"/>
      <c r="I2225" s="948"/>
      <c r="J2225" s="229"/>
      <c r="K2225" s="989"/>
    </row>
    <row r="2226" spans="1:11" s="85" customFormat="1" ht="15" customHeight="1" x14ac:dyDescent="0.3">
      <c r="A2226" s="951"/>
      <c r="B2226" s="1247"/>
      <c r="C2226" s="1244"/>
      <c r="D2226" s="1250"/>
      <c r="E2226" s="1254"/>
      <c r="F2226" s="1252"/>
      <c r="G2226" s="948"/>
      <c r="H2226" s="948"/>
      <c r="I2226" s="948"/>
      <c r="J2226" s="229"/>
      <c r="K2226" s="989"/>
    </row>
    <row r="2227" spans="1:11" s="85" customFormat="1" ht="15" customHeight="1" x14ac:dyDescent="0.3">
      <c r="A2227" s="951"/>
      <c r="B2227" s="1247"/>
      <c r="C2227" s="1244"/>
      <c r="D2227" s="1250"/>
      <c r="E2227" s="1254"/>
      <c r="F2227" s="1252"/>
      <c r="G2227" s="948"/>
      <c r="H2227" s="948"/>
      <c r="I2227" s="948"/>
      <c r="J2227" s="229"/>
      <c r="K2227" s="989"/>
    </row>
    <row r="2228" spans="1:11" s="85" customFormat="1" ht="15" customHeight="1" x14ac:dyDescent="0.3">
      <c r="A2228" s="951"/>
      <c r="B2228" s="1247"/>
      <c r="C2228" s="1244"/>
      <c r="D2228" s="1250"/>
      <c r="E2228" s="1254"/>
      <c r="F2228" s="1252"/>
      <c r="G2228" s="948"/>
      <c r="H2228" s="948"/>
      <c r="I2228" s="948"/>
      <c r="J2228" s="229"/>
      <c r="K2228" s="989"/>
    </row>
    <row r="2229" spans="1:11" s="85" customFormat="1" ht="15" customHeight="1" x14ac:dyDescent="0.3">
      <c r="A2229" s="951"/>
      <c r="B2229" s="1247"/>
      <c r="C2229" s="1244"/>
      <c r="D2229" s="1250"/>
      <c r="E2229" s="1254"/>
      <c r="F2229" s="1252"/>
      <c r="G2229" s="948"/>
      <c r="H2229" s="948"/>
      <c r="I2229" s="948"/>
      <c r="J2229" s="229"/>
      <c r="K2229" s="989"/>
    </row>
    <row r="2230" spans="1:11" s="85" customFormat="1" ht="15" customHeight="1" x14ac:dyDescent="0.3">
      <c r="A2230" s="951"/>
      <c r="B2230" s="1247"/>
      <c r="C2230" s="1244"/>
      <c r="D2230" s="1250"/>
      <c r="E2230" s="1254"/>
      <c r="F2230" s="1252"/>
      <c r="G2230" s="948"/>
      <c r="H2230" s="948"/>
      <c r="I2230" s="948"/>
      <c r="J2230" s="229"/>
      <c r="K2230" s="989"/>
    </row>
    <row r="2231" spans="1:11" s="85" customFormat="1" ht="15" customHeight="1" x14ac:dyDescent="0.3">
      <c r="A2231" s="951"/>
      <c r="B2231" s="1247"/>
      <c r="C2231" s="1244"/>
      <c r="D2231" s="1250"/>
      <c r="E2231" s="1254"/>
      <c r="F2231" s="1252"/>
      <c r="G2231" s="948"/>
      <c r="H2231" s="948"/>
      <c r="I2231" s="948"/>
      <c r="J2231" s="229"/>
      <c r="K2231" s="989"/>
    </row>
    <row r="2232" spans="1:11" s="85" customFormat="1" ht="15" customHeight="1" x14ac:dyDescent="0.3">
      <c r="A2232" s="951"/>
      <c r="B2232" s="1247"/>
      <c r="C2232" s="1244"/>
      <c r="D2232" s="1250"/>
      <c r="E2232" s="1254"/>
      <c r="F2232" s="1252"/>
      <c r="G2232" s="948"/>
      <c r="H2232" s="948"/>
      <c r="I2232" s="948"/>
      <c r="J2232" s="229"/>
      <c r="K2232" s="989"/>
    </row>
    <row r="2233" spans="1:11" s="85" customFormat="1" ht="15" customHeight="1" x14ac:dyDescent="0.3">
      <c r="A2233" s="951"/>
      <c r="B2233" s="1247"/>
      <c r="C2233" s="1244"/>
      <c r="D2233" s="1250"/>
      <c r="E2233" s="1254"/>
      <c r="F2233" s="1252"/>
      <c r="G2233" s="948"/>
      <c r="H2233" s="948"/>
      <c r="I2233" s="948"/>
      <c r="J2233" s="229"/>
      <c r="K2233" s="989"/>
    </row>
    <row r="2234" spans="1:11" s="85" customFormat="1" ht="15" customHeight="1" x14ac:dyDescent="0.3">
      <c r="A2234" s="951"/>
      <c r="B2234" s="1247"/>
      <c r="C2234" s="1244"/>
      <c r="D2234" s="1250"/>
      <c r="E2234" s="1254"/>
      <c r="F2234" s="1252"/>
      <c r="G2234" s="948"/>
      <c r="H2234" s="948"/>
      <c r="I2234" s="948"/>
      <c r="J2234" s="229"/>
      <c r="K2234" s="989"/>
    </row>
    <row r="2235" spans="1:11" s="85" customFormat="1" ht="15" customHeight="1" x14ac:dyDescent="0.3">
      <c r="A2235" s="951"/>
      <c r="B2235" s="1247"/>
      <c r="C2235" s="1244"/>
      <c r="D2235" s="1250"/>
      <c r="E2235" s="1254"/>
      <c r="F2235" s="1252"/>
      <c r="G2235" s="948"/>
      <c r="H2235" s="948"/>
      <c r="I2235" s="948"/>
      <c r="J2235" s="229"/>
      <c r="K2235" s="989"/>
    </row>
    <row r="2236" spans="1:11" s="85" customFormat="1" ht="15" customHeight="1" x14ac:dyDescent="0.3">
      <c r="A2236" s="951"/>
      <c r="B2236" s="1247"/>
      <c r="C2236" s="1244"/>
      <c r="D2236" s="1250"/>
      <c r="E2236" s="1254"/>
      <c r="F2236" s="1252"/>
      <c r="G2236" s="948"/>
      <c r="H2236" s="948"/>
      <c r="I2236" s="948"/>
      <c r="J2236" s="229"/>
      <c r="K2236" s="989"/>
    </row>
    <row r="2237" spans="1:11" s="85" customFormat="1" ht="15" customHeight="1" x14ac:dyDescent="0.3">
      <c r="A2237" s="951"/>
      <c r="B2237" s="1247"/>
      <c r="C2237" s="1244"/>
      <c r="D2237" s="1250"/>
      <c r="E2237" s="1254"/>
      <c r="F2237" s="1252"/>
      <c r="G2237" s="948"/>
      <c r="H2237" s="948"/>
      <c r="I2237" s="948"/>
      <c r="J2237" s="229"/>
      <c r="K2237" s="989"/>
    </row>
    <row r="2238" spans="1:11" s="85" customFormat="1" ht="15" customHeight="1" x14ac:dyDescent="0.3">
      <c r="A2238" s="951"/>
      <c r="B2238" s="1247"/>
      <c r="C2238" s="1244"/>
      <c r="D2238" s="1250"/>
      <c r="E2238" s="1254"/>
      <c r="F2238" s="1252"/>
      <c r="G2238" s="948"/>
      <c r="H2238" s="948"/>
      <c r="I2238" s="948"/>
      <c r="J2238" s="229"/>
      <c r="K2238" s="989"/>
    </row>
    <row r="2239" spans="1:11" s="85" customFormat="1" ht="15" customHeight="1" x14ac:dyDescent="0.3">
      <c r="A2239" s="951"/>
      <c r="B2239" s="1247"/>
      <c r="C2239" s="1244"/>
      <c r="D2239" s="1250"/>
      <c r="E2239" s="1254"/>
      <c r="F2239" s="1252"/>
      <c r="G2239" s="948"/>
      <c r="H2239" s="948"/>
      <c r="I2239" s="948"/>
      <c r="J2239" s="229"/>
      <c r="K2239" s="989"/>
    </row>
    <row r="2240" spans="1:11" s="85" customFormat="1" ht="15" customHeight="1" x14ac:dyDescent="0.3">
      <c r="A2240" s="951"/>
      <c r="B2240" s="1247"/>
      <c r="C2240" s="1244"/>
      <c r="D2240" s="1250"/>
      <c r="E2240" s="1254"/>
      <c r="F2240" s="1252"/>
      <c r="G2240" s="948"/>
      <c r="H2240" s="948"/>
      <c r="I2240" s="948"/>
      <c r="J2240" s="229"/>
      <c r="K2240" s="989"/>
    </row>
    <row r="2241" spans="1:11" s="85" customFormat="1" ht="15" customHeight="1" x14ac:dyDescent="0.3">
      <c r="A2241" s="951"/>
      <c r="B2241" s="1247"/>
      <c r="C2241" s="1244"/>
      <c r="D2241" s="1250"/>
      <c r="E2241" s="1254"/>
      <c r="F2241" s="1252"/>
      <c r="G2241" s="948"/>
      <c r="H2241" s="948"/>
      <c r="I2241" s="948"/>
      <c r="J2241" s="229"/>
      <c r="K2241" s="989"/>
    </row>
    <row r="2242" spans="1:11" s="85" customFormat="1" ht="15" customHeight="1" x14ac:dyDescent="0.3">
      <c r="A2242" s="951"/>
      <c r="B2242" s="1247"/>
      <c r="C2242" s="1244"/>
      <c r="D2242" s="1250"/>
      <c r="E2242" s="1254"/>
      <c r="F2242" s="1252"/>
      <c r="G2242" s="948"/>
      <c r="H2242" s="948"/>
      <c r="I2242" s="948"/>
      <c r="J2242" s="229"/>
      <c r="K2242" s="989"/>
    </row>
    <row r="2243" spans="1:11" s="85" customFormat="1" ht="15" customHeight="1" x14ac:dyDescent="0.3">
      <c r="A2243" s="951"/>
      <c r="B2243" s="1247"/>
      <c r="C2243" s="1244"/>
      <c r="D2243" s="1250"/>
      <c r="E2243" s="1254"/>
      <c r="F2243" s="1252"/>
      <c r="G2243" s="948"/>
      <c r="H2243" s="948"/>
      <c r="I2243" s="948"/>
      <c r="J2243" s="229"/>
      <c r="K2243" s="989"/>
    </row>
    <row r="2244" spans="1:11" s="85" customFormat="1" ht="15" customHeight="1" x14ac:dyDescent="0.3">
      <c r="A2244" s="951"/>
      <c r="B2244" s="1247"/>
      <c r="C2244" s="1244"/>
      <c r="D2244" s="1250"/>
      <c r="E2244" s="1254"/>
      <c r="F2244" s="1252"/>
      <c r="G2244" s="948"/>
      <c r="H2244" s="948"/>
      <c r="I2244" s="948"/>
      <c r="J2244" s="229"/>
      <c r="K2244" s="989"/>
    </row>
    <row r="2245" spans="1:11" s="85" customFormat="1" ht="15" customHeight="1" x14ac:dyDescent="0.3">
      <c r="A2245" s="951"/>
      <c r="B2245" s="1247"/>
      <c r="C2245" s="1244"/>
      <c r="D2245" s="1250"/>
      <c r="E2245" s="1254"/>
      <c r="F2245" s="1252"/>
      <c r="G2245" s="948"/>
      <c r="H2245" s="948"/>
      <c r="I2245" s="948"/>
      <c r="J2245" s="229"/>
      <c r="K2245" s="989"/>
    </row>
    <row r="2246" spans="1:11" s="85" customFormat="1" ht="15" customHeight="1" x14ac:dyDescent="0.3">
      <c r="A2246" s="951"/>
      <c r="B2246" s="1247"/>
      <c r="C2246" s="1244"/>
      <c r="D2246" s="1250"/>
      <c r="E2246" s="1254"/>
      <c r="F2246" s="1252"/>
      <c r="G2246" s="948"/>
      <c r="H2246" s="948"/>
      <c r="I2246" s="948"/>
      <c r="J2246" s="229"/>
      <c r="K2246" s="989"/>
    </row>
    <row r="2247" spans="1:11" s="85" customFormat="1" ht="15" customHeight="1" x14ac:dyDescent="0.3">
      <c r="A2247" s="951"/>
      <c r="B2247" s="1247"/>
      <c r="C2247" s="1244"/>
      <c r="D2247" s="1250"/>
      <c r="E2247" s="1254"/>
      <c r="F2247" s="1252"/>
      <c r="G2247" s="948"/>
      <c r="H2247" s="948"/>
      <c r="I2247" s="948"/>
      <c r="J2247" s="229"/>
      <c r="K2247" s="989"/>
    </row>
    <row r="2248" spans="1:11" s="85" customFormat="1" ht="15" customHeight="1" x14ac:dyDescent="0.3">
      <c r="A2248" s="951"/>
      <c r="B2248" s="1247"/>
      <c r="C2248" s="1244"/>
      <c r="D2248" s="1250"/>
      <c r="E2248" s="1254"/>
      <c r="F2248" s="1252"/>
      <c r="G2248" s="948"/>
      <c r="H2248" s="948"/>
      <c r="I2248" s="948"/>
      <c r="J2248" s="229"/>
      <c r="K2248" s="989"/>
    </row>
    <row r="2249" spans="1:11" s="85" customFormat="1" ht="15" customHeight="1" x14ac:dyDescent="0.3">
      <c r="A2249" s="951"/>
      <c r="B2249" s="1247"/>
      <c r="C2249" s="1244"/>
      <c r="D2249" s="1250"/>
      <c r="E2249" s="1254"/>
      <c r="F2249" s="1252"/>
      <c r="G2249" s="948"/>
      <c r="H2249" s="948"/>
      <c r="I2249" s="948"/>
      <c r="J2249" s="229"/>
      <c r="K2249" s="989"/>
    </row>
    <row r="2250" spans="1:11" s="85" customFormat="1" ht="15" customHeight="1" x14ac:dyDescent="0.3">
      <c r="A2250" s="951"/>
      <c r="B2250" s="1247"/>
      <c r="C2250" s="1244"/>
      <c r="D2250" s="1250"/>
      <c r="E2250" s="1254"/>
      <c r="F2250" s="1252"/>
      <c r="G2250" s="948"/>
      <c r="H2250" s="948"/>
      <c r="I2250" s="948"/>
      <c r="J2250" s="229"/>
      <c r="K2250" s="989"/>
    </row>
    <row r="2251" spans="1:11" s="85" customFormat="1" ht="15" customHeight="1" x14ac:dyDescent="0.3">
      <c r="A2251" s="951"/>
      <c r="B2251" s="1247"/>
      <c r="C2251" s="1244"/>
      <c r="D2251" s="1250"/>
      <c r="E2251" s="1254"/>
      <c r="F2251" s="1252"/>
      <c r="G2251" s="948"/>
      <c r="H2251" s="948"/>
      <c r="I2251" s="948"/>
      <c r="J2251" s="229"/>
      <c r="K2251" s="989"/>
    </row>
    <row r="2252" spans="1:11" s="85" customFormat="1" ht="15" customHeight="1" x14ac:dyDescent="0.3">
      <c r="A2252" s="951"/>
      <c r="B2252" s="1247"/>
      <c r="C2252" s="1244"/>
      <c r="D2252" s="1250"/>
      <c r="E2252" s="1254"/>
      <c r="F2252" s="1252"/>
      <c r="G2252" s="948"/>
      <c r="H2252" s="948"/>
      <c r="I2252" s="948"/>
      <c r="J2252" s="229"/>
      <c r="K2252" s="989"/>
    </row>
    <row r="2253" spans="1:11" s="85" customFormat="1" ht="15" customHeight="1" x14ac:dyDescent="0.3">
      <c r="A2253" s="951"/>
      <c r="B2253" s="1247"/>
      <c r="C2253" s="1244"/>
      <c r="D2253" s="1250"/>
      <c r="E2253" s="1254"/>
      <c r="F2253" s="1252"/>
      <c r="G2253" s="948"/>
      <c r="H2253" s="948"/>
      <c r="I2253" s="948"/>
      <c r="J2253" s="229"/>
      <c r="K2253" s="989"/>
    </row>
    <row r="2254" spans="1:11" s="85" customFormat="1" ht="15" customHeight="1" x14ac:dyDescent="0.3">
      <c r="A2254" s="951"/>
      <c r="B2254" s="1247"/>
      <c r="C2254" s="1244"/>
      <c r="D2254" s="1250"/>
      <c r="E2254" s="1254"/>
      <c r="F2254" s="1252"/>
      <c r="G2254" s="948"/>
      <c r="H2254" s="948"/>
      <c r="I2254" s="948"/>
      <c r="J2254" s="229"/>
      <c r="K2254" s="989"/>
    </row>
    <row r="2255" spans="1:11" s="85" customFormat="1" ht="15" customHeight="1" x14ac:dyDescent="0.3">
      <c r="A2255" s="951"/>
      <c r="B2255" s="1247"/>
      <c r="C2255" s="1244"/>
      <c r="D2255" s="1250"/>
      <c r="E2255" s="1254"/>
      <c r="F2255" s="1252"/>
      <c r="G2255" s="948"/>
      <c r="H2255" s="948"/>
      <c r="I2255" s="948"/>
      <c r="J2255" s="229"/>
      <c r="K2255" s="989"/>
    </row>
    <row r="2256" spans="1:11" s="85" customFormat="1" ht="15" customHeight="1" x14ac:dyDescent="0.3">
      <c r="A2256" s="951"/>
      <c r="B2256" s="1247"/>
      <c r="C2256" s="1244"/>
      <c r="D2256" s="1250"/>
      <c r="E2256" s="1254"/>
      <c r="F2256" s="1252"/>
      <c r="G2256" s="948"/>
      <c r="H2256" s="948"/>
      <c r="I2256" s="948"/>
      <c r="J2256" s="229"/>
      <c r="K2256" s="989"/>
    </row>
    <row r="2257" spans="1:11" s="85" customFormat="1" ht="15" customHeight="1" x14ac:dyDescent="0.3">
      <c r="A2257" s="951"/>
      <c r="B2257" s="1247"/>
      <c r="C2257" s="1244"/>
      <c r="D2257" s="1250"/>
      <c r="E2257" s="1254"/>
      <c r="F2257" s="1252"/>
      <c r="G2257" s="948"/>
      <c r="H2257" s="948"/>
      <c r="I2257" s="948"/>
      <c r="J2257" s="229"/>
      <c r="K2257" s="989"/>
    </row>
    <row r="2258" spans="1:11" s="85" customFormat="1" ht="15" customHeight="1" x14ac:dyDescent="0.3">
      <c r="A2258" s="951"/>
      <c r="B2258" s="1247"/>
      <c r="C2258" s="1244"/>
      <c r="D2258" s="1250"/>
      <c r="E2258" s="1254"/>
      <c r="F2258" s="1252"/>
      <c r="G2258" s="948"/>
      <c r="H2258" s="948"/>
      <c r="I2258" s="948"/>
      <c r="J2258" s="229"/>
      <c r="K2258" s="989"/>
    </row>
    <row r="2259" spans="1:11" s="85" customFormat="1" ht="15" customHeight="1" x14ac:dyDescent="0.3">
      <c r="A2259" s="951"/>
      <c r="B2259" s="1247"/>
      <c r="C2259" s="1244"/>
      <c r="D2259" s="1250"/>
      <c r="E2259" s="1254"/>
      <c r="F2259" s="1252"/>
      <c r="G2259" s="948"/>
      <c r="H2259" s="948"/>
      <c r="I2259" s="948"/>
      <c r="J2259" s="229"/>
      <c r="K2259" s="989"/>
    </row>
    <row r="2260" spans="1:11" s="85" customFormat="1" ht="15" customHeight="1" x14ac:dyDescent="0.3">
      <c r="A2260" s="951"/>
      <c r="B2260" s="1247"/>
      <c r="C2260" s="1244"/>
      <c r="D2260" s="1250"/>
      <c r="E2260" s="1254"/>
      <c r="F2260" s="1252"/>
      <c r="G2260" s="948"/>
      <c r="H2260" s="948"/>
      <c r="I2260" s="948"/>
      <c r="J2260" s="229"/>
      <c r="K2260" s="989"/>
    </row>
    <row r="2261" spans="1:11" s="85" customFormat="1" ht="15" customHeight="1" x14ac:dyDescent="0.3">
      <c r="A2261" s="951"/>
      <c r="B2261" s="1247"/>
      <c r="C2261" s="1244"/>
      <c r="D2261" s="1250"/>
      <c r="E2261" s="1254"/>
      <c r="F2261" s="1252"/>
      <c r="G2261" s="948"/>
      <c r="H2261" s="948"/>
      <c r="I2261" s="948"/>
      <c r="J2261" s="229"/>
      <c r="K2261" s="989"/>
    </row>
    <row r="2262" spans="1:11" s="85" customFormat="1" ht="15" customHeight="1" x14ac:dyDescent="0.3">
      <c r="A2262" s="951"/>
      <c r="B2262" s="1247"/>
      <c r="C2262" s="1244"/>
      <c r="D2262" s="1250"/>
      <c r="E2262" s="1254"/>
      <c r="F2262" s="1252"/>
      <c r="G2262" s="948"/>
      <c r="H2262" s="948"/>
      <c r="I2262" s="948"/>
      <c r="J2262" s="229"/>
      <c r="K2262" s="989"/>
    </row>
    <row r="2263" spans="1:11" s="85" customFormat="1" ht="15" customHeight="1" x14ac:dyDescent="0.3">
      <c r="A2263" s="951"/>
      <c r="B2263" s="1247"/>
      <c r="C2263" s="1244"/>
      <c r="D2263" s="1250"/>
      <c r="E2263" s="1254"/>
      <c r="F2263" s="1252"/>
      <c r="G2263" s="948"/>
      <c r="H2263" s="948"/>
      <c r="I2263" s="948"/>
      <c r="J2263" s="229"/>
      <c r="K2263" s="989"/>
    </row>
    <row r="2264" spans="1:11" s="85" customFormat="1" ht="15" customHeight="1" x14ac:dyDescent="0.3">
      <c r="A2264" s="951"/>
      <c r="B2264" s="1247"/>
      <c r="C2264" s="1244"/>
      <c r="D2264" s="1250"/>
      <c r="E2264" s="1254"/>
      <c r="F2264" s="1252"/>
      <c r="G2264" s="948"/>
      <c r="H2264" s="948"/>
      <c r="I2264" s="948"/>
      <c r="J2264" s="229"/>
      <c r="K2264" s="989"/>
    </row>
    <row r="2265" spans="1:11" s="85" customFormat="1" ht="15" customHeight="1" x14ac:dyDescent="0.3">
      <c r="A2265" s="951"/>
      <c r="B2265" s="1247"/>
      <c r="C2265" s="1244"/>
      <c r="D2265" s="1250"/>
      <c r="E2265" s="1254"/>
      <c r="F2265" s="1252"/>
      <c r="G2265" s="948"/>
      <c r="H2265" s="948"/>
      <c r="I2265" s="948"/>
      <c r="J2265" s="229"/>
      <c r="K2265" s="989"/>
    </row>
    <row r="2266" spans="1:11" s="85" customFormat="1" ht="15" customHeight="1" x14ac:dyDescent="0.3">
      <c r="A2266" s="951"/>
      <c r="B2266" s="1247"/>
      <c r="C2266" s="1244"/>
      <c r="D2266" s="1250"/>
      <c r="E2266" s="1254"/>
      <c r="F2266" s="1252"/>
      <c r="G2266" s="948"/>
      <c r="H2266" s="948"/>
      <c r="I2266" s="948"/>
      <c r="J2266" s="229"/>
      <c r="K2266" s="989"/>
    </row>
    <row r="2267" spans="1:11" s="85" customFormat="1" ht="15" customHeight="1" x14ac:dyDescent="0.3">
      <c r="A2267" s="951"/>
      <c r="B2267" s="1247"/>
      <c r="C2267" s="1244"/>
      <c r="D2267" s="1250"/>
      <c r="E2267" s="1254"/>
      <c r="F2267" s="1252"/>
      <c r="G2267" s="948"/>
      <c r="H2267" s="948"/>
      <c r="I2267" s="948"/>
      <c r="J2267" s="229"/>
      <c r="K2267" s="989"/>
    </row>
    <row r="2268" spans="1:11" s="85" customFormat="1" ht="15" customHeight="1" x14ac:dyDescent="0.3">
      <c r="A2268" s="951"/>
      <c r="B2268" s="1247"/>
      <c r="C2268" s="1244"/>
      <c r="D2268" s="1250"/>
      <c r="E2268" s="1254"/>
      <c r="F2268" s="1252"/>
      <c r="G2268" s="948"/>
      <c r="H2268" s="948"/>
      <c r="I2268" s="948"/>
      <c r="J2268" s="229"/>
      <c r="K2268" s="989"/>
    </row>
    <row r="2269" spans="1:11" s="85" customFormat="1" ht="15" customHeight="1" x14ac:dyDescent="0.3">
      <c r="A2269" s="951"/>
      <c r="B2269" s="1247"/>
      <c r="C2269" s="1244"/>
      <c r="D2269" s="1250"/>
      <c r="E2269" s="1254"/>
      <c r="F2269" s="1252"/>
      <c r="G2269" s="948"/>
      <c r="H2269" s="948"/>
      <c r="I2269" s="948"/>
      <c r="J2269" s="229"/>
      <c r="K2269" s="989"/>
    </row>
    <row r="2270" spans="1:11" s="85" customFormat="1" ht="15" customHeight="1" x14ac:dyDescent="0.3">
      <c r="A2270" s="951"/>
      <c r="B2270" s="1247"/>
      <c r="C2270" s="1244"/>
      <c r="D2270" s="1250"/>
      <c r="E2270" s="1254"/>
      <c r="F2270" s="1252"/>
      <c r="G2270" s="948"/>
      <c r="H2270" s="948"/>
      <c r="I2270" s="948"/>
      <c r="J2270" s="229"/>
      <c r="K2270" s="989"/>
    </row>
    <row r="2271" spans="1:11" s="85" customFormat="1" ht="15" customHeight="1" x14ac:dyDescent="0.3">
      <c r="A2271" s="951"/>
      <c r="B2271" s="1247"/>
      <c r="C2271" s="1244"/>
      <c r="D2271" s="1250"/>
      <c r="E2271" s="1254"/>
      <c r="F2271" s="1252"/>
      <c r="G2271" s="948"/>
      <c r="H2271" s="948"/>
      <c r="I2271" s="948"/>
      <c r="J2271" s="229"/>
      <c r="K2271" s="989"/>
    </row>
    <row r="2272" spans="1:11" s="85" customFormat="1" ht="15" customHeight="1" x14ac:dyDescent="0.3">
      <c r="A2272" s="951"/>
      <c r="B2272" s="1247"/>
      <c r="C2272" s="1244"/>
      <c r="D2272" s="1250"/>
      <c r="E2272" s="1254"/>
      <c r="F2272" s="1252"/>
      <c r="G2272" s="948"/>
      <c r="H2272" s="948"/>
      <c r="I2272" s="948"/>
      <c r="J2272" s="229"/>
      <c r="K2272" s="989"/>
    </row>
    <row r="2273" spans="1:11" s="85" customFormat="1" ht="15" customHeight="1" x14ac:dyDescent="0.3">
      <c r="A2273" s="951"/>
      <c r="B2273" s="1247"/>
      <c r="C2273" s="1244"/>
      <c r="D2273" s="1250"/>
      <c r="E2273" s="1254"/>
      <c r="F2273" s="1252"/>
      <c r="G2273" s="948"/>
      <c r="H2273" s="948"/>
      <c r="I2273" s="948"/>
      <c r="J2273" s="229"/>
      <c r="K2273" s="989"/>
    </row>
    <row r="2274" spans="1:11" s="85" customFormat="1" ht="15" customHeight="1" x14ac:dyDescent="0.3">
      <c r="A2274" s="951"/>
      <c r="B2274" s="1247"/>
      <c r="C2274" s="1244"/>
      <c r="D2274" s="1250"/>
      <c r="E2274" s="1254"/>
      <c r="F2274" s="1252"/>
      <c r="G2274" s="948"/>
      <c r="H2274" s="948"/>
      <c r="I2274" s="948"/>
      <c r="J2274" s="229"/>
      <c r="K2274" s="989"/>
    </row>
    <row r="2275" spans="1:11" s="85" customFormat="1" ht="15" customHeight="1" x14ac:dyDescent="0.3">
      <c r="A2275" s="951"/>
      <c r="B2275" s="1247"/>
      <c r="C2275" s="1244"/>
      <c r="D2275" s="1250"/>
      <c r="E2275" s="1254"/>
      <c r="F2275" s="1252"/>
      <c r="G2275" s="948"/>
      <c r="H2275" s="948"/>
      <c r="I2275" s="948"/>
      <c r="J2275" s="229"/>
      <c r="K2275" s="989"/>
    </row>
    <row r="2276" spans="1:11" s="85" customFormat="1" ht="15" customHeight="1" x14ac:dyDescent="0.3">
      <c r="A2276" s="951"/>
      <c r="B2276" s="1247"/>
      <c r="C2276" s="1244"/>
      <c r="D2276" s="1250"/>
      <c r="E2276" s="1254"/>
      <c r="F2276" s="1252"/>
      <c r="G2276" s="948"/>
      <c r="H2276" s="948"/>
      <c r="I2276" s="948"/>
      <c r="J2276" s="229"/>
      <c r="K2276" s="989"/>
    </row>
    <row r="2277" spans="1:11" s="85" customFormat="1" ht="15" customHeight="1" x14ac:dyDescent="0.3">
      <c r="A2277" s="951"/>
      <c r="B2277" s="1247"/>
      <c r="C2277" s="1244"/>
      <c r="D2277" s="1250"/>
      <c r="E2277" s="1254"/>
      <c r="F2277" s="1252"/>
      <c r="G2277" s="948"/>
      <c r="H2277" s="948"/>
      <c r="I2277" s="948"/>
      <c r="J2277" s="229"/>
      <c r="K2277" s="989"/>
    </row>
    <row r="2278" spans="1:11" s="85" customFormat="1" ht="15" customHeight="1" x14ac:dyDescent="0.3">
      <c r="A2278" s="951"/>
      <c r="B2278" s="1247"/>
      <c r="C2278" s="1244"/>
      <c r="D2278" s="1250"/>
      <c r="E2278" s="1254"/>
      <c r="F2278" s="1252"/>
      <c r="G2278" s="948"/>
      <c r="H2278" s="948"/>
      <c r="I2278" s="948"/>
      <c r="J2278" s="229"/>
      <c r="K2278" s="989"/>
    </row>
    <row r="2279" spans="1:11" s="85" customFormat="1" ht="15" customHeight="1" x14ac:dyDescent="0.3">
      <c r="A2279" s="951"/>
      <c r="B2279" s="1247"/>
      <c r="C2279" s="1244"/>
      <c r="D2279" s="1250"/>
      <c r="E2279" s="1254"/>
      <c r="F2279" s="1252"/>
      <c r="G2279" s="948"/>
      <c r="H2279" s="948"/>
      <c r="I2279" s="948"/>
      <c r="J2279" s="229"/>
      <c r="K2279" s="989"/>
    </row>
    <row r="2280" spans="1:11" s="85" customFormat="1" ht="15" customHeight="1" x14ac:dyDescent="0.3">
      <c r="A2280" s="951"/>
      <c r="B2280" s="1247"/>
      <c r="C2280" s="1244"/>
      <c r="D2280" s="1250"/>
      <c r="E2280" s="1254"/>
      <c r="F2280" s="1252"/>
      <c r="G2280" s="948"/>
      <c r="H2280" s="948"/>
      <c r="I2280" s="948"/>
      <c r="J2280" s="229"/>
      <c r="K2280" s="989"/>
    </row>
    <row r="2281" spans="1:11" s="85" customFormat="1" ht="15" customHeight="1" x14ac:dyDescent="0.3">
      <c r="A2281" s="951"/>
      <c r="B2281" s="1247"/>
      <c r="C2281" s="1244"/>
      <c r="D2281" s="1250"/>
      <c r="E2281" s="1254"/>
      <c r="F2281" s="1252"/>
      <c r="G2281" s="948"/>
      <c r="H2281" s="948"/>
      <c r="I2281" s="948"/>
      <c r="J2281" s="229"/>
      <c r="K2281" s="989"/>
    </row>
    <row r="2282" spans="1:11" s="85" customFormat="1" ht="15" customHeight="1" x14ac:dyDescent="0.3">
      <c r="A2282" s="951"/>
      <c r="B2282" s="1247"/>
      <c r="C2282" s="1244"/>
      <c r="D2282" s="1250"/>
      <c r="E2282" s="1254"/>
      <c r="F2282" s="1252"/>
      <c r="G2282" s="948"/>
      <c r="H2282" s="948"/>
      <c r="I2282" s="948"/>
      <c r="J2282" s="229"/>
      <c r="K2282" s="989"/>
    </row>
    <row r="2283" spans="1:11" s="85" customFormat="1" ht="15" customHeight="1" x14ac:dyDescent="0.3">
      <c r="A2283" s="951"/>
      <c r="B2283" s="1247"/>
      <c r="C2283" s="1244"/>
      <c r="D2283" s="1250"/>
      <c r="E2283" s="1254"/>
      <c r="F2283" s="1252"/>
      <c r="G2283" s="948"/>
      <c r="H2283" s="948"/>
      <c r="I2283" s="948"/>
      <c r="J2283" s="229"/>
      <c r="K2283" s="989"/>
    </row>
    <row r="2284" spans="1:11" s="85" customFormat="1" ht="15" customHeight="1" x14ac:dyDescent="0.3">
      <c r="A2284" s="951"/>
      <c r="B2284" s="1247"/>
      <c r="C2284" s="1244"/>
      <c r="D2284" s="1250"/>
      <c r="E2284" s="1254"/>
      <c r="F2284" s="1252"/>
      <c r="G2284" s="948"/>
      <c r="H2284" s="948"/>
      <c r="I2284" s="948"/>
      <c r="J2284" s="229"/>
      <c r="K2284" s="989"/>
    </row>
    <row r="2285" spans="1:11" s="85" customFormat="1" ht="15" customHeight="1" x14ac:dyDescent="0.3">
      <c r="A2285" s="951"/>
      <c r="B2285" s="1247"/>
      <c r="C2285" s="1244"/>
      <c r="D2285" s="1250"/>
      <c r="E2285" s="1254"/>
      <c r="F2285" s="1252"/>
      <c r="G2285" s="948"/>
      <c r="H2285" s="948"/>
      <c r="I2285" s="948"/>
      <c r="J2285" s="229"/>
      <c r="K2285" s="989"/>
    </row>
    <row r="2286" spans="1:11" s="85" customFormat="1" ht="15" customHeight="1" x14ac:dyDescent="0.3">
      <c r="A2286" s="951"/>
      <c r="B2286" s="1247"/>
      <c r="C2286" s="1244"/>
      <c r="D2286" s="1250"/>
      <c r="E2286" s="1254"/>
      <c r="F2286" s="1252"/>
      <c r="G2286" s="948"/>
      <c r="H2286" s="948"/>
      <c r="I2286" s="948"/>
      <c r="J2286" s="229"/>
      <c r="K2286" s="989"/>
    </row>
    <row r="2287" spans="1:11" s="85" customFormat="1" ht="15" customHeight="1" x14ac:dyDescent="0.3">
      <c r="A2287" s="951"/>
      <c r="B2287" s="1247"/>
      <c r="C2287" s="1244"/>
      <c r="D2287" s="1250"/>
      <c r="E2287" s="1254"/>
      <c r="F2287" s="1252"/>
      <c r="G2287" s="948"/>
      <c r="H2287" s="948"/>
      <c r="I2287" s="948"/>
      <c r="J2287" s="229"/>
      <c r="K2287" s="989"/>
    </row>
    <row r="2288" spans="1:11" s="85" customFormat="1" ht="15" customHeight="1" x14ac:dyDescent="0.3">
      <c r="A2288" s="951"/>
      <c r="B2288" s="1247"/>
      <c r="C2288" s="1244"/>
      <c r="D2288" s="1250"/>
      <c r="E2288" s="1254"/>
      <c r="F2288" s="1252"/>
      <c r="G2288" s="948"/>
      <c r="H2288" s="948"/>
      <c r="I2288" s="948"/>
      <c r="J2288" s="229"/>
      <c r="K2288" s="989"/>
    </row>
    <row r="2289" spans="1:11" s="85" customFormat="1" ht="15" customHeight="1" x14ac:dyDescent="0.3">
      <c r="A2289" s="951"/>
      <c r="B2289" s="1247"/>
      <c r="C2289" s="1244"/>
      <c r="D2289" s="1250"/>
      <c r="E2289" s="1254"/>
      <c r="F2289" s="1252"/>
      <c r="G2289" s="948"/>
      <c r="H2289" s="948"/>
      <c r="I2289" s="948"/>
      <c r="J2289" s="229"/>
      <c r="K2289" s="989"/>
    </row>
    <row r="2290" spans="1:11" s="85" customFormat="1" ht="15" customHeight="1" x14ac:dyDescent="0.3">
      <c r="A2290" s="951"/>
      <c r="B2290" s="1247"/>
      <c r="C2290" s="1244"/>
      <c r="D2290" s="1250"/>
      <c r="E2290" s="1254"/>
      <c r="F2290" s="1252"/>
      <c r="G2290" s="948"/>
      <c r="H2290" s="948"/>
      <c r="I2290" s="948"/>
      <c r="J2290" s="229"/>
      <c r="K2290" s="989"/>
    </row>
    <row r="2291" spans="1:11" s="85" customFormat="1" ht="15" customHeight="1" x14ac:dyDescent="0.3">
      <c r="A2291" s="951"/>
      <c r="B2291" s="1247"/>
      <c r="C2291" s="1244"/>
      <c r="D2291" s="1250"/>
      <c r="E2291" s="1254"/>
      <c r="F2291" s="1252"/>
      <c r="G2291" s="948"/>
      <c r="H2291" s="948"/>
      <c r="I2291" s="948"/>
      <c r="J2291" s="229"/>
      <c r="K2291" s="989"/>
    </row>
    <row r="2292" spans="1:11" s="85" customFormat="1" ht="15" customHeight="1" x14ac:dyDescent="0.3">
      <c r="A2292" s="951"/>
      <c r="B2292" s="1247"/>
      <c r="C2292" s="1244"/>
      <c r="D2292" s="1250"/>
      <c r="E2292" s="1254"/>
      <c r="F2292" s="1252"/>
      <c r="G2292" s="948"/>
      <c r="H2292" s="948"/>
      <c r="I2292" s="948"/>
      <c r="J2292" s="229"/>
      <c r="K2292" s="989"/>
    </row>
    <row r="2293" spans="1:11" s="85" customFormat="1" ht="15" customHeight="1" x14ac:dyDescent="0.3">
      <c r="A2293" s="951"/>
      <c r="B2293" s="1247"/>
      <c r="C2293" s="1244"/>
      <c r="D2293" s="1250"/>
      <c r="E2293" s="1254"/>
      <c r="F2293" s="1252"/>
      <c r="G2293" s="948"/>
      <c r="H2293" s="948"/>
      <c r="I2293" s="948"/>
      <c r="J2293" s="229"/>
      <c r="K2293" s="989"/>
    </row>
    <row r="2294" spans="1:11" s="85" customFormat="1" ht="15" customHeight="1" x14ac:dyDescent="0.3">
      <c r="A2294" s="951"/>
      <c r="B2294" s="1247"/>
      <c r="C2294" s="1244"/>
      <c r="D2294" s="1250"/>
      <c r="E2294" s="1254"/>
      <c r="F2294" s="1252"/>
      <c r="G2294" s="948"/>
      <c r="H2294" s="948"/>
      <c r="I2294" s="948"/>
      <c r="J2294" s="229"/>
      <c r="K2294" s="989"/>
    </row>
    <row r="2295" spans="1:11" s="85" customFormat="1" ht="15" customHeight="1" x14ac:dyDescent="0.3">
      <c r="A2295" s="951"/>
      <c r="B2295" s="1247"/>
      <c r="C2295" s="1244"/>
      <c r="D2295" s="1250"/>
      <c r="E2295" s="1254"/>
      <c r="F2295" s="1252"/>
      <c r="G2295" s="948"/>
      <c r="H2295" s="948"/>
      <c r="I2295" s="948"/>
      <c r="J2295" s="229"/>
      <c r="K2295" s="989"/>
    </row>
    <row r="2296" spans="1:11" s="85" customFormat="1" ht="15" customHeight="1" x14ac:dyDescent="0.3">
      <c r="A2296" s="951"/>
      <c r="B2296" s="1247"/>
      <c r="C2296" s="1244"/>
      <c r="D2296" s="1250"/>
      <c r="E2296" s="1254"/>
      <c r="F2296" s="1252"/>
      <c r="G2296" s="948"/>
      <c r="H2296" s="948"/>
      <c r="I2296" s="948"/>
      <c r="J2296" s="229"/>
      <c r="K2296" s="989"/>
    </row>
    <row r="2297" spans="1:11" s="85" customFormat="1" ht="15" customHeight="1" x14ac:dyDescent="0.3">
      <c r="A2297" s="951"/>
      <c r="B2297" s="1247"/>
      <c r="C2297" s="1244"/>
      <c r="D2297" s="1250"/>
      <c r="E2297" s="1254"/>
      <c r="F2297" s="1252"/>
      <c r="G2297" s="948"/>
      <c r="H2297" s="948"/>
      <c r="I2297" s="948"/>
      <c r="J2297" s="229"/>
      <c r="K2297" s="989"/>
    </row>
    <row r="2298" spans="1:11" s="85" customFormat="1" ht="15" customHeight="1" x14ac:dyDescent="0.3">
      <c r="A2298" s="951"/>
      <c r="B2298" s="1247"/>
      <c r="C2298" s="1244"/>
      <c r="D2298" s="1250"/>
      <c r="E2298" s="1254"/>
      <c r="F2298" s="1252"/>
      <c r="G2298" s="948"/>
      <c r="H2298" s="948"/>
      <c r="I2298" s="948"/>
      <c r="J2298" s="229"/>
      <c r="K2298" s="989"/>
    </row>
    <row r="2299" spans="1:11" s="85" customFormat="1" ht="15" customHeight="1" x14ac:dyDescent="0.3">
      <c r="A2299" s="951"/>
      <c r="B2299" s="1247"/>
      <c r="C2299" s="1244"/>
      <c r="D2299" s="1250"/>
      <c r="E2299" s="1254"/>
      <c r="F2299" s="1252"/>
      <c r="G2299" s="948"/>
      <c r="H2299" s="948"/>
      <c r="I2299" s="948"/>
      <c r="J2299" s="229"/>
      <c r="K2299" s="989"/>
    </row>
    <row r="2300" spans="1:11" s="85" customFormat="1" ht="15" customHeight="1" x14ac:dyDescent="0.3">
      <c r="A2300" s="951"/>
      <c r="B2300" s="1247"/>
      <c r="C2300" s="1244"/>
      <c r="D2300" s="1250"/>
      <c r="E2300" s="1254"/>
      <c r="F2300" s="1252"/>
      <c r="G2300" s="948"/>
      <c r="H2300" s="948"/>
      <c r="I2300" s="948"/>
      <c r="J2300" s="229"/>
      <c r="K2300" s="989"/>
    </row>
    <row r="2301" spans="1:11" s="85" customFormat="1" ht="15" customHeight="1" x14ac:dyDescent="0.3">
      <c r="A2301" s="951"/>
      <c r="B2301" s="1247"/>
      <c r="C2301" s="1244"/>
      <c r="D2301" s="1250"/>
      <c r="E2301" s="1254"/>
      <c r="F2301" s="1252"/>
      <c r="G2301" s="948"/>
      <c r="H2301" s="948"/>
      <c r="I2301" s="948"/>
      <c r="J2301" s="229"/>
      <c r="K2301" s="989"/>
    </row>
    <row r="2302" spans="1:11" s="85" customFormat="1" ht="15" customHeight="1" x14ac:dyDescent="0.3">
      <c r="A2302" s="951"/>
      <c r="B2302" s="1247"/>
      <c r="C2302" s="1244"/>
      <c r="D2302" s="1250"/>
      <c r="E2302" s="1254"/>
      <c r="F2302" s="1252"/>
      <c r="G2302" s="948"/>
      <c r="H2302" s="948"/>
      <c r="I2302" s="948"/>
      <c r="J2302" s="229"/>
      <c r="K2302" s="989"/>
    </row>
    <row r="2303" spans="1:11" s="85" customFormat="1" ht="15" customHeight="1" x14ac:dyDescent="0.3">
      <c r="A2303" s="951"/>
      <c r="B2303" s="1247"/>
      <c r="C2303" s="1244"/>
      <c r="D2303" s="1250"/>
      <c r="E2303" s="1254"/>
      <c r="F2303" s="1252"/>
      <c r="G2303" s="948"/>
      <c r="H2303" s="948"/>
      <c r="I2303" s="948"/>
      <c r="J2303" s="229"/>
      <c r="K2303" s="989"/>
    </row>
    <row r="2304" spans="1:11" s="85" customFormat="1" ht="15" customHeight="1" x14ac:dyDescent="0.3">
      <c r="A2304" s="951"/>
      <c r="B2304" s="1247"/>
      <c r="C2304" s="1244"/>
      <c r="D2304" s="1250"/>
      <c r="E2304" s="1254"/>
      <c r="F2304" s="1252"/>
      <c r="G2304" s="948"/>
      <c r="H2304" s="948"/>
      <c r="I2304" s="948"/>
      <c r="J2304" s="229"/>
      <c r="K2304" s="989"/>
    </row>
    <row r="2305" spans="1:11" s="85" customFormat="1" ht="15" customHeight="1" x14ac:dyDescent="0.3">
      <c r="A2305" s="951"/>
      <c r="B2305" s="1247"/>
      <c r="C2305" s="1244"/>
      <c r="D2305" s="1250"/>
      <c r="E2305" s="1254"/>
      <c r="F2305" s="1252"/>
      <c r="G2305" s="948"/>
      <c r="H2305" s="948"/>
      <c r="I2305" s="948"/>
      <c r="J2305" s="229"/>
      <c r="K2305" s="989"/>
    </row>
    <row r="2306" spans="1:11" s="85" customFormat="1" ht="15" customHeight="1" x14ac:dyDescent="0.3">
      <c r="A2306" s="951"/>
      <c r="B2306" s="1247"/>
      <c r="C2306" s="1244"/>
      <c r="D2306" s="1250"/>
      <c r="E2306" s="1254"/>
      <c r="F2306" s="1252"/>
      <c r="G2306" s="948"/>
      <c r="H2306" s="948"/>
      <c r="I2306" s="948"/>
      <c r="J2306" s="229"/>
      <c r="K2306" s="989"/>
    </row>
    <row r="2307" spans="1:11" s="85" customFormat="1" ht="15" customHeight="1" x14ac:dyDescent="0.3">
      <c r="A2307" s="951"/>
      <c r="B2307" s="1247"/>
      <c r="C2307" s="1244"/>
      <c r="D2307" s="1250"/>
      <c r="E2307" s="1254"/>
      <c r="F2307" s="1252"/>
      <c r="G2307" s="948"/>
      <c r="H2307" s="948"/>
      <c r="I2307" s="948"/>
      <c r="J2307" s="229"/>
      <c r="K2307" s="989"/>
    </row>
    <row r="2308" spans="1:11" s="85" customFormat="1" ht="15" customHeight="1" x14ac:dyDescent="0.3">
      <c r="A2308" s="951"/>
      <c r="B2308" s="1247"/>
      <c r="C2308" s="1244"/>
      <c r="D2308" s="1250"/>
      <c r="E2308" s="1254"/>
      <c r="F2308" s="1252"/>
      <c r="G2308" s="948"/>
      <c r="H2308" s="948"/>
      <c r="I2308" s="948"/>
      <c r="J2308" s="229"/>
      <c r="K2308" s="989"/>
    </row>
    <row r="2309" spans="1:11" s="85" customFormat="1" ht="15" customHeight="1" x14ac:dyDescent="0.3">
      <c r="A2309" s="951"/>
      <c r="B2309" s="1247"/>
      <c r="C2309" s="1244"/>
      <c r="D2309" s="1250"/>
      <c r="E2309" s="1254"/>
      <c r="F2309" s="1252"/>
      <c r="G2309" s="948"/>
      <c r="H2309" s="948"/>
      <c r="I2309" s="948"/>
      <c r="J2309" s="229"/>
      <c r="K2309" s="989"/>
    </row>
    <row r="2310" spans="1:11" s="85" customFormat="1" ht="15" customHeight="1" x14ac:dyDescent="0.3">
      <c r="A2310" s="951"/>
      <c r="B2310" s="1247"/>
      <c r="C2310" s="1244"/>
      <c r="D2310" s="1250"/>
      <c r="E2310" s="1254"/>
      <c r="F2310" s="1252"/>
      <c r="G2310" s="948"/>
      <c r="H2310" s="948"/>
      <c r="I2310" s="948"/>
      <c r="J2310" s="229"/>
      <c r="K2310" s="989"/>
    </row>
    <row r="2311" spans="1:11" s="85" customFormat="1" ht="15" customHeight="1" x14ac:dyDescent="0.3">
      <c r="A2311" s="951"/>
      <c r="B2311" s="1247"/>
      <c r="C2311" s="1244"/>
      <c r="D2311" s="1250"/>
      <c r="E2311" s="1254"/>
      <c r="F2311" s="1252"/>
      <c r="G2311" s="948"/>
      <c r="H2311" s="948"/>
      <c r="I2311" s="948"/>
      <c r="J2311" s="229"/>
      <c r="K2311" s="989"/>
    </row>
    <row r="2312" spans="1:11" s="85" customFormat="1" ht="15" customHeight="1" x14ac:dyDescent="0.3">
      <c r="A2312" s="951"/>
      <c r="B2312" s="1247"/>
      <c r="C2312" s="1244"/>
      <c r="D2312" s="1250"/>
      <c r="E2312" s="1254"/>
      <c r="F2312" s="1252"/>
      <c r="G2312" s="948"/>
      <c r="H2312" s="948"/>
      <c r="I2312" s="948"/>
      <c r="J2312" s="229"/>
      <c r="K2312" s="989"/>
    </row>
    <row r="2313" spans="1:11" s="85" customFormat="1" ht="15" customHeight="1" x14ac:dyDescent="0.3">
      <c r="A2313" s="951"/>
      <c r="B2313" s="1247"/>
      <c r="C2313" s="1244"/>
      <c r="D2313" s="1250"/>
      <c r="E2313" s="1254"/>
      <c r="F2313" s="1252"/>
      <c r="G2313" s="948"/>
      <c r="H2313" s="948"/>
      <c r="I2313" s="948"/>
      <c r="J2313" s="229"/>
      <c r="K2313" s="989"/>
    </row>
    <row r="2314" spans="1:11" s="85" customFormat="1" ht="15" customHeight="1" x14ac:dyDescent="0.3">
      <c r="A2314" s="951"/>
      <c r="B2314" s="1247"/>
      <c r="C2314" s="1244"/>
      <c r="D2314" s="1250"/>
      <c r="E2314" s="1254"/>
      <c r="F2314" s="1252"/>
      <c r="G2314" s="948"/>
      <c r="H2314" s="948"/>
      <c r="I2314" s="948"/>
      <c r="J2314" s="229"/>
      <c r="K2314" s="989"/>
    </row>
    <row r="2315" spans="1:11" s="85" customFormat="1" ht="15" customHeight="1" x14ac:dyDescent="0.3">
      <c r="A2315" s="951"/>
      <c r="B2315" s="1247"/>
      <c r="C2315" s="1244"/>
      <c r="D2315" s="1250"/>
      <c r="E2315" s="1254"/>
      <c r="F2315" s="1252"/>
      <c r="G2315" s="948"/>
      <c r="H2315" s="948"/>
      <c r="I2315" s="948"/>
      <c r="J2315" s="229"/>
      <c r="K2315" s="989"/>
    </row>
    <row r="2316" spans="1:11" s="85" customFormat="1" ht="15" customHeight="1" x14ac:dyDescent="0.3">
      <c r="A2316" s="951"/>
      <c r="B2316" s="1247"/>
      <c r="C2316" s="1244"/>
      <c r="D2316" s="1250"/>
      <c r="E2316" s="1254"/>
      <c r="F2316" s="1252"/>
      <c r="G2316" s="948"/>
      <c r="H2316" s="948"/>
      <c r="I2316" s="948"/>
      <c r="J2316" s="229"/>
      <c r="K2316" s="989"/>
    </row>
    <row r="2317" spans="1:11" s="85" customFormat="1" ht="15" customHeight="1" x14ac:dyDescent="0.3">
      <c r="A2317" s="951"/>
      <c r="B2317" s="1247"/>
      <c r="C2317" s="1244"/>
      <c r="D2317" s="1250"/>
      <c r="E2317" s="1254"/>
      <c r="F2317" s="1252"/>
      <c r="G2317" s="948"/>
      <c r="H2317" s="948"/>
      <c r="I2317" s="948"/>
      <c r="J2317" s="229"/>
      <c r="K2317" s="989"/>
    </row>
    <row r="2318" spans="1:11" s="85" customFormat="1" ht="15" customHeight="1" x14ac:dyDescent="0.3">
      <c r="A2318" s="951"/>
      <c r="B2318" s="1247"/>
      <c r="C2318" s="1244"/>
      <c r="D2318" s="1250"/>
      <c r="E2318" s="1254"/>
      <c r="F2318" s="1252"/>
      <c r="G2318" s="948"/>
      <c r="H2318" s="948"/>
      <c r="I2318" s="948"/>
      <c r="J2318" s="229"/>
      <c r="K2318" s="989"/>
    </row>
    <row r="2319" spans="1:11" s="85" customFormat="1" ht="15" customHeight="1" x14ac:dyDescent="0.3">
      <c r="A2319" s="951"/>
      <c r="B2319" s="1247"/>
      <c r="C2319" s="1244"/>
      <c r="D2319" s="1250"/>
      <c r="E2319" s="1254"/>
      <c r="F2319" s="1252"/>
      <c r="G2319" s="948"/>
      <c r="H2319" s="948"/>
      <c r="I2319" s="948"/>
      <c r="J2319" s="229"/>
      <c r="K2319" s="989"/>
    </row>
    <row r="2320" spans="1:11" s="85" customFormat="1" ht="15" customHeight="1" x14ac:dyDescent="0.3">
      <c r="A2320" s="951"/>
      <c r="B2320" s="1247"/>
      <c r="C2320" s="1244"/>
      <c r="D2320" s="1250"/>
      <c r="E2320" s="1254"/>
      <c r="F2320" s="1252"/>
      <c r="G2320" s="948"/>
      <c r="H2320" s="948"/>
      <c r="I2320" s="948"/>
      <c r="J2320" s="229"/>
      <c r="K2320" s="989"/>
    </row>
    <row r="2321" spans="1:11" s="85" customFormat="1" ht="15" customHeight="1" x14ac:dyDescent="0.3">
      <c r="A2321" s="951"/>
      <c r="B2321" s="1247"/>
      <c r="C2321" s="1244"/>
      <c r="D2321" s="1250"/>
      <c r="E2321" s="1254"/>
      <c r="F2321" s="1252"/>
      <c r="G2321" s="948"/>
      <c r="H2321" s="948"/>
      <c r="I2321" s="948"/>
      <c r="J2321" s="229"/>
      <c r="K2321" s="989"/>
    </row>
    <row r="2322" spans="1:11" s="85" customFormat="1" ht="15" customHeight="1" x14ac:dyDescent="0.3">
      <c r="A2322" s="951"/>
      <c r="B2322" s="1247"/>
      <c r="C2322" s="1244"/>
      <c r="D2322" s="1250"/>
      <c r="E2322" s="1254"/>
      <c r="F2322" s="1252"/>
      <c r="G2322" s="948"/>
      <c r="H2322" s="948"/>
      <c r="I2322" s="948"/>
      <c r="J2322" s="229"/>
      <c r="K2322" s="989"/>
    </row>
    <row r="2323" spans="1:11" s="85" customFormat="1" ht="15" customHeight="1" x14ac:dyDescent="0.3">
      <c r="A2323" s="951"/>
      <c r="B2323" s="1247"/>
      <c r="C2323" s="1244"/>
      <c r="D2323" s="1250"/>
      <c r="E2323" s="1254"/>
      <c r="F2323" s="1252"/>
      <c r="G2323" s="948"/>
      <c r="H2323" s="948"/>
      <c r="I2323" s="948"/>
      <c r="J2323" s="229"/>
      <c r="K2323" s="989"/>
    </row>
    <row r="2324" spans="1:11" s="85" customFormat="1" ht="15" customHeight="1" x14ac:dyDescent="0.3">
      <c r="A2324" s="951"/>
      <c r="B2324" s="1247"/>
      <c r="C2324" s="1244"/>
      <c r="D2324" s="1250"/>
      <c r="E2324" s="1254"/>
      <c r="F2324" s="1252"/>
      <c r="G2324" s="948"/>
      <c r="H2324" s="948"/>
      <c r="I2324" s="948"/>
      <c r="J2324" s="229"/>
      <c r="K2324" s="989"/>
    </row>
    <row r="2325" spans="1:11" s="85" customFormat="1" ht="15" customHeight="1" x14ac:dyDescent="0.3">
      <c r="A2325" s="951"/>
      <c r="B2325" s="1247"/>
      <c r="C2325" s="1244"/>
      <c r="D2325" s="1250"/>
      <c r="E2325" s="1254"/>
      <c r="F2325" s="1252"/>
      <c r="G2325" s="948"/>
      <c r="H2325" s="948"/>
      <c r="I2325" s="948"/>
      <c r="J2325" s="229"/>
      <c r="K2325" s="989"/>
    </row>
    <row r="2326" spans="1:11" s="85" customFormat="1" ht="15" customHeight="1" x14ac:dyDescent="0.3">
      <c r="A2326" s="951"/>
      <c r="B2326" s="1247"/>
      <c r="C2326" s="1244"/>
      <c r="D2326" s="1250"/>
      <c r="E2326" s="1254"/>
      <c r="F2326" s="1252"/>
      <c r="G2326" s="948"/>
      <c r="H2326" s="948"/>
      <c r="I2326" s="948"/>
      <c r="J2326" s="229"/>
      <c r="K2326" s="989"/>
    </row>
    <row r="2327" spans="1:11" s="85" customFormat="1" ht="15" customHeight="1" x14ac:dyDescent="0.3">
      <c r="A2327" s="951"/>
      <c r="B2327" s="1247"/>
      <c r="C2327" s="1244"/>
      <c r="D2327" s="1250"/>
      <c r="E2327" s="1254"/>
      <c r="F2327" s="1252"/>
      <c r="G2327" s="948"/>
      <c r="H2327" s="948"/>
      <c r="I2327" s="948"/>
      <c r="J2327" s="229"/>
      <c r="K2327" s="989"/>
    </row>
    <row r="2328" spans="1:11" s="85" customFormat="1" ht="15" customHeight="1" x14ac:dyDescent="0.3">
      <c r="A2328" s="951"/>
      <c r="B2328" s="1247"/>
      <c r="C2328" s="1244"/>
      <c r="D2328" s="1250"/>
      <c r="E2328" s="1254"/>
      <c r="F2328" s="1252"/>
      <c r="G2328" s="948"/>
      <c r="H2328" s="948"/>
      <c r="I2328" s="948"/>
      <c r="J2328" s="229"/>
      <c r="K2328" s="989"/>
    </row>
    <row r="2329" spans="1:11" s="85" customFormat="1" ht="15" customHeight="1" x14ac:dyDescent="0.3">
      <c r="A2329" s="951"/>
      <c r="B2329" s="1247"/>
      <c r="C2329" s="1244"/>
      <c r="D2329" s="1250"/>
      <c r="E2329" s="1254"/>
      <c r="F2329" s="1252"/>
      <c r="G2329" s="948"/>
      <c r="H2329" s="948"/>
      <c r="I2329" s="948"/>
      <c r="J2329" s="229"/>
      <c r="K2329" s="989"/>
    </row>
    <row r="2330" spans="1:11" s="85" customFormat="1" ht="15" customHeight="1" x14ac:dyDescent="0.3">
      <c r="A2330" s="951"/>
      <c r="B2330" s="1247"/>
      <c r="C2330" s="1244"/>
      <c r="D2330" s="1250"/>
      <c r="E2330" s="1254"/>
      <c r="F2330" s="1252"/>
      <c r="G2330" s="948"/>
      <c r="H2330" s="948"/>
      <c r="I2330" s="948"/>
      <c r="J2330" s="229"/>
      <c r="K2330" s="989"/>
    </row>
    <row r="2331" spans="1:11" s="85" customFormat="1" ht="15" customHeight="1" x14ac:dyDescent="0.3">
      <c r="A2331" s="951"/>
      <c r="B2331" s="1247"/>
      <c r="C2331" s="1244"/>
      <c r="D2331" s="1250"/>
      <c r="E2331" s="1254"/>
      <c r="F2331" s="1252"/>
      <c r="G2331" s="948"/>
      <c r="H2331" s="948"/>
      <c r="I2331" s="948"/>
      <c r="J2331" s="229"/>
      <c r="K2331" s="989"/>
    </row>
    <row r="2332" spans="1:11" s="85" customFormat="1" ht="15" customHeight="1" x14ac:dyDescent="0.3">
      <c r="A2332" s="951"/>
      <c r="B2332" s="1247"/>
      <c r="C2332" s="1244"/>
      <c r="D2332" s="1250"/>
      <c r="E2332" s="1254"/>
      <c r="F2332" s="1252"/>
      <c r="G2332" s="948"/>
      <c r="H2332" s="948"/>
      <c r="I2332" s="948"/>
      <c r="J2332" s="229"/>
      <c r="K2332" s="989"/>
    </row>
    <row r="2333" spans="1:11" s="85" customFormat="1" ht="15" customHeight="1" x14ac:dyDescent="0.3">
      <c r="A2333" s="951"/>
      <c r="B2333" s="1247"/>
      <c r="C2333" s="1244"/>
      <c r="D2333" s="1250"/>
      <c r="E2333" s="1254"/>
      <c r="F2333" s="1252"/>
      <c r="G2333" s="948"/>
      <c r="H2333" s="948"/>
      <c r="I2333" s="948"/>
      <c r="J2333" s="229"/>
      <c r="K2333" s="989"/>
    </row>
    <row r="2334" spans="1:11" s="85" customFormat="1" ht="15" customHeight="1" x14ac:dyDescent="0.3">
      <c r="A2334" s="951"/>
      <c r="B2334" s="1247"/>
      <c r="C2334" s="1244"/>
      <c r="D2334" s="1250"/>
      <c r="E2334" s="1254"/>
      <c r="F2334" s="1252"/>
      <c r="G2334" s="948"/>
      <c r="H2334" s="948"/>
      <c r="I2334" s="948"/>
      <c r="J2334" s="229"/>
      <c r="K2334" s="989"/>
    </row>
    <row r="2335" spans="1:11" s="85" customFormat="1" ht="15" customHeight="1" x14ac:dyDescent="0.3">
      <c r="A2335" s="951"/>
      <c r="B2335" s="1247"/>
      <c r="C2335" s="1244"/>
      <c r="D2335" s="1250"/>
      <c r="E2335" s="1254"/>
      <c r="F2335" s="1252"/>
      <c r="G2335" s="948"/>
      <c r="H2335" s="948"/>
      <c r="I2335" s="948"/>
      <c r="J2335" s="229"/>
      <c r="K2335" s="989"/>
    </row>
    <row r="2336" spans="1:11" s="85" customFormat="1" ht="15" customHeight="1" x14ac:dyDescent="0.3">
      <c r="A2336" s="951"/>
      <c r="B2336" s="1247"/>
      <c r="C2336" s="1244"/>
      <c r="D2336" s="1250"/>
      <c r="E2336" s="1254"/>
      <c r="F2336" s="1252"/>
      <c r="G2336" s="948"/>
      <c r="H2336" s="948"/>
      <c r="I2336" s="948"/>
      <c r="J2336" s="229"/>
      <c r="K2336" s="989"/>
    </row>
    <row r="2337" spans="1:11" s="85" customFormat="1" ht="15" customHeight="1" x14ac:dyDescent="0.3">
      <c r="A2337" s="951"/>
      <c r="B2337" s="1247"/>
      <c r="C2337" s="1244"/>
      <c r="D2337" s="1250"/>
      <c r="E2337" s="1254"/>
      <c r="F2337" s="1252"/>
      <c r="G2337" s="948"/>
      <c r="H2337" s="948"/>
      <c r="I2337" s="948"/>
      <c r="J2337" s="229"/>
      <c r="K2337" s="989"/>
    </row>
    <row r="2338" spans="1:11" s="85" customFormat="1" ht="15" customHeight="1" x14ac:dyDescent="0.3">
      <c r="A2338" s="951"/>
      <c r="B2338" s="1247"/>
      <c r="C2338" s="1244"/>
      <c r="D2338" s="1250"/>
      <c r="E2338" s="1254"/>
      <c r="F2338" s="1252"/>
      <c r="G2338" s="948"/>
      <c r="H2338" s="948"/>
      <c r="I2338" s="948"/>
      <c r="J2338" s="229"/>
      <c r="K2338" s="989"/>
    </row>
    <row r="2339" spans="1:11" s="85" customFormat="1" ht="15" customHeight="1" x14ac:dyDescent="0.3">
      <c r="A2339" s="951"/>
      <c r="B2339" s="1247"/>
      <c r="C2339" s="1244"/>
      <c r="D2339" s="1250"/>
      <c r="E2339" s="1254"/>
      <c r="F2339" s="1252"/>
      <c r="G2339" s="948"/>
      <c r="H2339" s="948"/>
      <c r="I2339" s="948"/>
      <c r="J2339" s="229"/>
      <c r="K2339" s="989"/>
    </row>
    <row r="2340" spans="1:11" s="85" customFormat="1" ht="15" customHeight="1" x14ac:dyDescent="0.3">
      <c r="A2340" s="951"/>
      <c r="B2340" s="1247"/>
      <c r="C2340" s="1244"/>
      <c r="D2340" s="1250"/>
      <c r="E2340" s="1254"/>
      <c r="F2340" s="1252"/>
      <c r="G2340" s="948"/>
      <c r="H2340" s="948"/>
      <c r="I2340" s="948"/>
      <c r="J2340" s="229"/>
      <c r="K2340" s="989"/>
    </row>
    <row r="2341" spans="1:11" s="85" customFormat="1" ht="15" customHeight="1" x14ac:dyDescent="0.3">
      <c r="A2341" s="951"/>
      <c r="B2341" s="1247"/>
      <c r="C2341" s="1244"/>
      <c r="D2341" s="1250"/>
      <c r="E2341" s="1254"/>
      <c r="F2341" s="1252"/>
      <c r="G2341" s="948"/>
      <c r="H2341" s="948"/>
      <c r="I2341" s="948"/>
      <c r="J2341" s="229"/>
      <c r="K2341" s="989"/>
    </row>
    <row r="2342" spans="1:11" s="85" customFormat="1" ht="15" customHeight="1" x14ac:dyDescent="0.3">
      <c r="A2342" s="951"/>
      <c r="B2342" s="1247"/>
      <c r="C2342" s="1244"/>
      <c r="D2342" s="1250"/>
      <c r="E2342" s="1254"/>
      <c r="F2342" s="1252"/>
      <c r="G2342" s="948"/>
      <c r="H2342" s="948"/>
      <c r="I2342" s="948"/>
      <c r="J2342" s="229"/>
      <c r="K2342" s="989"/>
    </row>
    <row r="2343" spans="1:11" s="85" customFormat="1" ht="15" customHeight="1" x14ac:dyDescent="0.3">
      <c r="A2343" s="951"/>
      <c r="B2343" s="1247"/>
      <c r="C2343" s="1244"/>
      <c r="D2343" s="1250"/>
      <c r="E2343" s="1254"/>
      <c r="F2343" s="1252"/>
      <c r="G2343" s="948"/>
      <c r="H2343" s="948"/>
      <c r="I2343" s="948"/>
      <c r="J2343" s="229"/>
      <c r="K2343" s="989"/>
    </row>
    <row r="2344" spans="1:11" s="85" customFormat="1" ht="15" customHeight="1" x14ac:dyDescent="0.3">
      <c r="A2344" s="951"/>
      <c r="B2344" s="1247"/>
      <c r="C2344" s="1244"/>
      <c r="D2344" s="1250"/>
      <c r="E2344" s="1254"/>
      <c r="F2344" s="1252"/>
      <c r="G2344" s="948"/>
      <c r="H2344" s="948"/>
      <c r="I2344" s="948"/>
      <c r="J2344" s="229"/>
      <c r="K2344" s="989"/>
    </row>
    <row r="2345" spans="1:11" s="85" customFormat="1" ht="15" customHeight="1" x14ac:dyDescent="0.3">
      <c r="A2345" s="951"/>
      <c r="B2345" s="1247"/>
      <c r="C2345" s="1244"/>
      <c r="D2345" s="1250"/>
      <c r="E2345" s="1254"/>
      <c r="F2345" s="1252"/>
      <c r="G2345" s="948"/>
      <c r="H2345" s="948"/>
      <c r="I2345" s="948"/>
      <c r="J2345" s="229"/>
      <c r="K2345" s="989"/>
    </row>
    <row r="2346" spans="1:11" s="85" customFormat="1" ht="15" customHeight="1" x14ac:dyDescent="0.3">
      <c r="A2346" s="951"/>
      <c r="B2346" s="1247"/>
      <c r="C2346" s="1244"/>
      <c r="D2346" s="1250"/>
      <c r="E2346" s="1254"/>
      <c r="F2346" s="1252"/>
      <c r="G2346" s="948"/>
      <c r="H2346" s="948"/>
      <c r="I2346" s="948"/>
      <c r="J2346" s="229"/>
      <c r="K2346" s="989"/>
    </row>
    <row r="2347" spans="1:11" s="85" customFormat="1" ht="15" customHeight="1" x14ac:dyDescent="0.3">
      <c r="A2347" s="951"/>
      <c r="B2347" s="1247"/>
      <c r="C2347" s="1244"/>
      <c r="D2347" s="1250"/>
      <c r="E2347" s="1254"/>
      <c r="F2347" s="1252"/>
      <c r="G2347" s="948"/>
      <c r="H2347" s="948"/>
      <c r="I2347" s="948"/>
      <c r="J2347" s="229"/>
      <c r="K2347" s="989"/>
    </row>
    <row r="2348" spans="1:11" s="85" customFormat="1" ht="15" customHeight="1" x14ac:dyDescent="0.3">
      <c r="A2348" s="951"/>
      <c r="B2348" s="1247"/>
      <c r="C2348" s="1244"/>
      <c r="D2348" s="1250"/>
      <c r="E2348" s="1254"/>
      <c r="F2348" s="1252"/>
      <c r="G2348" s="948"/>
      <c r="H2348" s="948"/>
      <c r="I2348" s="948"/>
      <c r="J2348" s="229"/>
      <c r="K2348" s="989"/>
    </row>
    <row r="2349" spans="1:11" s="85" customFormat="1" ht="15" customHeight="1" x14ac:dyDescent="0.3">
      <c r="A2349" s="951"/>
      <c r="B2349" s="1247"/>
      <c r="C2349" s="1244"/>
      <c r="D2349" s="1250"/>
      <c r="E2349" s="1254"/>
      <c r="F2349" s="1252"/>
      <c r="G2349" s="948"/>
      <c r="H2349" s="948"/>
      <c r="I2349" s="948"/>
      <c r="J2349" s="229"/>
      <c r="K2349" s="989"/>
    </row>
    <row r="2350" spans="1:11" s="85" customFormat="1" ht="15" customHeight="1" x14ac:dyDescent="0.3">
      <c r="A2350" s="951"/>
      <c r="B2350" s="1247"/>
      <c r="C2350" s="1244"/>
      <c r="D2350" s="1250"/>
      <c r="E2350" s="1254"/>
      <c r="F2350" s="1252"/>
      <c r="G2350" s="948"/>
      <c r="H2350" s="948"/>
      <c r="I2350" s="948"/>
      <c r="J2350" s="229"/>
      <c r="K2350" s="989"/>
    </row>
    <row r="2351" spans="1:11" s="85" customFormat="1" ht="15" customHeight="1" x14ac:dyDescent="0.3">
      <c r="A2351" s="951"/>
      <c r="B2351" s="1247"/>
      <c r="C2351" s="1244"/>
      <c r="D2351" s="1250"/>
      <c r="E2351" s="1254"/>
      <c r="F2351" s="1252"/>
      <c r="G2351" s="948"/>
      <c r="H2351" s="948"/>
      <c r="I2351" s="948"/>
      <c r="J2351" s="229"/>
      <c r="K2351" s="989"/>
    </row>
    <row r="2352" spans="1:11" s="85" customFormat="1" ht="15" customHeight="1" x14ac:dyDescent="0.3">
      <c r="A2352" s="951"/>
      <c r="B2352" s="1247"/>
      <c r="C2352" s="1244"/>
      <c r="D2352" s="1250"/>
      <c r="E2352" s="1254"/>
      <c r="F2352" s="1252"/>
      <c r="G2352" s="948"/>
      <c r="H2352" s="948"/>
      <c r="I2352" s="948"/>
      <c r="J2352" s="229"/>
      <c r="K2352" s="989"/>
    </row>
    <row r="2353" spans="1:11" s="85" customFormat="1" ht="15" customHeight="1" x14ac:dyDescent="0.3">
      <c r="A2353" s="951"/>
      <c r="B2353" s="1247"/>
      <c r="C2353" s="1244"/>
      <c r="D2353" s="1250"/>
      <c r="E2353" s="1254"/>
      <c r="F2353" s="1252"/>
      <c r="G2353" s="948"/>
      <c r="H2353" s="948"/>
      <c r="I2353" s="948"/>
      <c r="J2353" s="229"/>
      <c r="K2353" s="989"/>
    </row>
    <row r="2354" spans="1:11" s="85" customFormat="1" ht="15" customHeight="1" x14ac:dyDescent="0.3">
      <c r="A2354" s="951"/>
      <c r="B2354" s="1247"/>
      <c r="C2354" s="1244"/>
      <c r="D2354" s="1250"/>
      <c r="E2354" s="1254"/>
      <c r="F2354" s="1252"/>
      <c r="G2354" s="948"/>
      <c r="H2354" s="948"/>
      <c r="I2354" s="948"/>
      <c r="J2354" s="229"/>
      <c r="K2354" s="989"/>
    </row>
    <row r="2355" spans="1:11" s="85" customFormat="1" ht="15" customHeight="1" x14ac:dyDescent="0.3">
      <c r="A2355" s="951"/>
      <c r="B2355" s="1247"/>
      <c r="C2355" s="1244"/>
      <c r="D2355" s="1250"/>
      <c r="E2355" s="1254"/>
      <c r="F2355" s="1252"/>
      <c r="G2355" s="948"/>
      <c r="H2355" s="948"/>
      <c r="I2355" s="948"/>
      <c r="J2355" s="229"/>
      <c r="K2355" s="989"/>
    </row>
    <row r="2356" spans="1:11" s="85" customFormat="1" ht="15" customHeight="1" x14ac:dyDescent="0.3">
      <c r="A2356" s="951"/>
      <c r="B2356" s="1247"/>
      <c r="C2356" s="1244"/>
      <c r="D2356" s="1250"/>
      <c r="E2356" s="1254"/>
      <c r="F2356" s="1252"/>
      <c r="G2356" s="948"/>
      <c r="H2356" s="948"/>
      <c r="I2356" s="948"/>
      <c r="J2356" s="229"/>
      <c r="K2356" s="989"/>
    </row>
    <row r="2357" spans="1:11" s="85" customFormat="1" ht="15" customHeight="1" x14ac:dyDescent="0.3">
      <c r="A2357" s="951"/>
      <c r="B2357" s="1247"/>
      <c r="C2357" s="1244"/>
      <c r="D2357" s="1250"/>
      <c r="E2357" s="1254"/>
      <c r="F2357" s="1252"/>
      <c r="G2357" s="948"/>
      <c r="H2357" s="948"/>
      <c r="I2357" s="948"/>
      <c r="J2357" s="229"/>
      <c r="K2357" s="989"/>
    </row>
    <row r="2358" spans="1:11" s="85" customFormat="1" ht="15" customHeight="1" x14ac:dyDescent="0.3">
      <c r="A2358" s="951"/>
      <c r="B2358" s="1247"/>
      <c r="C2358" s="1244"/>
      <c r="D2358" s="1250"/>
      <c r="E2358" s="1254"/>
      <c r="F2358" s="1252"/>
      <c r="G2358" s="948"/>
      <c r="H2358" s="948"/>
      <c r="I2358" s="948"/>
      <c r="J2358" s="229"/>
      <c r="K2358" s="989"/>
    </row>
    <row r="2359" spans="1:11" s="85" customFormat="1" ht="15" customHeight="1" x14ac:dyDescent="0.3">
      <c r="A2359" s="951"/>
      <c r="B2359" s="1247"/>
      <c r="C2359" s="1244"/>
      <c r="D2359" s="1250"/>
      <c r="E2359" s="1254"/>
      <c r="F2359" s="1252"/>
      <c r="G2359" s="948"/>
      <c r="H2359" s="948"/>
      <c r="I2359" s="948"/>
      <c r="J2359" s="229"/>
      <c r="K2359" s="989"/>
    </row>
    <row r="2360" spans="1:11" s="85" customFormat="1" ht="15" customHeight="1" x14ac:dyDescent="0.3">
      <c r="A2360" s="951"/>
      <c r="B2360" s="1247"/>
      <c r="C2360" s="1244"/>
      <c r="D2360" s="1250"/>
      <c r="E2360" s="1254"/>
      <c r="F2360" s="1252"/>
      <c r="G2360" s="948"/>
      <c r="H2360" s="948"/>
      <c r="I2360" s="948"/>
      <c r="J2360" s="229"/>
      <c r="K2360" s="989"/>
    </row>
    <row r="2361" spans="1:11" s="85" customFormat="1" ht="15" customHeight="1" x14ac:dyDescent="0.3">
      <c r="A2361" s="951"/>
      <c r="B2361" s="1247"/>
      <c r="C2361" s="1244"/>
      <c r="D2361" s="1250"/>
      <c r="E2361" s="1254"/>
      <c r="F2361" s="1252"/>
      <c r="G2361" s="948"/>
      <c r="H2361" s="948"/>
      <c r="I2361" s="948"/>
      <c r="J2361" s="229"/>
      <c r="K2361" s="989"/>
    </row>
    <row r="2362" spans="1:11" s="85" customFormat="1" ht="15" customHeight="1" x14ac:dyDescent="0.3">
      <c r="A2362" s="951"/>
      <c r="B2362" s="1247"/>
      <c r="C2362" s="1244"/>
      <c r="D2362" s="1250"/>
      <c r="E2362" s="1254"/>
      <c r="F2362" s="1252"/>
      <c r="G2362" s="948"/>
      <c r="H2362" s="948"/>
      <c r="I2362" s="948"/>
      <c r="J2362" s="229"/>
      <c r="K2362" s="989"/>
    </row>
    <row r="2363" spans="1:11" s="85" customFormat="1" ht="15" customHeight="1" x14ac:dyDescent="0.3">
      <c r="A2363" s="951"/>
      <c r="B2363" s="1247"/>
      <c r="C2363" s="1244"/>
      <c r="D2363" s="1250"/>
      <c r="E2363" s="1254"/>
      <c r="F2363" s="1252"/>
      <c r="G2363" s="948"/>
      <c r="H2363" s="948"/>
      <c r="I2363" s="948"/>
      <c r="J2363" s="229"/>
      <c r="K2363" s="989"/>
    </row>
    <row r="2364" spans="1:11" s="85" customFormat="1" ht="15" customHeight="1" x14ac:dyDescent="0.3">
      <c r="A2364" s="951"/>
      <c r="B2364" s="1247"/>
      <c r="C2364" s="1244"/>
      <c r="D2364" s="1250"/>
      <c r="E2364" s="1254"/>
      <c r="F2364" s="1252"/>
      <c r="G2364" s="948"/>
      <c r="H2364" s="948"/>
      <c r="I2364" s="948"/>
      <c r="J2364" s="229"/>
      <c r="K2364" s="989"/>
    </row>
    <row r="2365" spans="1:11" s="85" customFormat="1" ht="15" customHeight="1" x14ac:dyDescent="0.3">
      <c r="A2365" s="951"/>
      <c r="B2365" s="1247"/>
      <c r="C2365" s="1244"/>
      <c r="D2365" s="1250"/>
      <c r="E2365" s="1254"/>
      <c r="F2365" s="1252"/>
      <c r="G2365" s="948"/>
      <c r="H2365" s="948"/>
      <c r="I2365" s="948"/>
      <c r="J2365" s="229"/>
      <c r="K2365" s="989"/>
    </row>
    <row r="2366" spans="1:11" s="85" customFormat="1" ht="15" customHeight="1" x14ac:dyDescent="0.3">
      <c r="A2366" s="951"/>
      <c r="B2366" s="1247"/>
      <c r="C2366" s="1244"/>
      <c r="D2366" s="1250"/>
      <c r="E2366" s="1254"/>
      <c r="F2366" s="1252"/>
      <c r="G2366" s="948"/>
      <c r="H2366" s="948"/>
      <c r="I2366" s="948"/>
      <c r="J2366" s="229"/>
      <c r="K2366" s="989"/>
    </row>
    <row r="2367" spans="1:11" s="85" customFormat="1" ht="15" customHeight="1" x14ac:dyDescent="0.3">
      <c r="A2367" s="951"/>
      <c r="B2367" s="1247"/>
      <c r="C2367" s="1244"/>
      <c r="D2367" s="1250"/>
      <c r="E2367" s="1254"/>
      <c r="F2367" s="1252"/>
      <c r="G2367" s="948"/>
      <c r="H2367" s="948"/>
      <c r="I2367" s="948"/>
      <c r="J2367" s="229"/>
      <c r="K2367" s="989"/>
    </row>
    <row r="2368" spans="1:11" s="85" customFormat="1" ht="15" customHeight="1" x14ac:dyDescent="0.3">
      <c r="A2368" s="951"/>
      <c r="B2368" s="1247"/>
      <c r="C2368" s="1244"/>
      <c r="D2368" s="1250"/>
      <c r="E2368" s="1254"/>
      <c r="F2368" s="1252"/>
      <c r="G2368" s="948"/>
      <c r="H2368" s="948"/>
      <c r="I2368" s="948"/>
      <c r="J2368" s="229"/>
      <c r="K2368" s="989"/>
    </row>
    <row r="2369" spans="1:11" s="85" customFormat="1" ht="15" customHeight="1" x14ac:dyDescent="0.3">
      <c r="A2369" s="951"/>
      <c r="B2369" s="1247"/>
      <c r="C2369" s="1244"/>
      <c r="D2369" s="1250"/>
      <c r="E2369" s="1254"/>
      <c r="F2369" s="1252"/>
      <c r="G2369" s="948"/>
      <c r="H2369" s="948"/>
      <c r="I2369" s="948"/>
      <c r="J2369" s="229"/>
      <c r="K2369" s="989"/>
    </row>
    <row r="2370" spans="1:11" s="85" customFormat="1" ht="15" customHeight="1" x14ac:dyDescent="0.3">
      <c r="A2370" s="951"/>
      <c r="B2370" s="1247"/>
      <c r="C2370" s="1244"/>
      <c r="D2370" s="1250"/>
      <c r="E2370" s="1254"/>
      <c r="F2370" s="1252"/>
      <c r="G2370" s="948"/>
      <c r="H2370" s="948"/>
      <c r="I2370" s="948"/>
      <c r="J2370" s="229"/>
      <c r="K2370" s="989"/>
    </row>
    <row r="2371" spans="1:11" s="85" customFormat="1" ht="15" customHeight="1" x14ac:dyDescent="0.3">
      <c r="A2371" s="951"/>
      <c r="B2371" s="949"/>
      <c r="C2371" s="229"/>
      <c r="D2371" s="1233"/>
      <c r="E2371" s="1254"/>
      <c r="F2371" s="1235"/>
      <c r="G2371" s="948"/>
      <c r="H2371" s="948"/>
      <c r="I2371" s="948"/>
      <c r="J2371" s="229"/>
      <c r="K2371" s="989"/>
    </row>
    <row r="2372" spans="1:11" s="85" customFormat="1" ht="15" customHeight="1" x14ac:dyDescent="0.3">
      <c r="A2372" s="951"/>
      <c r="B2372" s="949"/>
      <c r="C2372" s="1244"/>
      <c r="D2372" s="1249"/>
      <c r="E2372" s="1239"/>
      <c r="F2372" s="1251"/>
      <c r="G2372" s="948"/>
      <c r="H2372" s="948"/>
      <c r="I2372" s="948"/>
      <c r="J2372" s="229"/>
      <c r="K2372" s="989"/>
    </row>
    <row r="2373" spans="1:11" s="85" customFormat="1" ht="15" customHeight="1" x14ac:dyDescent="0.3">
      <c r="A2373" s="951"/>
      <c r="B2373" s="1247"/>
      <c r="C2373" s="1244"/>
      <c r="D2373" s="1250"/>
      <c r="E2373" s="1254"/>
      <c r="F2373" s="1252"/>
      <c r="G2373" s="948"/>
      <c r="H2373" s="948"/>
      <c r="I2373" s="948"/>
      <c r="J2373" s="229"/>
      <c r="K2373" s="989"/>
    </row>
    <row r="2374" spans="1:11" s="85" customFormat="1" ht="15" customHeight="1" x14ac:dyDescent="0.3">
      <c r="A2374" s="951"/>
      <c r="B2374" s="1247"/>
      <c r="C2374" s="1244"/>
      <c r="D2374" s="1250"/>
      <c r="E2374" s="1254"/>
      <c r="F2374" s="1252"/>
      <c r="G2374" s="948"/>
      <c r="H2374" s="948"/>
      <c r="I2374" s="948"/>
      <c r="J2374" s="229"/>
      <c r="K2374" s="989"/>
    </row>
    <row r="2375" spans="1:11" s="85" customFormat="1" ht="15" customHeight="1" x14ac:dyDescent="0.3">
      <c r="A2375" s="951"/>
      <c r="B2375" s="1247"/>
      <c r="C2375" s="1244"/>
      <c r="D2375" s="1250"/>
      <c r="E2375" s="1254"/>
      <c r="F2375" s="1252"/>
      <c r="G2375" s="948"/>
      <c r="H2375" s="948"/>
      <c r="I2375" s="948"/>
      <c r="J2375" s="229"/>
      <c r="K2375" s="989"/>
    </row>
    <row r="2376" spans="1:11" s="85" customFormat="1" ht="15" customHeight="1" x14ac:dyDescent="0.3">
      <c r="A2376" s="951"/>
      <c r="B2376" s="1247"/>
      <c r="C2376" s="1244"/>
      <c r="D2376" s="1250"/>
      <c r="E2376" s="1254"/>
      <c r="F2376" s="1252"/>
      <c r="G2376" s="948"/>
      <c r="H2376" s="948"/>
      <c r="I2376" s="948"/>
      <c r="J2376" s="229"/>
      <c r="K2376" s="989"/>
    </row>
    <row r="2377" spans="1:11" s="85" customFormat="1" ht="15" customHeight="1" x14ac:dyDescent="0.3">
      <c r="A2377" s="951"/>
      <c r="B2377" s="1247"/>
      <c r="C2377" s="1244"/>
      <c r="D2377" s="1250"/>
      <c r="E2377" s="1254"/>
      <c r="F2377" s="1252"/>
      <c r="G2377" s="948"/>
      <c r="H2377" s="948"/>
      <c r="I2377" s="948"/>
      <c r="J2377" s="229"/>
      <c r="K2377" s="989"/>
    </row>
    <row r="2378" spans="1:11" s="85" customFormat="1" ht="15" customHeight="1" x14ac:dyDescent="0.3">
      <c r="A2378" s="951"/>
      <c r="B2378" s="1247"/>
      <c r="C2378" s="1244"/>
      <c r="D2378" s="1250"/>
      <c r="E2378" s="1254"/>
      <c r="F2378" s="1252"/>
      <c r="G2378" s="948"/>
      <c r="H2378" s="948"/>
      <c r="I2378" s="948"/>
      <c r="J2378" s="229"/>
      <c r="K2378" s="989"/>
    </row>
    <row r="2379" spans="1:11" s="85" customFormat="1" ht="15" customHeight="1" x14ac:dyDescent="0.3">
      <c r="A2379" s="951"/>
      <c r="B2379" s="1247"/>
      <c r="C2379" s="1244"/>
      <c r="D2379" s="1250"/>
      <c r="E2379" s="1254"/>
      <c r="F2379" s="1252"/>
      <c r="G2379" s="948"/>
      <c r="H2379" s="948"/>
      <c r="I2379" s="948"/>
      <c r="J2379" s="229"/>
      <c r="K2379" s="989"/>
    </row>
    <row r="2380" spans="1:11" s="85" customFormat="1" ht="15" customHeight="1" x14ac:dyDescent="0.3">
      <c r="A2380" s="951"/>
      <c r="B2380" s="1247"/>
      <c r="C2380" s="1244"/>
      <c r="D2380" s="1250"/>
      <c r="E2380" s="1254"/>
      <c r="F2380" s="1252"/>
      <c r="G2380" s="948"/>
      <c r="H2380" s="948"/>
      <c r="I2380" s="948"/>
      <c r="J2380" s="229"/>
      <c r="K2380" s="989"/>
    </row>
    <row r="2381" spans="1:11" s="85" customFormat="1" ht="15" customHeight="1" x14ac:dyDescent="0.3">
      <c r="A2381" s="951"/>
      <c r="B2381" s="1247"/>
      <c r="C2381" s="1244"/>
      <c r="D2381" s="1250"/>
      <c r="E2381" s="1254"/>
      <c r="F2381" s="1252"/>
      <c r="G2381" s="948"/>
      <c r="H2381" s="948"/>
      <c r="I2381" s="948"/>
      <c r="J2381" s="229"/>
      <c r="K2381" s="989"/>
    </row>
    <row r="2382" spans="1:11" s="85" customFormat="1" ht="15" customHeight="1" x14ac:dyDescent="0.3">
      <c r="A2382" s="951"/>
      <c r="B2382" s="1247"/>
      <c r="C2382" s="1244"/>
      <c r="D2382" s="1250"/>
      <c r="E2382" s="1254"/>
      <c r="F2382" s="1252"/>
      <c r="G2382" s="948"/>
      <c r="H2382" s="948"/>
      <c r="I2382" s="948"/>
      <c r="J2382" s="229"/>
      <c r="K2382" s="989"/>
    </row>
    <row r="2383" spans="1:11" s="85" customFormat="1" ht="15" customHeight="1" x14ac:dyDescent="0.3">
      <c r="A2383" s="951"/>
      <c r="B2383" s="1247"/>
      <c r="C2383" s="1244"/>
      <c r="D2383" s="1250"/>
      <c r="E2383" s="1254"/>
      <c r="F2383" s="1252"/>
      <c r="G2383" s="948"/>
      <c r="H2383" s="948"/>
      <c r="I2383" s="948"/>
      <c r="J2383" s="229"/>
      <c r="K2383" s="989"/>
    </row>
    <row r="2384" spans="1:11" s="85" customFormat="1" ht="15" customHeight="1" x14ac:dyDescent="0.3">
      <c r="A2384" s="951"/>
      <c r="B2384" s="1247"/>
      <c r="C2384" s="1244"/>
      <c r="D2384" s="1250"/>
      <c r="E2384" s="1254"/>
      <c r="F2384" s="1252"/>
      <c r="G2384" s="948"/>
      <c r="H2384" s="948"/>
      <c r="I2384" s="948"/>
      <c r="J2384" s="229"/>
      <c r="K2384" s="989"/>
    </row>
    <row r="2385" spans="1:11" s="85" customFormat="1" ht="15" customHeight="1" x14ac:dyDescent="0.3">
      <c r="A2385" s="951"/>
      <c r="B2385" s="1247"/>
      <c r="C2385" s="1244"/>
      <c r="D2385" s="1250"/>
      <c r="E2385" s="1254"/>
      <c r="F2385" s="1252"/>
      <c r="G2385" s="948"/>
      <c r="H2385" s="948"/>
      <c r="I2385" s="948"/>
      <c r="J2385" s="229"/>
      <c r="K2385" s="989"/>
    </row>
    <row r="2386" spans="1:11" s="85" customFormat="1" ht="15" customHeight="1" x14ac:dyDescent="0.3">
      <c r="A2386" s="951"/>
      <c r="B2386" s="1247"/>
      <c r="C2386" s="1244"/>
      <c r="D2386" s="1250"/>
      <c r="E2386" s="1254"/>
      <c r="F2386" s="1252"/>
      <c r="G2386" s="948"/>
      <c r="H2386" s="948"/>
      <c r="I2386" s="948"/>
      <c r="J2386" s="229"/>
      <c r="K2386" s="989"/>
    </row>
    <row r="2387" spans="1:11" s="85" customFormat="1" ht="15" customHeight="1" x14ac:dyDescent="0.3">
      <c r="A2387" s="951"/>
      <c r="B2387" s="1247"/>
      <c r="C2387" s="1244"/>
      <c r="D2387" s="1250"/>
      <c r="E2387" s="1254"/>
      <c r="F2387" s="1252"/>
      <c r="G2387" s="948"/>
      <c r="H2387" s="948"/>
      <c r="I2387" s="948"/>
      <c r="J2387" s="229"/>
      <c r="K2387" s="989"/>
    </row>
    <row r="2388" spans="1:11" s="85" customFormat="1" ht="15" customHeight="1" x14ac:dyDescent="0.3">
      <c r="A2388" s="951"/>
      <c r="B2388" s="1247"/>
      <c r="C2388" s="1244"/>
      <c r="D2388" s="1250"/>
      <c r="E2388" s="1254"/>
      <c r="F2388" s="1252"/>
      <c r="G2388" s="948"/>
      <c r="H2388" s="948"/>
      <c r="I2388" s="948"/>
      <c r="J2388" s="229"/>
      <c r="K2388" s="989"/>
    </row>
    <row r="2389" spans="1:11" s="85" customFormat="1" ht="15" customHeight="1" x14ac:dyDescent="0.3">
      <c r="A2389" s="951"/>
      <c r="B2389" s="1247"/>
      <c r="C2389" s="1244"/>
      <c r="D2389" s="1250"/>
      <c r="E2389" s="1254"/>
      <c r="F2389" s="1252"/>
      <c r="G2389" s="948"/>
      <c r="H2389" s="948"/>
      <c r="I2389" s="948"/>
      <c r="J2389" s="229"/>
      <c r="K2389" s="989"/>
    </row>
    <row r="2390" spans="1:11" s="85" customFormat="1" ht="15" customHeight="1" x14ac:dyDescent="0.3">
      <c r="A2390" s="951"/>
      <c r="B2390" s="1247"/>
      <c r="C2390" s="1244"/>
      <c r="D2390" s="1250"/>
      <c r="E2390" s="1254"/>
      <c r="F2390" s="1252"/>
      <c r="G2390" s="948"/>
      <c r="H2390" s="948"/>
      <c r="I2390" s="948"/>
      <c r="J2390" s="229"/>
      <c r="K2390" s="989"/>
    </row>
    <row r="2391" spans="1:11" s="85" customFormat="1" ht="15" customHeight="1" x14ac:dyDescent="0.3">
      <c r="A2391" s="951"/>
      <c r="B2391" s="1247"/>
      <c r="C2391" s="1244"/>
      <c r="D2391" s="1250"/>
      <c r="E2391" s="1254"/>
      <c r="F2391" s="1252"/>
      <c r="G2391" s="948"/>
      <c r="H2391" s="948"/>
      <c r="I2391" s="948"/>
      <c r="J2391" s="229"/>
      <c r="K2391" s="989"/>
    </row>
    <row r="2392" spans="1:11" s="85" customFormat="1" ht="15" customHeight="1" x14ac:dyDescent="0.3">
      <c r="A2392" s="951"/>
      <c r="B2392" s="1247"/>
      <c r="C2392" s="1244"/>
      <c r="D2392" s="1250"/>
      <c r="E2392" s="1254"/>
      <c r="F2392" s="1252"/>
      <c r="G2392" s="948"/>
      <c r="H2392" s="948"/>
      <c r="I2392" s="948"/>
      <c r="J2392" s="229"/>
      <c r="K2392" s="989"/>
    </row>
    <row r="2393" spans="1:11" s="85" customFormat="1" ht="15" customHeight="1" x14ac:dyDescent="0.3">
      <c r="A2393" s="951"/>
      <c r="B2393" s="1247"/>
      <c r="C2393" s="1244"/>
      <c r="D2393" s="1250"/>
      <c r="E2393" s="1254"/>
      <c r="F2393" s="1252"/>
      <c r="G2393" s="948"/>
      <c r="H2393" s="948"/>
      <c r="I2393" s="948"/>
      <c r="J2393" s="229"/>
      <c r="K2393" s="989"/>
    </row>
    <row r="2394" spans="1:11" s="85" customFormat="1" ht="15" customHeight="1" x14ac:dyDescent="0.3">
      <c r="A2394" s="951"/>
      <c r="B2394" s="1247"/>
      <c r="C2394" s="1244"/>
      <c r="D2394" s="1250"/>
      <c r="E2394" s="1254"/>
      <c r="F2394" s="1252"/>
      <c r="G2394" s="948"/>
      <c r="H2394" s="948"/>
      <c r="I2394" s="948"/>
      <c r="J2394" s="229"/>
      <c r="K2394" s="989"/>
    </row>
    <row r="2395" spans="1:11" s="85" customFormat="1" ht="15" customHeight="1" x14ac:dyDescent="0.3">
      <c r="A2395" s="951"/>
      <c r="B2395" s="1247"/>
      <c r="C2395" s="1244"/>
      <c r="D2395" s="1250"/>
      <c r="E2395" s="1254"/>
      <c r="F2395" s="1252"/>
      <c r="G2395" s="948"/>
      <c r="H2395" s="948"/>
      <c r="I2395" s="948"/>
      <c r="J2395" s="229"/>
      <c r="K2395" s="989"/>
    </row>
    <row r="2396" spans="1:11" s="85" customFormat="1" ht="15" customHeight="1" x14ac:dyDescent="0.3">
      <c r="A2396" s="951"/>
      <c r="B2396" s="1247"/>
      <c r="C2396" s="1244"/>
      <c r="D2396" s="1250"/>
      <c r="E2396" s="1254"/>
      <c r="F2396" s="1252"/>
      <c r="G2396" s="948"/>
      <c r="H2396" s="948"/>
      <c r="I2396" s="948"/>
      <c r="J2396" s="229"/>
      <c r="K2396" s="989"/>
    </row>
    <row r="2397" spans="1:11" s="85" customFormat="1" ht="15" customHeight="1" x14ac:dyDescent="0.3">
      <c r="A2397" s="951"/>
      <c r="B2397" s="1247"/>
      <c r="C2397" s="1244"/>
      <c r="D2397" s="1250"/>
      <c r="E2397" s="1254"/>
      <c r="F2397" s="1252"/>
      <c r="G2397" s="948"/>
      <c r="H2397" s="948"/>
      <c r="I2397" s="948"/>
      <c r="J2397" s="229"/>
      <c r="K2397" s="989"/>
    </row>
    <row r="2398" spans="1:11" s="85" customFormat="1" ht="15" customHeight="1" x14ac:dyDescent="0.3">
      <c r="A2398" s="951"/>
      <c r="B2398" s="1247"/>
      <c r="C2398" s="1244"/>
      <c r="D2398" s="1250"/>
      <c r="E2398" s="1254"/>
      <c r="F2398" s="1252"/>
      <c r="G2398" s="948"/>
      <c r="H2398" s="948"/>
      <c r="I2398" s="948"/>
      <c r="J2398" s="229"/>
      <c r="K2398" s="989"/>
    </row>
    <row r="2399" spans="1:11" s="85" customFormat="1" ht="15" customHeight="1" x14ac:dyDescent="0.3">
      <c r="A2399" s="951"/>
      <c r="B2399" s="1247"/>
      <c r="C2399" s="1244"/>
      <c r="D2399" s="1250"/>
      <c r="E2399" s="1254"/>
      <c r="F2399" s="1252"/>
      <c r="G2399" s="948"/>
      <c r="H2399" s="948"/>
      <c r="I2399" s="948"/>
      <c r="J2399" s="229"/>
      <c r="K2399" s="989"/>
    </row>
    <row r="2400" spans="1:11" s="85" customFormat="1" ht="15" customHeight="1" x14ac:dyDescent="0.3">
      <c r="A2400" s="951"/>
      <c r="B2400" s="1247"/>
      <c r="C2400" s="1244"/>
      <c r="D2400" s="1250"/>
      <c r="E2400" s="1254"/>
      <c r="F2400" s="1252"/>
      <c r="G2400" s="948"/>
      <c r="H2400" s="948"/>
      <c r="I2400" s="948"/>
      <c r="J2400" s="229"/>
      <c r="K2400" s="989"/>
    </row>
    <row r="2401" spans="1:11" s="85" customFormat="1" ht="15" customHeight="1" x14ac:dyDescent="0.3">
      <c r="A2401" s="951"/>
      <c r="B2401" s="1247"/>
      <c r="C2401" s="1244"/>
      <c r="D2401" s="1250"/>
      <c r="E2401" s="1254"/>
      <c r="F2401" s="1252"/>
      <c r="G2401" s="948"/>
      <c r="H2401" s="948"/>
      <c r="I2401" s="948"/>
      <c r="J2401" s="229"/>
      <c r="K2401" s="989"/>
    </row>
    <row r="2402" spans="1:11" s="85" customFormat="1" ht="15" customHeight="1" x14ac:dyDescent="0.3">
      <c r="A2402" s="951"/>
      <c r="B2402" s="1247"/>
      <c r="C2402" s="1244"/>
      <c r="D2402" s="1250"/>
      <c r="E2402" s="1254"/>
      <c r="F2402" s="1252"/>
      <c r="G2402" s="948"/>
      <c r="H2402" s="948"/>
      <c r="I2402" s="948"/>
      <c r="J2402" s="229"/>
      <c r="K2402" s="989"/>
    </row>
    <row r="2403" spans="1:11" s="85" customFormat="1" ht="15" customHeight="1" x14ac:dyDescent="0.3">
      <c r="A2403" s="951"/>
      <c r="B2403" s="1247"/>
      <c r="C2403" s="1244"/>
      <c r="D2403" s="1250"/>
      <c r="E2403" s="1254"/>
      <c r="F2403" s="1252"/>
      <c r="G2403" s="948"/>
      <c r="H2403" s="948"/>
      <c r="I2403" s="948"/>
      <c r="J2403" s="229"/>
      <c r="K2403" s="989"/>
    </row>
    <row r="2404" spans="1:11" s="85" customFormat="1" ht="15" customHeight="1" x14ac:dyDescent="0.3">
      <c r="A2404" s="951"/>
      <c r="B2404" s="1247"/>
      <c r="C2404" s="1244"/>
      <c r="D2404" s="1250"/>
      <c r="E2404" s="1254"/>
      <c r="F2404" s="1252"/>
      <c r="G2404" s="948"/>
      <c r="H2404" s="948"/>
      <c r="I2404" s="948"/>
      <c r="J2404" s="229"/>
      <c r="K2404" s="989"/>
    </row>
    <row r="2405" spans="1:11" s="85" customFormat="1" ht="15" customHeight="1" x14ac:dyDescent="0.3">
      <c r="A2405" s="951"/>
      <c r="B2405" s="1247"/>
      <c r="C2405" s="1244"/>
      <c r="D2405" s="1250"/>
      <c r="E2405" s="1254"/>
      <c r="F2405" s="1252"/>
      <c r="G2405" s="948"/>
      <c r="H2405" s="948"/>
      <c r="I2405" s="948"/>
      <c r="J2405" s="229"/>
      <c r="K2405" s="989"/>
    </row>
    <row r="2406" spans="1:11" s="85" customFormat="1" ht="15" customHeight="1" x14ac:dyDescent="0.3">
      <c r="A2406" s="951"/>
      <c r="B2406" s="1247"/>
      <c r="C2406" s="1244"/>
      <c r="D2406" s="1250"/>
      <c r="E2406" s="1254"/>
      <c r="F2406" s="1252"/>
      <c r="G2406" s="948"/>
      <c r="H2406" s="948"/>
      <c r="I2406" s="948"/>
      <c r="J2406" s="229"/>
      <c r="K2406" s="989"/>
    </row>
    <row r="2407" spans="1:11" s="85" customFormat="1" ht="15" customHeight="1" x14ac:dyDescent="0.3">
      <c r="A2407" s="951"/>
      <c r="B2407" s="1247"/>
      <c r="C2407" s="1244"/>
      <c r="D2407" s="1250"/>
      <c r="E2407" s="1254"/>
      <c r="F2407" s="1252"/>
      <c r="G2407" s="948"/>
      <c r="H2407" s="948"/>
      <c r="I2407" s="948"/>
      <c r="J2407" s="229"/>
      <c r="K2407" s="989"/>
    </row>
    <row r="2408" spans="1:11" s="85" customFormat="1" ht="15" customHeight="1" x14ac:dyDescent="0.3">
      <c r="A2408" s="951"/>
      <c r="B2408" s="1247"/>
      <c r="C2408" s="1244"/>
      <c r="D2408" s="1250"/>
      <c r="E2408" s="1254"/>
      <c r="F2408" s="1252"/>
      <c r="G2408" s="948"/>
      <c r="H2408" s="948"/>
      <c r="I2408" s="948"/>
      <c r="J2408" s="229"/>
      <c r="K2408" s="989"/>
    </row>
    <row r="2409" spans="1:11" s="85" customFormat="1" ht="15" customHeight="1" x14ac:dyDescent="0.3">
      <c r="A2409" s="951"/>
      <c r="B2409" s="1247"/>
      <c r="C2409" s="1244"/>
      <c r="D2409" s="1250"/>
      <c r="E2409" s="1254"/>
      <c r="F2409" s="1252"/>
      <c r="G2409" s="948"/>
      <c r="H2409" s="948"/>
      <c r="I2409" s="948"/>
      <c r="J2409" s="229"/>
      <c r="K2409" s="989"/>
    </row>
    <row r="2410" spans="1:11" s="85" customFormat="1" ht="15" customHeight="1" x14ac:dyDescent="0.3">
      <c r="A2410" s="951"/>
      <c r="B2410" s="1247"/>
      <c r="C2410" s="1244"/>
      <c r="D2410" s="1250"/>
      <c r="E2410" s="1254"/>
      <c r="F2410" s="1252"/>
      <c r="G2410" s="948"/>
      <c r="H2410" s="948"/>
      <c r="I2410" s="948"/>
      <c r="J2410" s="229"/>
      <c r="K2410" s="989"/>
    </row>
    <row r="2411" spans="1:11" s="85" customFormat="1" ht="15" customHeight="1" x14ac:dyDescent="0.3">
      <c r="A2411" s="951"/>
      <c r="B2411" s="1247"/>
      <c r="C2411" s="1244"/>
      <c r="D2411" s="1250"/>
      <c r="E2411" s="1254"/>
      <c r="F2411" s="1252"/>
      <c r="G2411" s="948"/>
      <c r="H2411" s="948"/>
      <c r="I2411" s="948"/>
      <c r="J2411" s="229"/>
      <c r="K2411" s="989"/>
    </row>
    <row r="2412" spans="1:11" s="85" customFormat="1" ht="15" customHeight="1" x14ac:dyDescent="0.3">
      <c r="A2412" s="951"/>
      <c r="B2412" s="1247"/>
      <c r="C2412" s="1244"/>
      <c r="D2412" s="1250"/>
      <c r="E2412" s="1254"/>
      <c r="F2412" s="1252"/>
      <c r="G2412" s="948"/>
      <c r="H2412" s="948"/>
      <c r="I2412" s="948"/>
      <c r="J2412" s="229"/>
      <c r="K2412" s="989"/>
    </row>
    <row r="2413" spans="1:11" s="85" customFormat="1" ht="15" customHeight="1" x14ac:dyDescent="0.3">
      <c r="A2413" s="951"/>
      <c r="B2413" s="1247"/>
      <c r="C2413" s="1244"/>
      <c r="D2413" s="1250"/>
      <c r="E2413" s="1254"/>
      <c r="F2413" s="1252"/>
      <c r="G2413" s="948"/>
      <c r="H2413" s="948"/>
      <c r="I2413" s="948"/>
      <c r="J2413" s="229"/>
      <c r="K2413" s="989"/>
    </row>
    <row r="2414" spans="1:11" s="85" customFormat="1" ht="15" customHeight="1" x14ac:dyDescent="0.3">
      <c r="A2414" s="951"/>
      <c r="B2414" s="1247"/>
      <c r="C2414" s="1244"/>
      <c r="D2414" s="1250"/>
      <c r="E2414" s="1254"/>
      <c r="F2414" s="1252"/>
      <c r="G2414" s="948"/>
      <c r="H2414" s="948"/>
      <c r="I2414" s="948"/>
      <c r="J2414" s="229"/>
      <c r="K2414" s="989"/>
    </row>
    <row r="2415" spans="1:11" s="85" customFormat="1" ht="15" customHeight="1" x14ac:dyDescent="0.3">
      <c r="A2415" s="951"/>
      <c r="B2415" s="1247"/>
      <c r="C2415" s="1244"/>
      <c r="D2415" s="1250"/>
      <c r="E2415" s="1254"/>
      <c r="F2415" s="1252"/>
      <c r="G2415" s="948"/>
      <c r="H2415" s="948"/>
      <c r="I2415" s="948"/>
      <c r="J2415" s="229"/>
      <c r="K2415" s="989"/>
    </row>
    <row r="2416" spans="1:11" s="85" customFormat="1" ht="15" customHeight="1" x14ac:dyDescent="0.3">
      <c r="A2416" s="951"/>
      <c r="B2416" s="1247"/>
      <c r="C2416" s="1244"/>
      <c r="D2416" s="1250"/>
      <c r="E2416" s="1254"/>
      <c r="F2416" s="1252"/>
      <c r="G2416" s="948"/>
      <c r="H2416" s="948"/>
      <c r="I2416" s="948"/>
      <c r="J2416" s="229"/>
      <c r="K2416" s="989"/>
    </row>
    <row r="2417" spans="1:11" s="85" customFormat="1" ht="15" customHeight="1" x14ac:dyDescent="0.3">
      <c r="A2417" s="951"/>
      <c r="B2417" s="1247"/>
      <c r="C2417" s="1244"/>
      <c r="D2417" s="1250"/>
      <c r="E2417" s="1254"/>
      <c r="F2417" s="1252"/>
      <c r="G2417" s="948"/>
      <c r="H2417" s="948"/>
      <c r="I2417" s="948"/>
      <c r="J2417" s="229"/>
      <c r="K2417" s="989"/>
    </row>
    <row r="2418" spans="1:11" s="85" customFormat="1" ht="15" customHeight="1" x14ac:dyDescent="0.3">
      <c r="A2418" s="951"/>
      <c r="B2418" s="1247"/>
      <c r="C2418" s="1244"/>
      <c r="D2418" s="1250"/>
      <c r="E2418" s="1254"/>
      <c r="F2418" s="1252"/>
      <c r="G2418" s="948"/>
      <c r="H2418" s="948"/>
      <c r="I2418" s="948"/>
      <c r="J2418" s="229"/>
      <c r="K2418" s="989"/>
    </row>
    <row r="2419" spans="1:11" s="85" customFormat="1" ht="15" customHeight="1" x14ac:dyDescent="0.3">
      <c r="A2419" s="951"/>
      <c r="B2419" s="1247"/>
      <c r="C2419" s="1244"/>
      <c r="D2419" s="1250"/>
      <c r="E2419" s="1254"/>
      <c r="F2419" s="1252"/>
      <c r="G2419" s="948"/>
      <c r="H2419" s="948"/>
      <c r="I2419" s="948"/>
      <c r="J2419" s="229"/>
      <c r="K2419" s="989"/>
    </row>
    <row r="2420" spans="1:11" s="85" customFormat="1" ht="15" customHeight="1" x14ac:dyDescent="0.3">
      <c r="A2420" s="951"/>
      <c r="B2420" s="1247"/>
      <c r="C2420" s="1244"/>
      <c r="D2420" s="1250"/>
      <c r="E2420" s="1254"/>
      <c r="F2420" s="1252"/>
      <c r="G2420" s="948"/>
      <c r="H2420" s="948"/>
      <c r="I2420" s="948"/>
      <c r="J2420" s="229"/>
      <c r="K2420" s="989"/>
    </row>
    <row r="2421" spans="1:11" s="85" customFormat="1" ht="15" customHeight="1" x14ac:dyDescent="0.3">
      <c r="A2421" s="951"/>
      <c r="B2421" s="1247"/>
      <c r="C2421" s="1244"/>
      <c r="D2421" s="1250"/>
      <c r="E2421" s="1254"/>
      <c r="F2421" s="1252"/>
      <c r="G2421" s="948"/>
      <c r="H2421" s="948"/>
      <c r="I2421" s="948"/>
      <c r="J2421" s="229"/>
      <c r="K2421" s="989"/>
    </row>
    <row r="2422" spans="1:11" s="85" customFormat="1" ht="15" customHeight="1" x14ac:dyDescent="0.3">
      <c r="A2422" s="951"/>
      <c r="B2422" s="1247"/>
      <c r="C2422" s="1244"/>
      <c r="D2422" s="1250"/>
      <c r="E2422" s="1254"/>
      <c r="F2422" s="1252"/>
      <c r="G2422" s="948"/>
      <c r="H2422" s="948"/>
      <c r="I2422" s="948"/>
      <c r="J2422" s="229"/>
      <c r="K2422" s="989"/>
    </row>
    <row r="2423" spans="1:11" s="85" customFormat="1" ht="15" customHeight="1" x14ac:dyDescent="0.3">
      <c r="A2423" s="951"/>
      <c r="B2423" s="1247"/>
      <c r="C2423" s="1244"/>
      <c r="D2423" s="1250"/>
      <c r="E2423" s="1254"/>
      <c r="F2423" s="1252"/>
      <c r="G2423" s="948"/>
      <c r="H2423" s="948"/>
      <c r="I2423" s="948"/>
      <c r="J2423" s="229"/>
      <c r="K2423" s="989"/>
    </row>
    <row r="2424" spans="1:11" s="85" customFormat="1" ht="15" customHeight="1" x14ac:dyDescent="0.3">
      <c r="A2424" s="951"/>
      <c r="B2424" s="1247"/>
      <c r="C2424" s="1244"/>
      <c r="D2424" s="1250"/>
      <c r="E2424" s="1254"/>
      <c r="F2424" s="1252"/>
      <c r="G2424" s="948"/>
      <c r="H2424" s="948"/>
      <c r="I2424" s="948"/>
      <c r="J2424" s="229"/>
      <c r="K2424" s="989"/>
    </row>
    <row r="2425" spans="1:11" s="85" customFormat="1" ht="15" customHeight="1" x14ac:dyDescent="0.3">
      <c r="A2425" s="951"/>
      <c r="B2425" s="1247"/>
      <c r="C2425" s="1244"/>
      <c r="D2425" s="1250"/>
      <c r="E2425" s="1254"/>
      <c r="F2425" s="1252"/>
      <c r="G2425" s="948"/>
      <c r="H2425" s="948"/>
      <c r="I2425" s="948"/>
      <c r="J2425" s="229"/>
      <c r="K2425" s="989"/>
    </row>
    <row r="2426" spans="1:11" s="85" customFormat="1" ht="15" customHeight="1" x14ac:dyDescent="0.3">
      <c r="A2426" s="951"/>
      <c r="B2426" s="1247"/>
      <c r="C2426" s="1244"/>
      <c r="D2426" s="1250"/>
      <c r="E2426" s="1254"/>
      <c r="F2426" s="1252"/>
      <c r="G2426" s="948"/>
      <c r="H2426" s="948"/>
      <c r="I2426" s="948"/>
      <c r="J2426" s="229"/>
      <c r="K2426" s="989"/>
    </row>
    <row r="2427" spans="1:11" s="85" customFormat="1" ht="15" customHeight="1" x14ac:dyDescent="0.3">
      <c r="A2427" s="951"/>
      <c r="B2427" s="1247"/>
      <c r="C2427" s="1244"/>
      <c r="D2427" s="1250"/>
      <c r="E2427" s="1254"/>
      <c r="F2427" s="1252"/>
      <c r="G2427" s="948"/>
      <c r="H2427" s="948"/>
      <c r="I2427" s="948"/>
      <c r="J2427" s="229"/>
      <c r="K2427" s="989"/>
    </row>
    <row r="2428" spans="1:11" s="85" customFormat="1" ht="15" customHeight="1" x14ac:dyDescent="0.3">
      <c r="A2428" s="951"/>
      <c r="B2428" s="1247"/>
      <c r="C2428" s="1244"/>
      <c r="D2428" s="1250"/>
      <c r="E2428" s="1254"/>
      <c r="F2428" s="1252"/>
      <c r="G2428" s="948"/>
      <c r="H2428" s="948"/>
      <c r="I2428" s="948"/>
      <c r="J2428" s="229"/>
      <c r="K2428" s="989"/>
    </row>
    <row r="2429" spans="1:11" s="85" customFormat="1" ht="15" customHeight="1" x14ac:dyDescent="0.3">
      <c r="A2429" s="951"/>
      <c r="B2429" s="1247"/>
      <c r="C2429" s="1244"/>
      <c r="D2429" s="1250"/>
      <c r="E2429" s="1254"/>
      <c r="F2429" s="1252"/>
      <c r="G2429" s="948"/>
      <c r="H2429" s="948"/>
      <c r="I2429" s="948"/>
      <c r="J2429" s="229"/>
      <c r="K2429" s="989"/>
    </row>
    <row r="2430" spans="1:11" s="85" customFormat="1" ht="15" customHeight="1" x14ac:dyDescent="0.3">
      <c r="A2430" s="951"/>
      <c r="B2430" s="1247"/>
      <c r="C2430" s="1244"/>
      <c r="D2430" s="1250"/>
      <c r="E2430" s="1254"/>
      <c r="F2430" s="1252"/>
      <c r="G2430" s="948"/>
      <c r="H2430" s="948"/>
      <c r="I2430" s="948"/>
      <c r="J2430" s="229"/>
      <c r="K2430" s="989"/>
    </row>
    <row r="2431" spans="1:11" s="85" customFormat="1" ht="15" customHeight="1" x14ac:dyDescent="0.3">
      <c r="A2431" s="951"/>
      <c r="B2431" s="1247"/>
      <c r="C2431" s="1244"/>
      <c r="D2431" s="1250"/>
      <c r="E2431" s="1254"/>
      <c r="F2431" s="1252"/>
      <c r="G2431" s="948"/>
      <c r="H2431" s="948"/>
      <c r="I2431" s="948"/>
      <c r="J2431" s="229"/>
      <c r="K2431" s="989"/>
    </row>
    <row r="2432" spans="1:11" s="85" customFormat="1" ht="15" customHeight="1" x14ac:dyDescent="0.3">
      <c r="A2432" s="951"/>
      <c r="B2432" s="1247"/>
      <c r="C2432" s="1244"/>
      <c r="D2432" s="1250"/>
      <c r="E2432" s="1254"/>
      <c r="F2432" s="1252"/>
      <c r="G2432" s="948"/>
      <c r="H2432" s="948"/>
      <c r="I2432" s="948"/>
      <c r="J2432" s="229"/>
      <c r="K2432" s="989"/>
    </row>
    <row r="2433" spans="1:11" s="85" customFormat="1" ht="15" customHeight="1" x14ac:dyDescent="0.3">
      <c r="A2433" s="951"/>
      <c r="B2433" s="1247"/>
      <c r="C2433" s="1244"/>
      <c r="D2433" s="1250"/>
      <c r="E2433" s="1254"/>
      <c r="F2433" s="1252"/>
      <c r="G2433" s="948"/>
      <c r="H2433" s="948"/>
      <c r="I2433" s="948"/>
      <c r="J2433" s="229"/>
      <c r="K2433" s="989"/>
    </row>
    <row r="2434" spans="1:11" s="85" customFormat="1" ht="15" customHeight="1" x14ac:dyDescent="0.3">
      <c r="A2434" s="951"/>
      <c r="B2434" s="1247"/>
      <c r="C2434" s="1244"/>
      <c r="D2434" s="1250"/>
      <c r="E2434" s="1254"/>
      <c r="F2434" s="1252"/>
      <c r="G2434" s="948"/>
      <c r="H2434" s="948"/>
      <c r="I2434" s="948"/>
      <c r="J2434" s="229"/>
      <c r="K2434" s="989"/>
    </row>
    <row r="2435" spans="1:11" s="85" customFormat="1" ht="15" customHeight="1" x14ac:dyDescent="0.3">
      <c r="A2435" s="951"/>
      <c r="B2435" s="1247"/>
      <c r="C2435" s="1244"/>
      <c r="D2435" s="1250"/>
      <c r="E2435" s="1254"/>
      <c r="F2435" s="1252"/>
      <c r="G2435" s="948"/>
      <c r="H2435" s="948"/>
      <c r="I2435" s="948"/>
      <c r="J2435" s="229"/>
      <c r="K2435" s="989"/>
    </row>
    <row r="2436" spans="1:11" s="85" customFormat="1" ht="15" customHeight="1" x14ac:dyDescent="0.3">
      <c r="A2436" s="951"/>
      <c r="B2436" s="1247"/>
      <c r="C2436" s="1244"/>
      <c r="D2436" s="1250"/>
      <c r="E2436" s="1254"/>
      <c r="F2436" s="1252"/>
      <c r="G2436" s="948"/>
      <c r="H2436" s="948"/>
      <c r="I2436" s="948"/>
      <c r="J2436" s="229"/>
      <c r="K2436" s="989"/>
    </row>
    <row r="2437" spans="1:11" s="85" customFormat="1" ht="15" customHeight="1" x14ac:dyDescent="0.3">
      <c r="A2437" s="951"/>
      <c r="B2437" s="1247"/>
      <c r="C2437" s="1244"/>
      <c r="D2437" s="1250"/>
      <c r="E2437" s="1254"/>
      <c r="F2437" s="1252"/>
      <c r="G2437" s="948"/>
      <c r="H2437" s="948"/>
      <c r="I2437" s="948"/>
      <c r="J2437" s="229"/>
      <c r="K2437" s="989"/>
    </row>
    <row r="2438" spans="1:11" s="85" customFormat="1" ht="15" customHeight="1" x14ac:dyDescent="0.3">
      <c r="A2438" s="951"/>
      <c r="B2438" s="1247"/>
      <c r="C2438" s="1244"/>
      <c r="D2438" s="1250"/>
      <c r="E2438" s="1254"/>
      <c r="F2438" s="1252"/>
      <c r="G2438" s="948"/>
      <c r="H2438" s="948"/>
      <c r="I2438" s="948"/>
      <c r="J2438" s="229"/>
      <c r="K2438" s="989"/>
    </row>
    <row r="2439" spans="1:11" s="85" customFormat="1" ht="15" customHeight="1" x14ac:dyDescent="0.3">
      <c r="A2439" s="951"/>
      <c r="B2439" s="1247"/>
      <c r="C2439" s="1244"/>
      <c r="D2439" s="1250"/>
      <c r="E2439" s="1254"/>
      <c r="F2439" s="1252"/>
      <c r="G2439" s="948"/>
      <c r="H2439" s="948"/>
      <c r="I2439" s="948"/>
      <c r="J2439" s="229"/>
      <c r="K2439" s="989"/>
    </row>
    <row r="2440" spans="1:11" s="85" customFormat="1" ht="15" customHeight="1" x14ac:dyDescent="0.3">
      <c r="A2440" s="951"/>
      <c r="B2440" s="1247"/>
      <c r="C2440" s="1244"/>
      <c r="D2440" s="1250"/>
      <c r="E2440" s="1254"/>
      <c r="F2440" s="1252"/>
      <c r="G2440" s="948"/>
      <c r="H2440" s="948"/>
      <c r="I2440" s="948"/>
      <c r="J2440" s="229"/>
      <c r="K2440" s="989"/>
    </row>
    <row r="2441" spans="1:11" s="85" customFormat="1" ht="15" customHeight="1" x14ac:dyDescent="0.3">
      <c r="A2441" s="951"/>
      <c r="B2441" s="1247"/>
      <c r="C2441" s="1244"/>
      <c r="D2441" s="1250"/>
      <c r="E2441" s="1254"/>
      <c r="F2441" s="1252"/>
      <c r="G2441" s="948"/>
      <c r="H2441" s="948"/>
      <c r="I2441" s="948"/>
      <c r="J2441" s="229"/>
      <c r="K2441" s="989"/>
    </row>
    <row r="2442" spans="1:11" s="85" customFormat="1" ht="15" customHeight="1" x14ac:dyDescent="0.3">
      <c r="A2442" s="951"/>
      <c r="B2442" s="1247"/>
      <c r="C2442" s="1244"/>
      <c r="D2442" s="1250"/>
      <c r="E2442" s="1254"/>
      <c r="F2442" s="1252"/>
      <c r="G2442" s="948"/>
      <c r="H2442" s="948"/>
      <c r="I2442" s="948"/>
      <c r="J2442" s="229"/>
      <c r="K2442" s="989"/>
    </row>
    <row r="2443" spans="1:11" s="85" customFormat="1" ht="15" customHeight="1" x14ac:dyDescent="0.3">
      <c r="A2443" s="951"/>
      <c r="B2443" s="1247"/>
      <c r="C2443" s="1244"/>
      <c r="D2443" s="1250"/>
      <c r="E2443" s="1254"/>
      <c r="F2443" s="1252"/>
      <c r="G2443" s="948"/>
      <c r="H2443" s="948"/>
      <c r="I2443" s="948"/>
      <c r="J2443" s="229"/>
      <c r="K2443" s="989"/>
    </row>
    <row r="2444" spans="1:11" s="85" customFormat="1" ht="15" customHeight="1" x14ac:dyDescent="0.3">
      <c r="A2444" s="951"/>
      <c r="B2444" s="1247"/>
      <c r="C2444" s="1244"/>
      <c r="D2444" s="1250"/>
      <c r="E2444" s="1254"/>
      <c r="F2444" s="1252"/>
      <c r="G2444" s="948"/>
      <c r="H2444" s="948"/>
      <c r="I2444" s="948"/>
      <c r="J2444" s="229"/>
      <c r="K2444" s="989"/>
    </row>
    <row r="2445" spans="1:11" s="85" customFormat="1" ht="15" customHeight="1" x14ac:dyDescent="0.3">
      <c r="A2445" s="951"/>
      <c r="B2445" s="1247"/>
      <c r="C2445" s="1244"/>
      <c r="D2445" s="1250"/>
      <c r="E2445" s="1254"/>
      <c r="F2445" s="1252"/>
      <c r="G2445" s="948"/>
      <c r="H2445" s="948"/>
      <c r="I2445" s="948"/>
      <c r="J2445" s="229"/>
      <c r="K2445" s="989"/>
    </row>
    <row r="2446" spans="1:11" s="85" customFormat="1" ht="15" customHeight="1" x14ac:dyDescent="0.3">
      <c r="A2446" s="951"/>
      <c r="B2446" s="1247"/>
      <c r="C2446" s="1244"/>
      <c r="D2446" s="1250"/>
      <c r="E2446" s="1254"/>
      <c r="F2446" s="1252"/>
      <c r="G2446" s="948"/>
      <c r="H2446" s="948"/>
      <c r="I2446" s="948"/>
      <c r="J2446" s="229"/>
      <c r="K2446" s="989"/>
    </row>
    <row r="2447" spans="1:11" s="85" customFormat="1" ht="15" customHeight="1" x14ac:dyDescent="0.3">
      <c r="A2447" s="951"/>
      <c r="B2447" s="1247"/>
      <c r="C2447" s="1244"/>
      <c r="D2447" s="1250"/>
      <c r="E2447" s="1254"/>
      <c r="F2447" s="1252"/>
      <c r="G2447" s="948"/>
      <c r="H2447" s="948"/>
      <c r="I2447" s="948"/>
      <c r="J2447" s="229"/>
      <c r="K2447" s="989"/>
    </row>
    <row r="2448" spans="1:11" s="85" customFormat="1" ht="15" customHeight="1" x14ac:dyDescent="0.3">
      <c r="A2448" s="951"/>
      <c r="B2448" s="1247"/>
      <c r="C2448" s="1244"/>
      <c r="D2448" s="1250"/>
      <c r="E2448" s="1254"/>
      <c r="F2448" s="1252"/>
      <c r="G2448" s="948"/>
      <c r="H2448" s="948"/>
      <c r="I2448" s="948"/>
      <c r="J2448" s="229"/>
      <c r="K2448" s="989"/>
    </row>
    <row r="2449" spans="1:11" s="85" customFormat="1" ht="15" customHeight="1" x14ac:dyDescent="0.3">
      <c r="A2449" s="951"/>
      <c r="B2449" s="1247"/>
      <c r="C2449" s="1244"/>
      <c r="D2449" s="1250"/>
      <c r="E2449" s="1254"/>
      <c r="F2449" s="1252"/>
      <c r="G2449" s="948"/>
      <c r="H2449" s="948"/>
      <c r="I2449" s="948"/>
      <c r="J2449" s="229"/>
      <c r="K2449" s="989"/>
    </row>
    <row r="2450" spans="1:11" s="85" customFormat="1" ht="15" customHeight="1" x14ac:dyDescent="0.3">
      <c r="A2450" s="951"/>
      <c r="B2450" s="1247"/>
      <c r="C2450" s="1244"/>
      <c r="D2450" s="1250"/>
      <c r="E2450" s="1254"/>
      <c r="F2450" s="1252"/>
      <c r="G2450" s="948"/>
      <c r="H2450" s="948"/>
      <c r="I2450" s="948"/>
      <c r="J2450" s="229"/>
      <c r="K2450" s="989"/>
    </row>
    <row r="2451" spans="1:11" s="85" customFormat="1" ht="15" customHeight="1" x14ac:dyDescent="0.3">
      <c r="A2451" s="951"/>
      <c r="B2451" s="1247"/>
      <c r="C2451" s="1244"/>
      <c r="D2451" s="1250"/>
      <c r="E2451" s="1254"/>
      <c r="F2451" s="1252"/>
      <c r="G2451" s="948"/>
      <c r="H2451" s="948"/>
      <c r="I2451" s="948"/>
      <c r="J2451" s="229"/>
      <c r="K2451" s="989"/>
    </row>
    <row r="2452" spans="1:11" s="85" customFormat="1" ht="15" customHeight="1" x14ac:dyDescent="0.3">
      <c r="A2452" s="951"/>
      <c r="B2452" s="1247"/>
      <c r="C2452" s="1244"/>
      <c r="D2452" s="1250"/>
      <c r="E2452" s="1254"/>
      <c r="F2452" s="1252"/>
      <c r="G2452" s="948"/>
      <c r="H2452" s="948"/>
      <c r="I2452" s="948"/>
      <c r="J2452" s="229"/>
      <c r="K2452" s="989"/>
    </row>
    <row r="2453" spans="1:11" s="85" customFormat="1" ht="15" customHeight="1" x14ac:dyDescent="0.3">
      <c r="A2453" s="951"/>
      <c r="B2453" s="1247"/>
      <c r="C2453" s="1244"/>
      <c r="D2453" s="1250"/>
      <c r="E2453" s="1254"/>
      <c r="F2453" s="1252"/>
      <c r="G2453" s="948"/>
      <c r="H2453" s="948"/>
      <c r="I2453" s="948"/>
      <c r="J2453" s="229"/>
      <c r="K2453" s="989"/>
    </row>
    <row r="2454" spans="1:11" s="85" customFormat="1" ht="15" customHeight="1" x14ac:dyDescent="0.3">
      <c r="A2454" s="951"/>
      <c r="B2454" s="1247"/>
      <c r="C2454" s="1244"/>
      <c r="D2454" s="1250"/>
      <c r="E2454" s="1254"/>
      <c r="F2454" s="1252"/>
      <c r="G2454" s="948"/>
      <c r="H2454" s="948"/>
      <c r="I2454" s="948"/>
      <c r="J2454" s="229"/>
      <c r="K2454" s="989"/>
    </row>
    <row r="2455" spans="1:11" s="85" customFormat="1" ht="15" customHeight="1" x14ac:dyDescent="0.3">
      <c r="A2455" s="951"/>
      <c r="B2455" s="1247"/>
      <c r="C2455" s="1244"/>
      <c r="D2455" s="1250"/>
      <c r="E2455" s="1254"/>
      <c r="F2455" s="1252"/>
      <c r="G2455" s="948"/>
      <c r="H2455" s="948"/>
      <c r="I2455" s="948"/>
      <c r="J2455" s="229"/>
      <c r="K2455" s="989"/>
    </row>
    <row r="2456" spans="1:11" s="85" customFormat="1" ht="15" customHeight="1" x14ac:dyDescent="0.3">
      <c r="A2456" s="951"/>
      <c r="B2456" s="1247"/>
      <c r="C2456" s="1244"/>
      <c r="D2456" s="1250"/>
      <c r="E2456" s="1254"/>
      <c r="F2456" s="1252"/>
      <c r="G2456" s="948"/>
      <c r="H2456" s="948"/>
      <c r="I2456" s="948"/>
      <c r="J2456" s="229"/>
      <c r="K2456" s="989"/>
    </row>
    <row r="2457" spans="1:11" s="85" customFormat="1" ht="15" customHeight="1" x14ac:dyDescent="0.3">
      <c r="A2457" s="951"/>
      <c r="B2457" s="1247"/>
      <c r="C2457" s="1244"/>
      <c r="D2457" s="1250"/>
      <c r="E2457" s="1254"/>
      <c r="F2457" s="1252"/>
      <c r="G2457" s="948"/>
      <c r="H2457" s="948"/>
      <c r="I2457" s="948"/>
      <c r="J2457" s="229"/>
      <c r="K2457" s="989"/>
    </row>
    <row r="2458" spans="1:11" s="85" customFormat="1" ht="15" customHeight="1" x14ac:dyDescent="0.3">
      <c r="A2458" s="951"/>
      <c r="B2458" s="1247"/>
      <c r="C2458" s="1244"/>
      <c r="D2458" s="1250"/>
      <c r="E2458" s="1254"/>
      <c r="F2458" s="1252"/>
      <c r="G2458" s="948"/>
      <c r="H2458" s="948"/>
      <c r="I2458" s="948"/>
      <c r="J2458" s="229"/>
      <c r="K2458" s="989"/>
    </row>
    <row r="2459" spans="1:11" s="85" customFormat="1" ht="15" customHeight="1" x14ac:dyDescent="0.3">
      <c r="A2459" s="951"/>
      <c r="B2459" s="1247"/>
      <c r="C2459" s="1244"/>
      <c r="D2459" s="1250"/>
      <c r="E2459" s="1254"/>
      <c r="F2459" s="1252"/>
      <c r="G2459" s="948"/>
      <c r="H2459" s="948"/>
      <c r="I2459" s="948"/>
      <c r="J2459" s="229"/>
      <c r="K2459" s="989"/>
    </row>
    <row r="2460" spans="1:11" s="85" customFormat="1" ht="15" customHeight="1" x14ac:dyDescent="0.3">
      <c r="A2460" s="951"/>
      <c r="B2460" s="1247"/>
      <c r="C2460" s="1244"/>
      <c r="D2460" s="1250"/>
      <c r="E2460" s="1254"/>
      <c r="F2460" s="1252"/>
      <c r="G2460" s="948"/>
      <c r="H2460" s="948"/>
      <c r="I2460" s="948"/>
      <c r="J2460" s="229"/>
      <c r="K2460" s="989"/>
    </row>
    <row r="2461" spans="1:11" s="85" customFormat="1" ht="15" customHeight="1" x14ac:dyDescent="0.3">
      <c r="A2461" s="951"/>
      <c r="B2461" s="1247"/>
      <c r="C2461" s="1244"/>
      <c r="D2461" s="1250"/>
      <c r="E2461" s="1254"/>
      <c r="F2461" s="1252"/>
      <c r="G2461" s="948"/>
      <c r="H2461" s="948"/>
      <c r="I2461" s="948"/>
      <c r="J2461" s="229"/>
      <c r="K2461" s="989"/>
    </row>
    <row r="2462" spans="1:11" s="85" customFormat="1" ht="15" customHeight="1" x14ac:dyDescent="0.3">
      <c r="A2462" s="951"/>
      <c r="B2462" s="1247"/>
      <c r="C2462" s="1244"/>
      <c r="D2462" s="1250"/>
      <c r="E2462" s="1254"/>
      <c r="F2462" s="1252"/>
      <c r="G2462" s="948"/>
      <c r="H2462" s="948"/>
      <c r="I2462" s="948"/>
      <c r="J2462" s="229"/>
      <c r="K2462" s="989"/>
    </row>
    <row r="2463" spans="1:11" s="85" customFormat="1" ht="15" customHeight="1" x14ac:dyDescent="0.3">
      <c r="A2463" s="951"/>
      <c r="B2463" s="1247"/>
      <c r="C2463" s="1244"/>
      <c r="D2463" s="1250"/>
      <c r="E2463" s="1254"/>
      <c r="F2463" s="1252"/>
      <c r="G2463" s="948"/>
      <c r="H2463" s="948"/>
      <c r="I2463" s="948"/>
      <c r="J2463" s="229"/>
      <c r="K2463" s="989"/>
    </row>
    <row r="2464" spans="1:11" s="85" customFormat="1" ht="15" customHeight="1" x14ac:dyDescent="0.3">
      <c r="A2464" s="951"/>
      <c r="B2464" s="1247"/>
      <c r="C2464" s="1244"/>
      <c r="D2464" s="1250"/>
      <c r="E2464" s="1254"/>
      <c r="F2464" s="1252"/>
      <c r="G2464" s="948"/>
      <c r="H2464" s="948"/>
      <c r="I2464" s="948"/>
      <c r="J2464" s="229"/>
      <c r="K2464" s="989"/>
    </row>
    <row r="2465" spans="1:11" s="85" customFormat="1" ht="15" customHeight="1" x14ac:dyDescent="0.3">
      <c r="A2465" s="951"/>
      <c r="B2465" s="1247"/>
      <c r="C2465" s="1244"/>
      <c r="D2465" s="1250"/>
      <c r="E2465" s="1254"/>
      <c r="F2465" s="1252"/>
      <c r="G2465" s="948"/>
      <c r="H2465" s="948"/>
      <c r="I2465" s="948"/>
      <c r="J2465" s="229"/>
      <c r="K2465" s="989"/>
    </row>
    <row r="2466" spans="1:11" s="85" customFormat="1" ht="15" customHeight="1" x14ac:dyDescent="0.3">
      <c r="A2466" s="951"/>
      <c r="B2466" s="1247"/>
      <c r="C2466" s="1244"/>
      <c r="D2466" s="1250"/>
      <c r="E2466" s="1254"/>
      <c r="F2466" s="1252"/>
      <c r="G2466" s="948"/>
      <c r="H2466" s="948"/>
      <c r="I2466" s="948"/>
      <c r="J2466" s="229"/>
      <c r="K2466" s="989"/>
    </row>
    <row r="2467" spans="1:11" s="85" customFormat="1" ht="15" customHeight="1" x14ac:dyDescent="0.3">
      <c r="A2467" s="951"/>
      <c r="B2467" s="1247"/>
      <c r="C2467" s="1244"/>
      <c r="D2467" s="1250"/>
      <c r="E2467" s="1254"/>
      <c r="F2467" s="1252"/>
      <c r="G2467" s="948"/>
      <c r="H2467" s="948"/>
      <c r="I2467" s="948"/>
      <c r="J2467" s="229"/>
      <c r="K2467" s="989"/>
    </row>
    <row r="2468" spans="1:11" s="85" customFormat="1" ht="15" customHeight="1" x14ac:dyDescent="0.3">
      <c r="A2468" s="951"/>
      <c r="B2468" s="1247"/>
      <c r="C2468" s="1244"/>
      <c r="D2468" s="1250"/>
      <c r="E2468" s="1254"/>
      <c r="F2468" s="1252"/>
      <c r="G2468" s="948"/>
      <c r="H2468" s="948"/>
      <c r="I2468" s="948"/>
      <c r="J2468" s="229"/>
      <c r="K2468" s="989"/>
    </row>
    <row r="2469" spans="1:11" s="85" customFormat="1" ht="15" customHeight="1" x14ac:dyDescent="0.3">
      <c r="A2469" s="951"/>
      <c r="B2469" s="1247"/>
      <c r="C2469" s="1244"/>
      <c r="D2469" s="1250"/>
      <c r="E2469" s="1254"/>
      <c r="F2469" s="1252"/>
      <c r="G2469" s="948"/>
      <c r="H2469" s="948"/>
      <c r="I2469" s="948"/>
      <c r="J2469" s="229"/>
      <c r="K2469" s="989"/>
    </row>
    <row r="2470" spans="1:11" s="85" customFormat="1" ht="15" customHeight="1" x14ac:dyDescent="0.3">
      <c r="A2470" s="951"/>
      <c r="B2470" s="1247"/>
      <c r="C2470" s="1244"/>
      <c r="D2470" s="1250"/>
      <c r="E2470" s="1254"/>
      <c r="F2470" s="1252"/>
      <c r="G2470" s="948"/>
      <c r="H2470" s="948"/>
      <c r="I2470" s="948"/>
      <c r="J2470" s="229"/>
      <c r="K2470" s="989"/>
    </row>
    <row r="2471" spans="1:11" s="85" customFormat="1" ht="15" customHeight="1" x14ac:dyDescent="0.3">
      <c r="A2471" s="951"/>
      <c r="B2471" s="1247"/>
      <c r="C2471" s="1244"/>
      <c r="D2471" s="1250"/>
      <c r="E2471" s="1254"/>
      <c r="F2471" s="1252"/>
      <c r="G2471" s="948"/>
      <c r="H2471" s="948"/>
      <c r="I2471" s="948"/>
      <c r="J2471" s="229"/>
      <c r="K2471" s="989"/>
    </row>
    <row r="2472" spans="1:11" s="85" customFormat="1" ht="15" customHeight="1" x14ac:dyDescent="0.3">
      <c r="A2472" s="951"/>
      <c r="B2472" s="1247"/>
      <c r="C2472" s="1244"/>
      <c r="D2472" s="1250"/>
      <c r="E2472" s="1254"/>
      <c r="F2472" s="1252"/>
      <c r="G2472" s="948"/>
      <c r="H2472" s="948"/>
      <c r="I2472" s="948"/>
      <c r="J2472" s="229"/>
      <c r="K2472" s="989"/>
    </row>
    <row r="2473" spans="1:11" s="85" customFormat="1" ht="15" customHeight="1" x14ac:dyDescent="0.3">
      <c r="A2473" s="951"/>
      <c r="B2473" s="1247"/>
      <c r="C2473" s="1244"/>
      <c r="D2473" s="1250"/>
      <c r="E2473" s="1254"/>
      <c r="F2473" s="1252"/>
      <c r="G2473" s="948"/>
      <c r="H2473" s="948"/>
      <c r="I2473" s="948"/>
      <c r="J2473" s="229"/>
      <c r="K2473" s="989"/>
    </row>
    <row r="2474" spans="1:11" s="85" customFormat="1" ht="15" customHeight="1" x14ac:dyDescent="0.3">
      <c r="A2474" s="951"/>
      <c r="B2474" s="1247"/>
      <c r="C2474" s="1244"/>
      <c r="D2474" s="1250"/>
      <c r="E2474" s="1254"/>
      <c r="F2474" s="1252"/>
      <c r="G2474" s="948"/>
      <c r="H2474" s="948"/>
      <c r="I2474" s="948"/>
      <c r="J2474" s="229"/>
      <c r="K2474" s="989"/>
    </row>
    <row r="2475" spans="1:11" s="85" customFormat="1" ht="15" customHeight="1" x14ac:dyDescent="0.3">
      <c r="A2475" s="951"/>
      <c r="B2475" s="1247"/>
      <c r="C2475" s="1244"/>
      <c r="D2475" s="1250"/>
      <c r="E2475" s="1254"/>
      <c r="F2475" s="1252"/>
      <c r="G2475" s="948"/>
      <c r="H2475" s="948"/>
      <c r="I2475" s="948"/>
      <c r="J2475" s="229"/>
      <c r="K2475" s="989"/>
    </row>
    <row r="2476" spans="1:11" s="85" customFormat="1" ht="15" customHeight="1" x14ac:dyDescent="0.3">
      <c r="A2476" s="951"/>
      <c r="B2476" s="1247"/>
      <c r="C2476" s="1244"/>
      <c r="D2476" s="1250"/>
      <c r="E2476" s="1254"/>
      <c r="F2476" s="1252"/>
      <c r="G2476" s="948"/>
      <c r="H2476" s="948"/>
      <c r="I2476" s="948"/>
      <c r="J2476" s="229"/>
      <c r="K2476" s="989"/>
    </row>
    <row r="2477" spans="1:11" s="85" customFormat="1" ht="15" customHeight="1" x14ac:dyDescent="0.3">
      <c r="A2477" s="951"/>
      <c r="B2477" s="1247"/>
      <c r="C2477" s="1244"/>
      <c r="D2477" s="1250"/>
      <c r="E2477" s="1254"/>
      <c r="F2477" s="1252"/>
      <c r="G2477" s="948"/>
      <c r="H2477" s="948"/>
      <c r="I2477" s="948"/>
      <c r="J2477" s="229"/>
      <c r="K2477" s="989"/>
    </row>
    <row r="2478" spans="1:11" s="85" customFormat="1" ht="15" customHeight="1" x14ac:dyDescent="0.3">
      <c r="A2478" s="951"/>
      <c r="B2478" s="1247"/>
      <c r="C2478" s="1244"/>
      <c r="D2478" s="1250"/>
      <c r="E2478" s="1254"/>
      <c r="F2478" s="1252"/>
      <c r="G2478" s="948"/>
      <c r="H2478" s="948"/>
      <c r="I2478" s="948"/>
      <c r="J2478" s="229"/>
      <c r="K2478" s="989"/>
    </row>
    <row r="2479" spans="1:11" s="85" customFormat="1" ht="15" customHeight="1" x14ac:dyDescent="0.3">
      <c r="A2479" s="951"/>
      <c r="B2479" s="1247"/>
      <c r="C2479" s="1244"/>
      <c r="D2479" s="1250"/>
      <c r="E2479" s="1254"/>
      <c r="F2479" s="1252"/>
      <c r="G2479" s="948"/>
      <c r="H2479" s="948"/>
      <c r="I2479" s="948"/>
      <c r="J2479" s="229"/>
      <c r="K2479" s="989"/>
    </row>
    <row r="2480" spans="1:11" s="85" customFormat="1" ht="15" customHeight="1" x14ac:dyDescent="0.3">
      <c r="A2480" s="951"/>
      <c r="B2480" s="1247"/>
      <c r="C2480" s="1244"/>
      <c r="D2480" s="1250"/>
      <c r="E2480" s="1254"/>
      <c r="F2480" s="1252"/>
      <c r="G2480" s="948"/>
      <c r="H2480" s="948"/>
      <c r="I2480" s="948"/>
      <c r="J2480" s="229"/>
      <c r="K2480" s="989"/>
    </row>
    <row r="2481" spans="1:11" s="85" customFormat="1" ht="15" customHeight="1" x14ac:dyDescent="0.3">
      <c r="A2481" s="951"/>
      <c r="B2481" s="1247"/>
      <c r="C2481" s="1244"/>
      <c r="D2481" s="1250"/>
      <c r="E2481" s="1254"/>
      <c r="F2481" s="1252"/>
      <c r="G2481" s="948"/>
      <c r="H2481" s="948"/>
      <c r="I2481" s="948"/>
      <c r="J2481" s="229"/>
      <c r="K2481" s="989"/>
    </row>
    <row r="2482" spans="1:11" s="85" customFormat="1" ht="15" customHeight="1" x14ac:dyDescent="0.3">
      <c r="A2482" s="951"/>
      <c r="B2482" s="1247"/>
      <c r="C2482" s="1244"/>
      <c r="D2482" s="1250"/>
      <c r="E2482" s="1254"/>
      <c r="F2482" s="1252"/>
      <c r="G2482" s="948"/>
      <c r="H2482" s="948"/>
      <c r="I2482" s="948"/>
      <c r="J2482" s="229"/>
      <c r="K2482" s="989"/>
    </row>
    <row r="2483" spans="1:11" s="85" customFormat="1" ht="15" customHeight="1" x14ac:dyDescent="0.3">
      <c r="A2483" s="951"/>
      <c r="B2483" s="1247"/>
      <c r="C2483" s="1244"/>
      <c r="D2483" s="1250"/>
      <c r="E2483" s="1254"/>
      <c r="F2483" s="1252"/>
      <c r="G2483" s="948"/>
      <c r="H2483" s="948"/>
      <c r="I2483" s="948"/>
      <c r="J2483" s="229"/>
      <c r="K2483" s="989"/>
    </row>
    <row r="2484" spans="1:11" s="85" customFormat="1" ht="15" customHeight="1" x14ac:dyDescent="0.3">
      <c r="A2484" s="951"/>
      <c r="B2484" s="1247"/>
      <c r="C2484" s="1244"/>
      <c r="D2484" s="1250"/>
      <c r="E2484" s="1254"/>
      <c r="F2484" s="1252"/>
      <c r="G2484" s="948"/>
      <c r="H2484" s="948"/>
      <c r="I2484" s="948"/>
      <c r="J2484" s="229"/>
      <c r="K2484" s="989"/>
    </row>
    <row r="2485" spans="1:11" s="85" customFormat="1" ht="15" customHeight="1" x14ac:dyDescent="0.3">
      <c r="A2485" s="951"/>
      <c r="B2485" s="1247"/>
      <c r="C2485" s="1244"/>
      <c r="D2485" s="1250"/>
      <c r="E2485" s="1254"/>
      <c r="F2485" s="1252"/>
      <c r="G2485" s="948"/>
      <c r="H2485" s="948"/>
      <c r="I2485" s="948"/>
      <c r="J2485" s="229"/>
      <c r="K2485" s="989"/>
    </row>
    <row r="2486" spans="1:11" s="85" customFormat="1" ht="15" customHeight="1" x14ac:dyDescent="0.3">
      <c r="A2486" s="951"/>
      <c r="B2486" s="1247"/>
      <c r="C2486" s="1244"/>
      <c r="D2486" s="1250"/>
      <c r="E2486" s="1254"/>
      <c r="F2486" s="1252"/>
      <c r="G2486" s="948"/>
      <c r="H2486" s="948"/>
      <c r="I2486" s="948"/>
      <c r="J2486" s="229"/>
      <c r="K2486" s="989"/>
    </row>
    <row r="2487" spans="1:11" s="85" customFormat="1" ht="15" customHeight="1" x14ac:dyDescent="0.3">
      <c r="A2487" s="951"/>
      <c r="B2487" s="1247"/>
      <c r="C2487" s="1244"/>
      <c r="D2487" s="1250"/>
      <c r="E2487" s="1254"/>
      <c r="F2487" s="1252"/>
      <c r="G2487" s="948"/>
      <c r="H2487" s="948"/>
      <c r="I2487" s="948"/>
      <c r="J2487" s="229"/>
      <c r="K2487" s="989"/>
    </row>
    <row r="2488" spans="1:11" s="85" customFormat="1" ht="15" customHeight="1" x14ac:dyDescent="0.3">
      <c r="A2488" s="951"/>
      <c r="B2488" s="1247"/>
      <c r="C2488" s="1244"/>
      <c r="D2488" s="1250"/>
      <c r="E2488" s="1254"/>
      <c r="F2488" s="1252"/>
      <c r="G2488" s="948"/>
      <c r="H2488" s="948"/>
      <c r="I2488" s="948"/>
      <c r="J2488" s="229"/>
      <c r="K2488" s="989"/>
    </row>
    <row r="2489" spans="1:11" s="85" customFormat="1" ht="15" customHeight="1" x14ac:dyDescent="0.3">
      <c r="A2489" s="951"/>
      <c r="B2489" s="1247"/>
      <c r="C2489" s="1244"/>
      <c r="D2489" s="1250"/>
      <c r="E2489" s="1254"/>
      <c r="F2489" s="1252"/>
      <c r="G2489" s="948"/>
      <c r="H2489" s="948"/>
      <c r="I2489" s="948"/>
      <c r="J2489" s="229"/>
      <c r="K2489" s="989"/>
    </row>
    <row r="2490" spans="1:11" s="85" customFormat="1" ht="15" customHeight="1" x14ac:dyDescent="0.3">
      <c r="A2490" s="951"/>
      <c r="B2490" s="1247"/>
      <c r="C2490" s="1244"/>
      <c r="D2490" s="1250"/>
      <c r="E2490" s="1254"/>
      <c r="F2490" s="1252"/>
      <c r="G2490" s="948"/>
      <c r="H2490" s="948"/>
      <c r="I2490" s="948"/>
      <c r="J2490" s="229"/>
      <c r="K2490" s="989"/>
    </row>
    <row r="2491" spans="1:11" s="85" customFormat="1" ht="15" customHeight="1" x14ac:dyDescent="0.3">
      <c r="A2491" s="951"/>
      <c r="B2491" s="1247"/>
      <c r="C2491" s="1244"/>
      <c r="D2491" s="1250"/>
      <c r="E2491" s="1254"/>
      <c r="F2491" s="1252"/>
      <c r="G2491" s="948"/>
      <c r="H2491" s="948"/>
      <c r="I2491" s="948"/>
      <c r="J2491" s="229"/>
      <c r="K2491" s="989"/>
    </row>
    <row r="2492" spans="1:11" s="85" customFormat="1" ht="15" customHeight="1" x14ac:dyDescent="0.3">
      <c r="A2492" s="951"/>
      <c r="B2492" s="1247"/>
      <c r="C2492" s="1244"/>
      <c r="D2492" s="1250"/>
      <c r="E2492" s="1254"/>
      <c r="F2492" s="1252"/>
      <c r="G2492" s="948"/>
      <c r="H2492" s="948"/>
      <c r="I2492" s="948"/>
      <c r="J2492" s="229"/>
      <c r="K2492" s="989"/>
    </row>
    <row r="2493" spans="1:11" s="85" customFormat="1" ht="15" customHeight="1" x14ac:dyDescent="0.3">
      <c r="A2493" s="951"/>
      <c r="B2493" s="1247"/>
      <c r="C2493" s="1244"/>
      <c r="D2493" s="1250"/>
      <c r="E2493" s="1254"/>
      <c r="F2493" s="1252"/>
      <c r="G2493" s="948"/>
      <c r="H2493" s="948"/>
      <c r="I2493" s="948"/>
      <c r="J2493" s="229"/>
      <c r="K2493" s="989"/>
    </row>
    <row r="2494" spans="1:11" s="85" customFormat="1" ht="15" customHeight="1" x14ac:dyDescent="0.3">
      <c r="A2494" s="951"/>
      <c r="B2494" s="1247"/>
      <c r="C2494" s="1244"/>
      <c r="D2494" s="1250"/>
      <c r="E2494" s="1254"/>
      <c r="F2494" s="1252"/>
      <c r="G2494" s="948"/>
      <c r="H2494" s="948"/>
      <c r="I2494" s="948"/>
      <c r="J2494" s="229"/>
      <c r="K2494" s="989"/>
    </row>
    <row r="2495" spans="1:11" s="85" customFormat="1" ht="15" customHeight="1" x14ac:dyDescent="0.3">
      <c r="A2495" s="951"/>
      <c r="B2495" s="1247"/>
      <c r="C2495" s="1244"/>
      <c r="D2495" s="1250"/>
      <c r="E2495" s="1254"/>
      <c r="F2495" s="1252"/>
      <c r="G2495" s="948"/>
      <c r="H2495" s="948"/>
      <c r="I2495" s="948"/>
      <c r="J2495" s="229"/>
      <c r="K2495" s="989"/>
    </row>
    <row r="2496" spans="1:11" s="85" customFormat="1" ht="15" customHeight="1" x14ac:dyDescent="0.3">
      <c r="A2496" s="951"/>
      <c r="B2496" s="1247"/>
      <c r="C2496" s="1244"/>
      <c r="D2496" s="1250"/>
      <c r="E2496" s="1254"/>
      <c r="F2496" s="1252"/>
      <c r="G2496" s="948"/>
      <c r="H2496" s="948"/>
      <c r="I2496" s="948"/>
      <c r="J2496" s="229"/>
      <c r="K2496" s="989"/>
    </row>
    <row r="2497" spans="1:11" s="85" customFormat="1" ht="15" customHeight="1" x14ac:dyDescent="0.3">
      <c r="A2497" s="951"/>
      <c r="B2497" s="1247"/>
      <c r="C2497" s="1244"/>
      <c r="D2497" s="1250"/>
      <c r="E2497" s="1254"/>
      <c r="F2497" s="1252"/>
      <c r="G2497" s="948"/>
      <c r="H2497" s="948"/>
      <c r="I2497" s="948"/>
      <c r="J2497" s="229"/>
      <c r="K2497" s="989"/>
    </row>
    <row r="2498" spans="1:11" s="85" customFormat="1" ht="15" customHeight="1" x14ac:dyDescent="0.3">
      <c r="A2498" s="951"/>
      <c r="B2498" s="1247"/>
      <c r="C2498" s="1244"/>
      <c r="D2498" s="1250"/>
      <c r="E2498" s="1254"/>
      <c r="F2498" s="1252"/>
      <c r="G2498" s="948"/>
      <c r="H2498" s="948"/>
      <c r="I2498" s="948"/>
      <c r="J2498" s="229"/>
      <c r="K2498" s="989"/>
    </row>
    <row r="2499" spans="1:11" s="85" customFormat="1" ht="15" customHeight="1" x14ac:dyDescent="0.3">
      <c r="A2499" s="951"/>
      <c r="B2499" s="1247"/>
      <c r="C2499" s="1244"/>
      <c r="D2499" s="1250"/>
      <c r="E2499" s="1254"/>
      <c r="F2499" s="1252"/>
      <c r="G2499" s="948"/>
      <c r="H2499" s="948"/>
      <c r="I2499" s="948"/>
      <c r="J2499" s="229"/>
      <c r="K2499" s="989"/>
    </row>
    <row r="2500" spans="1:11" s="85" customFormat="1" ht="15" customHeight="1" x14ac:dyDescent="0.3">
      <c r="A2500" s="951"/>
      <c r="B2500" s="1247"/>
      <c r="C2500" s="1244"/>
      <c r="D2500" s="1250"/>
      <c r="E2500" s="1254"/>
      <c r="F2500" s="1252"/>
      <c r="G2500" s="948"/>
      <c r="H2500" s="948"/>
      <c r="I2500" s="948"/>
      <c r="J2500" s="229"/>
      <c r="K2500" s="989"/>
    </row>
    <row r="2501" spans="1:11" s="85" customFormat="1" ht="15" customHeight="1" x14ac:dyDescent="0.3">
      <c r="A2501" s="951"/>
      <c r="B2501" s="1247"/>
      <c r="C2501" s="1244"/>
      <c r="D2501" s="1250"/>
      <c r="E2501" s="1254"/>
      <c r="F2501" s="1252"/>
      <c r="G2501" s="948"/>
      <c r="H2501" s="948"/>
      <c r="I2501" s="948"/>
      <c r="J2501" s="229"/>
      <c r="K2501" s="989"/>
    </row>
    <row r="2502" spans="1:11" s="85" customFormat="1" ht="15" customHeight="1" x14ac:dyDescent="0.3">
      <c r="A2502" s="951"/>
      <c r="B2502" s="1247"/>
      <c r="C2502" s="1244"/>
      <c r="D2502" s="1250"/>
      <c r="E2502" s="1254"/>
      <c r="F2502" s="1252"/>
      <c r="G2502" s="948"/>
      <c r="H2502" s="948"/>
      <c r="I2502" s="948"/>
      <c r="J2502" s="229"/>
      <c r="K2502" s="989"/>
    </row>
    <row r="2503" spans="1:11" s="85" customFormat="1" ht="15" customHeight="1" x14ac:dyDescent="0.3">
      <c r="A2503" s="951"/>
      <c r="B2503" s="1247"/>
      <c r="C2503" s="1244"/>
      <c r="D2503" s="1250"/>
      <c r="E2503" s="1254"/>
      <c r="F2503" s="1252"/>
      <c r="G2503" s="948"/>
      <c r="H2503" s="948"/>
      <c r="I2503" s="948"/>
      <c r="J2503" s="229"/>
      <c r="K2503" s="989"/>
    </row>
    <row r="2504" spans="1:11" s="85" customFormat="1" ht="15" customHeight="1" x14ac:dyDescent="0.3">
      <c r="A2504" s="951"/>
      <c r="B2504" s="1247"/>
      <c r="C2504" s="1244"/>
      <c r="D2504" s="1250"/>
      <c r="E2504" s="1254"/>
      <c r="F2504" s="1252"/>
      <c r="G2504" s="948"/>
      <c r="H2504" s="948"/>
      <c r="I2504" s="948"/>
      <c r="J2504" s="229"/>
      <c r="K2504" s="989"/>
    </row>
    <row r="2505" spans="1:11" s="85" customFormat="1" ht="15" customHeight="1" x14ac:dyDescent="0.3">
      <c r="A2505" s="951"/>
      <c r="B2505" s="1247"/>
      <c r="C2505" s="1244"/>
      <c r="D2505" s="1250"/>
      <c r="E2505" s="1254"/>
      <c r="F2505" s="1252"/>
      <c r="G2505" s="948"/>
      <c r="H2505" s="948"/>
      <c r="I2505" s="948"/>
      <c r="J2505" s="229"/>
      <c r="K2505" s="989"/>
    </row>
    <row r="2506" spans="1:11" s="85" customFormat="1" ht="15" customHeight="1" x14ac:dyDescent="0.3">
      <c r="A2506" s="951"/>
      <c r="B2506" s="1247"/>
      <c r="C2506" s="1244"/>
      <c r="D2506" s="1250"/>
      <c r="E2506" s="1254"/>
      <c r="F2506" s="1252"/>
      <c r="G2506" s="948"/>
      <c r="H2506" s="948"/>
      <c r="I2506" s="948"/>
      <c r="J2506" s="229"/>
      <c r="K2506" s="989"/>
    </row>
    <row r="2507" spans="1:11" s="85" customFormat="1" ht="15" customHeight="1" x14ac:dyDescent="0.3">
      <c r="A2507" s="951"/>
      <c r="B2507" s="1247"/>
      <c r="C2507" s="1244"/>
      <c r="D2507" s="1250"/>
      <c r="E2507" s="1254"/>
      <c r="F2507" s="1252"/>
      <c r="G2507" s="948"/>
      <c r="H2507" s="948"/>
      <c r="I2507" s="948"/>
      <c r="J2507" s="229"/>
      <c r="K2507" s="989"/>
    </row>
    <row r="2508" spans="1:11" s="85" customFormat="1" ht="15" customHeight="1" x14ac:dyDescent="0.3">
      <c r="A2508" s="951"/>
      <c r="B2508" s="1247"/>
      <c r="C2508" s="1244"/>
      <c r="D2508" s="1250"/>
      <c r="E2508" s="1254"/>
      <c r="F2508" s="1252"/>
      <c r="G2508" s="948"/>
      <c r="H2508" s="948"/>
      <c r="I2508" s="948"/>
      <c r="J2508" s="229"/>
      <c r="K2508" s="989"/>
    </row>
    <row r="2509" spans="1:11" s="85" customFormat="1" ht="15" customHeight="1" x14ac:dyDescent="0.3">
      <c r="A2509" s="951"/>
      <c r="B2509" s="1247"/>
      <c r="C2509" s="1244"/>
      <c r="D2509" s="1250"/>
      <c r="E2509" s="1254"/>
      <c r="F2509" s="1252"/>
      <c r="G2509" s="948"/>
      <c r="H2509" s="948"/>
      <c r="I2509" s="948"/>
      <c r="J2509" s="229"/>
      <c r="K2509" s="989"/>
    </row>
    <row r="2510" spans="1:11" s="85" customFormat="1" ht="15" customHeight="1" x14ac:dyDescent="0.3">
      <c r="A2510" s="951"/>
      <c r="B2510" s="1247"/>
      <c r="C2510" s="1244"/>
      <c r="D2510" s="1250"/>
      <c r="E2510" s="1254"/>
      <c r="F2510" s="1252"/>
      <c r="G2510" s="948"/>
      <c r="H2510" s="948"/>
      <c r="I2510" s="948"/>
      <c r="J2510" s="229"/>
      <c r="K2510" s="989"/>
    </row>
    <row r="2511" spans="1:11" s="85" customFormat="1" ht="15" customHeight="1" x14ac:dyDescent="0.3">
      <c r="A2511" s="951"/>
      <c r="B2511" s="1247"/>
      <c r="C2511" s="1244"/>
      <c r="D2511" s="1250"/>
      <c r="E2511" s="1254"/>
      <c r="F2511" s="1252"/>
      <c r="G2511" s="948"/>
      <c r="H2511" s="948"/>
      <c r="I2511" s="948"/>
      <c r="J2511" s="229"/>
      <c r="K2511" s="989"/>
    </row>
    <row r="2512" spans="1:11" s="85" customFormat="1" ht="15" customHeight="1" x14ac:dyDescent="0.3">
      <c r="A2512" s="951"/>
      <c r="B2512" s="1247"/>
      <c r="C2512" s="1244"/>
      <c r="D2512" s="1250"/>
      <c r="E2512" s="1254"/>
      <c r="F2512" s="1252"/>
      <c r="G2512" s="948"/>
      <c r="H2512" s="948"/>
      <c r="I2512" s="948"/>
      <c r="J2512" s="229"/>
      <c r="K2512" s="989"/>
    </row>
    <row r="2513" spans="1:11" s="85" customFormat="1" ht="15" customHeight="1" x14ac:dyDescent="0.3">
      <c r="A2513" s="951"/>
      <c r="B2513" s="1247"/>
      <c r="C2513" s="1244"/>
      <c r="D2513" s="1250"/>
      <c r="E2513" s="1254"/>
      <c r="F2513" s="1252"/>
      <c r="G2513" s="948"/>
      <c r="H2513" s="948"/>
      <c r="I2513" s="948"/>
      <c r="J2513" s="229"/>
      <c r="K2513" s="989"/>
    </row>
    <row r="2514" spans="1:11" s="85" customFormat="1" ht="15" customHeight="1" x14ac:dyDescent="0.3">
      <c r="A2514" s="951"/>
      <c r="B2514" s="1247"/>
      <c r="C2514" s="1244"/>
      <c r="D2514" s="1250"/>
      <c r="E2514" s="1254"/>
      <c r="F2514" s="1252"/>
      <c r="G2514" s="948"/>
      <c r="H2514" s="948"/>
      <c r="I2514" s="948"/>
      <c r="J2514" s="229"/>
      <c r="K2514" s="989"/>
    </row>
    <row r="2515" spans="1:11" s="85" customFormat="1" ht="15" customHeight="1" x14ac:dyDescent="0.3">
      <c r="A2515" s="951"/>
      <c r="B2515" s="1247"/>
      <c r="C2515" s="1244"/>
      <c r="D2515" s="1250"/>
      <c r="E2515" s="1254"/>
      <c r="F2515" s="1252"/>
      <c r="G2515" s="948"/>
      <c r="H2515" s="948"/>
      <c r="I2515" s="948"/>
      <c r="J2515" s="229"/>
      <c r="K2515" s="989"/>
    </row>
    <row r="2516" spans="1:11" s="85" customFormat="1" ht="15" customHeight="1" x14ac:dyDescent="0.3">
      <c r="A2516" s="951"/>
      <c r="B2516" s="1247"/>
      <c r="C2516" s="1244"/>
      <c r="D2516" s="1250"/>
      <c r="E2516" s="1254"/>
      <c r="F2516" s="1252"/>
      <c r="G2516" s="948"/>
      <c r="H2516" s="948"/>
      <c r="I2516" s="948"/>
      <c r="J2516" s="229"/>
      <c r="K2516" s="989"/>
    </row>
    <row r="2517" spans="1:11" s="85" customFormat="1" ht="15" customHeight="1" x14ac:dyDescent="0.3">
      <c r="A2517" s="951"/>
      <c r="B2517" s="1247"/>
      <c r="C2517" s="1244"/>
      <c r="D2517" s="1250"/>
      <c r="E2517" s="1254"/>
      <c r="F2517" s="1252"/>
      <c r="G2517" s="948"/>
      <c r="H2517" s="948"/>
      <c r="I2517" s="948"/>
      <c r="J2517" s="229"/>
      <c r="K2517" s="989"/>
    </row>
    <row r="2518" spans="1:11" s="85" customFormat="1" ht="15" customHeight="1" x14ac:dyDescent="0.3">
      <c r="A2518" s="951"/>
      <c r="B2518" s="1247"/>
      <c r="C2518" s="1244"/>
      <c r="D2518" s="1250"/>
      <c r="E2518" s="1254"/>
      <c r="F2518" s="1252"/>
      <c r="G2518" s="948"/>
      <c r="H2518" s="948"/>
      <c r="I2518" s="948"/>
      <c r="J2518" s="229"/>
      <c r="K2518" s="989"/>
    </row>
    <row r="2519" spans="1:11" s="85" customFormat="1" ht="15" customHeight="1" x14ac:dyDescent="0.3">
      <c r="A2519" s="951"/>
      <c r="B2519" s="1247"/>
      <c r="C2519" s="1244"/>
      <c r="D2519" s="1250"/>
      <c r="E2519" s="1254"/>
      <c r="F2519" s="1252"/>
      <c r="G2519" s="948"/>
      <c r="H2519" s="948"/>
      <c r="I2519" s="948"/>
      <c r="J2519" s="229"/>
      <c r="K2519" s="989"/>
    </row>
    <row r="2520" spans="1:11" s="85" customFormat="1" ht="15" customHeight="1" x14ac:dyDescent="0.3">
      <c r="A2520" s="951"/>
      <c r="B2520" s="1247"/>
      <c r="C2520" s="1244"/>
      <c r="D2520" s="1250"/>
      <c r="E2520" s="1254"/>
      <c r="F2520" s="1252"/>
      <c r="G2520" s="948"/>
      <c r="H2520" s="948"/>
      <c r="I2520" s="948"/>
      <c r="J2520" s="229"/>
      <c r="K2520" s="989"/>
    </row>
    <row r="2521" spans="1:11" s="85" customFormat="1" ht="15" customHeight="1" x14ac:dyDescent="0.3">
      <c r="A2521" s="951"/>
      <c r="B2521" s="1247"/>
      <c r="C2521" s="1244"/>
      <c r="D2521" s="1250"/>
      <c r="E2521" s="1254"/>
      <c r="F2521" s="1252"/>
      <c r="G2521" s="948"/>
      <c r="H2521" s="948"/>
      <c r="I2521" s="948"/>
      <c r="J2521" s="229"/>
      <c r="K2521" s="989"/>
    </row>
    <row r="2522" spans="1:11" s="85" customFormat="1" ht="15" customHeight="1" x14ac:dyDescent="0.3">
      <c r="A2522" s="951"/>
      <c r="B2522" s="1247"/>
      <c r="C2522" s="1244"/>
      <c r="D2522" s="1250"/>
      <c r="E2522" s="1254"/>
      <c r="F2522" s="1252"/>
      <c r="G2522" s="948"/>
      <c r="H2522" s="948"/>
      <c r="I2522" s="948"/>
      <c r="J2522" s="229"/>
      <c r="K2522" s="989"/>
    </row>
    <row r="2523" spans="1:11" s="85" customFormat="1" ht="15" customHeight="1" x14ac:dyDescent="0.3">
      <c r="A2523" s="951"/>
      <c r="B2523" s="1247"/>
      <c r="C2523" s="1244"/>
      <c r="D2523" s="1250"/>
      <c r="E2523" s="1254"/>
      <c r="F2523" s="1252"/>
      <c r="G2523" s="948"/>
      <c r="H2523" s="948"/>
      <c r="I2523" s="948"/>
      <c r="J2523" s="229"/>
      <c r="K2523" s="989"/>
    </row>
    <row r="2524" spans="1:11" s="85" customFormat="1" ht="15" customHeight="1" x14ac:dyDescent="0.3">
      <c r="A2524" s="951"/>
      <c r="B2524" s="1247"/>
      <c r="C2524" s="1244"/>
      <c r="D2524" s="1250"/>
      <c r="E2524" s="1254"/>
      <c r="F2524" s="1252"/>
      <c r="G2524" s="948"/>
      <c r="H2524" s="948"/>
      <c r="I2524" s="948"/>
      <c r="J2524" s="229"/>
      <c r="K2524" s="989"/>
    </row>
    <row r="2525" spans="1:11" s="85" customFormat="1" ht="15" customHeight="1" x14ac:dyDescent="0.3">
      <c r="A2525" s="951"/>
      <c r="B2525" s="1247"/>
      <c r="C2525" s="1244"/>
      <c r="D2525" s="1250"/>
      <c r="E2525" s="1254"/>
      <c r="F2525" s="1252"/>
      <c r="G2525" s="948"/>
      <c r="H2525" s="948"/>
      <c r="I2525" s="948"/>
      <c r="J2525" s="229"/>
      <c r="K2525" s="989"/>
    </row>
    <row r="2526" spans="1:11" s="85" customFormat="1" ht="15" customHeight="1" x14ac:dyDescent="0.3">
      <c r="A2526" s="951"/>
      <c r="B2526" s="1247"/>
      <c r="C2526" s="1244"/>
      <c r="D2526" s="1250"/>
      <c r="E2526" s="1254"/>
      <c r="F2526" s="1252"/>
      <c r="G2526" s="948"/>
      <c r="H2526" s="948"/>
      <c r="I2526" s="948"/>
      <c r="J2526" s="229"/>
      <c r="K2526" s="989"/>
    </row>
    <row r="2527" spans="1:11" s="85" customFormat="1" ht="15" customHeight="1" x14ac:dyDescent="0.3">
      <c r="A2527" s="951"/>
      <c r="B2527" s="1247"/>
      <c r="C2527" s="1244"/>
      <c r="D2527" s="1250"/>
      <c r="E2527" s="1254"/>
      <c r="F2527" s="1252"/>
      <c r="G2527" s="948"/>
      <c r="H2527" s="948"/>
      <c r="I2527" s="948"/>
      <c r="J2527" s="229"/>
      <c r="K2527" s="989"/>
    </row>
    <row r="2528" spans="1:11" s="85" customFormat="1" ht="15" customHeight="1" x14ac:dyDescent="0.3">
      <c r="A2528" s="951"/>
      <c r="B2528" s="1247"/>
      <c r="C2528" s="1244"/>
      <c r="D2528" s="1250"/>
      <c r="E2528" s="1254"/>
      <c r="F2528" s="1252"/>
      <c r="G2528" s="948"/>
      <c r="H2528" s="948"/>
      <c r="I2528" s="948"/>
      <c r="J2528" s="229"/>
      <c r="K2528" s="989"/>
    </row>
    <row r="2529" spans="1:11" s="85" customFormat="1" ht="15" customHeight="1" x14ac:dyDescent="0.3">
      <c r="A2529" s="951"/>
      <c r="B2529" s="1247"/>
      <c r="C2529" s="1244"/>
      <c r="D2529" s="1250"/>
      <c r="E2529" s="1254"/>
      <c r="F2529" s="1252"/>
      <c r="G2529" s="948"/>
      <c r="H2529" s="948"/>
      <c r="I2529" s="948"/>
      <c r="J2529" s="229"/>
      <c r="K2529" s="989"/>
    </row>
    <row r="2530" spans="1:11" s="85" customFormat="1" ht="15" customHeight="1" x14ac:dyDescent="0.3">
      <c r="A2530" s="951"/>
      <c r="B2530" s="1247"/>
      <c r="C2530" s="1244"/>
      <c r="D2530" s="1250"/>
      <c r="E2530" s="1254"/>
      <c r="F2530" s="1252"/>
      <c r="G2530" s="948"/>
      <c r="H2530" s="948"/>
      <c r="I2530" s="948"/>
      <c r="J2530" s="229"/>
      <c r="K2530" s="989"/>
    </row>
    <row r="2531" spans="1:11" s="85" customFormat="1" ht="15" customHeight="1" x14ac:dyDescent="0.3">
      <c r="A2531" s="951"/>
      <c r="B2531" s="1247"/>
      <c r="C2531" s="1244"/>
      <c r="D2531" s="1250"/>
      <c r="E2531" s="1254"/>
      <c r="F2531" s="1252"/>
      <c r="G2531" s="948"/>
      <c r="H2531" s="948"/>
      <c r="I2531" s="948"/>
      <c r="J2531" s="229"/>
      <c r="K2531" s="989"/>
    </row>
    <row r="2532" spans="1:11" s="85" customFormat="1" ht="15" customHeight="1" x14ac:dyDescent="0.3">
      <c r="A2532" s="951"/>
      <c r="B2532" s="1247"/>
      <c r="C2532" s="1244"/>
      <c r="D2532" s="1250"/>
      <c r="E2532" s="1254"/>
      <c r="F2532" s="1252"/>
      <c r="G2532" s="948"/>
      <c r="H2532" s="948"/>
      <c r="I2532" s="948"/>
      <c r="J2532" s="229"/>
      <c r="K2532" s="989"/>
    </row>
    <row r="2533" spans="1:11" s="85" customFormat="1" ht="15" customHeight="1" x14ac:dyDescent="0.3">
      <c r="A2533" s="951"/>
      <c r="B2533" s="1247"/>
      <c r="C2533" s="1244"/>
      <c r="D2533" s="1250"/>
      <c r="E2533" s="1254"/>
      <c r="F2533" s="1252"/>
      <c r="G2533" s="948"/>
      <c r="H2533" s="948"/>
      <c r="I2533" s="948"/>
      <c r="J2533" s="229"/>
      <c r="K2533" s="989"/>
    </row>
    <row r="2534" spans="1:11" s="85" customFormat="1" ht="15" customHeight="1" x14ac:dyDescent="0.3">
      <c r="A2534" s="951"/>
      <c r="B2534" s="1247"/>
      <c r="C2534" s="1244"/>
      <c r="D2534" s="1250"/>
      <c r="E2534" s="1254"/>
      <c r="F2534" s="1252"/>
      <c r="G2534" s="948"/>
      <c r="H2534" s="948"/>
      <c r="I2534" s="948"/>
      <c r="J2534" s="229"/>
      <c r="K2534" s="989"/>
    </row>
    <row r="2535" spans="1:11" s="85" customFormat="1" ht="15" customHeight="1" x14ac:dyDescent="0.3">
      <c r="A2535" s="951"/>
      <c r="B2535" s="1247"/>
      <c r="C2535" s="1244"/>
      <c r="D2535" s="1250"/>
      <c r="E2535" s="1254"/>
      <c r="F2535" s="1252"/>
      <c r="G2535" s="948"/>
      <c r="H2535" s="948"/>
      <c r="I2535" s="948"/>
      <c r="J2535" s="229"/>
      <c r="K2535" s="989"/>
    </row>
    <row r="2536" spans="1:11" s="85" customFormat="1" ht="15" customHeight="1" x14ac:dyDescent="0.3">
      <c r="A2536" s="951"/>
      <c r="B2536" s="1247"/>
      <c r="C2536" s="1244"/>
      <c r="D2536" s="1250"/>
      <c r="E2536" s="1254"/>
      <c r="F2536" s="1252"/>
      <c r="G2536" s="948"/>
      <c r="H2536" s="948"/>
      <c r="I2536" s="948"/>
      <c r="J2536" s="229"/>
      <c r="K2536" s="989"/>
    </row>
    <row r="2537" spans="1:11" s="85" customFormat="1" ht="15" customHeight="1" x14ac:dyDescent="0.3">
      <c r="A2537" s="951"/>
      <c r="B2537" s="1247"/>
      <c r="C2537" s="1244"/>
      <c r="D2537" s="1250"/>
      <c r="E2537" s="1254"/>
      <c r="F2537" s="1252"/>
      <c r="G2537" s="948"/>
      <c r="H2537" s="948"/>
      <c r="I2537" s="948"/>
      <c r="J2537" s="229"/>
      <c r="K2537" s="989"/>
    </row>
    <row r="2538" spans="1:11" s="85" customFormat="1" ht="15" customHeight="1" x14ac:dyDescent="0.3">
      <c r="A2538" s="951"/>
      <c r="B2538" s="1247"/>
      <c r="C2538" s="1244"/>
      <c r="D2538" s="1250"/>
      <c r="E2538" s="1254"/>
      <c r="F2538" s="1252"/>
      <c r="G2538" s="948"/>
      <c r="H2538" s="948"/>
      <c r="I2538" s="948"/>
      <c r="J2538" s="229"/>
      <c r="K2538" s="989"/>
    </row>
    <row r="2539" spans="1:11" s="85" customFormat="1" ht="15" customHeight="1" x14ac:dyDescent="0.3">
      <c r="A2539" s="951"/>
      <c r="B2539" s="1247"/>
      <c r="C2539" s="1244"/>
      <c r="D2539" s="1250"/>
      <c r="E2539" s="1254"/>
      <c r="F2539" s="1252"/>
      <c r="G2539" s="948"/>
      <c r="H2539" s="948"/>
      <c r="I2539" s="948"/>
      <c r="J2539" s="229"/>
      <c r="K2539" s="989"/>
    </row>
    <row r="2540" spans="1:11" s="85" customFormat="1" ht="15" customHeight="1" x14ac:dyDescent="0.3">
      <c r="A2540" s="951"/>
      <c r="B2540" s="1247"/>
      <c r="C2540" s="1244"/>
      <c r="D2540" s="1250"/>
      <c r="E2540" s="1254"/>
      <c r="F2540" s="1252"/>
      <c r="G2540" s="948"/>
      <c r="H2540" s="948"/>
      <c r="I2540" s="948"/>
      <c r="J2540" s="229"/>
      <c r="K2540" s="989"/>
    </row>
    <row r="2541" spans="1:11" s="85" customFormat="1" ht="15" customHeight="1" x14ac:dyDescent="0.3">
      <c r="A2541" s="951"/>
      <c r="B2541" s="1247"/>
      <c r="C2541" s="1244"/>
      <c r="D2541" s="1250"/>
      <c r="E2541" s="1254"/>
      <c r="F2541" s="1252"/>
      <c r="G2541" s="948"/>
      <c r="H2541" s="948"/>
      <c r="I2541" s="948"/>
      <c r="J2541" s="229"/>
      <c r="K2541" s="989"/>
    </row>
    <row r="2542" spans="1:11" s="85" customFormat="1" ht="15" customHeight="1" x14ac:dyDescent="0.3">
      <c r="A2542" s="951"/>
      <c r="B2542" s="1247"/>
      <c r="C2542" s="1244"/>
      <c r="D2542" s="1250"/>
      <c r="E2542" s="1254"/>
      <c r="F2542" s="1252"/>
      <c r="G2542" s="948"/>
      <c r="H2542" s="948"/>
      <c r="I2542" s="948"/>
      <c r="J2542" s="229"/>
      <c r="K2542" s="989"/>
    </row>
    <row r="2543" spans="1:11" s="85" customFormat="1" ht="15" customHeight="1" x14ac:dyDescent="0.3">
      <c r="A2543" s="951"/>
      <c r="B2543" s="1247"/>
      <c r="C2543" s="1244"/>
      <c r="D2543" s="1250"/>
      <c r="E2543" s="1254"/>
      <c r="F2543" s="1252"/>
      <c r="G2543" s="948"/>
      <c r="H2543" s="948"/>
      <c r="I2543" s="948"/>
      <c r="J2543" s="229"/>
      <c r="K2543" s="989"/>
    </row>
    <row r="2544" spans="1:11" s="85" customFormat="1" ht="15" customHeight="1" x14ac:dyDescent="0.3">
      <c r="A2544" s="951"/>
      <c r="B2544" s="1247"/>
      <c r="C2544" s="1244"/>
      <c r="D2544" s="1250"/>
      <c r="E2544" s="1254"/>
      <c r="F2544" s="1252"/>
      <c r="G2544" s="948"/>
      <c r="H2544" s="948"/>
      <c r="I2544" s="948"/>
      <c r="J2544" s="229"/>
      <c r="K2544" s="989"/>
    </row>
    <row r="2545" spans="1:11" s="85" customFormat="1" ht="15" customHeight="1" x14ac:dyDescent="0.3">
      <c r="A2545" s="951"/>
      <c r="B2545" s="1247"/>
      <c r="C2545" s="1244"/>
      <c r="D2545" s="1250"/>
      <c r="E2545" s="1254"/>
      <c r="F2545" s="1252"/>
      <c r="G2545" s="948"/>
      <c r="H2545" s="948"/>
      <c r="I2545" s="948"/>
      <c r="J2545" s="229"/>
      <c r="K2545" s="989"/>
    </row>
    <row r="2546" spans="1:11" s="85" customFormat="1" ht="15" customHeight="1" x14ac:dyDescent="0.3">
      <c r="A2546" s="951"/>
      <c r="B2546" s="1247"/>
      <c r="C2546" s="1244"/>
      <c r="D2546" s="1250"/>
      <c r="E2546" s="1254"/>
      <c r="F2546" s="1252"/>
      <c r="G2546" s="948"/>
      <c r="H2546" s="948"/>
      <c r="I2546" s="948"/>
      <c r="J2546" s="229"/>
      <c r="K2546" s="989"/>
    </row>
    <row r="2547" spans="1:11" s="85" customFormat="1" ht="15" customHeight="1" x14ac:dyDescent="0.3">
      <c r="A2547" s="951"/>
      <c r="B2547" s="1247"/>
      <c r="C2547" s="1244"/>
      <c r="D2547" s="1250"/>
      <c r="E2547" s="1254"/>
      <c r="F2547" s="1252"/>
      <c r="G2547" s="948"/>
      <c r="H2547" s="948"/>
      <c r="I2547" s="948"/>
      <c r="J2547" s="229"/>
      <c r="K2547" s="989"/>
    </row>
    <row r="2548" spans="1:11" s="85" customFormat="1" ht="15" customHeight="1" x14ac:dyDescent="0.3">
      <c r="A2548" s="951"/>
      <c r="B2548" s="1247"/>
      <c r="C2548" s="1244"/>
      <c r="D2548" s="1250"/>
      <c r="E2548" s="1254"/>
      <c r="F2548" s="1252"/>
      <c r="G2548" s="948"/>
      <c r="H2548" s="948"/>
      <c r="I2548" s="948"/>
      <c r="J2548" s="229"/>
      <c r="K2548" s="989"/>
    </row>
    <row r="2549" spans="1:11" s="85" customFormat="1" ht="15" customHeight="1" x14ac:dyDescent="0.3">
      <c r="A2549" s="951"/>
      <c r="B2549" s="1247"/>
      <c r="C2549" s="1244"/>
      <c r="D2549" s="1250"/>
      <c r="E2549" s="1254"/>
      <c r="F2549" s="1252"/>
      <c r="G2549" s="948"/>
      <c r="H2549" s="948"/>
      <c r="I2549" s="948"/>
      <c r="J2549" s="229"/>
      <c r="K2549" s="989"/>
    </row>
    <row r="2550" spans="1:11" s="85" customFormat="1" ht="15" customHeight="1" x14ac:dyDescent="0.3">
      <c r="A2550" s="951"/>
      <c r="B2550" s="1247"/>
      <c r="C2550" s="1244"/>
      <c r="D2550" s="1250"/>
      <c r="E2550" s="1254"/>
      <c r="F2550" s="1252"/>
      <c r="G2550" s="948"/>
      <c r="H2550" s="948"/>
      <c r="I2550" s="948"/>
      <c r="J2550" s="229"/>
      <c r="K2550" s="989"/>
    </row>
    <row r="2551" spans="1:11" s="85" customFormat="1" ht="15" customHeight="1" x14ac:dyDescent="0.3">
      <c r="A2551" s="951"/>
      <c r="B2551" s="1247"/>
      <c r="C2551" s="1244"/>
      <c r="D2551" s="1250"/>
      <c r="E2551" s="1254"/>
      <c r="F2551" s="1252"/>
      <c r="G2551" s="948"/>
      <c r="H2551" s="948"/>
      <c r="I2551" s="948"/>
      <c r="J2551" s="229"/>
      <c r="K2551" s="989"/>
    </row>
    <row r="2552" spans="1:11" s="85" customFormat="1" ht="15" customHeight="1" x14ac:dyDescent="0.3">
      <c r="A2552" s="951"/>
      <c r="B2552" s="1247"/>
      <c r="C2552" s="1244"/>
      <c r="D2552" s="1250"/>
      <c r="E2552" s="1254"/>
      <c r="F2552" s="1252"/>
      <c r="G2552" s="948"/>
      <c r="H2552" s="948"/>
      <c r="I2552" s="948"/>
      <c r="J2552" s="229"/>
      <c r="K2552" s="989"/>
    </row>
    <row r="2553" spans="1:11" s="85" customFormat="1" ht="15" customHeight="1" x14ac:dyDescent="0.3">
      <c r="A2553" s="951"/>
      <c r="B2553" s="1247"/>
      <c r="C2553" s="1244"/>
      <c r="D2553" s="1250"/>
      <c r="E2553" s="1254"/>
      <c r="F2553" s="1252"/>
      <c r="G2553" s="948"/>
      <c r="H2553" s="948"/>
      <c r="I2553" s="948"/>
      <c r="J2553" s="229"/>
      <c r="K2553" s="989"/>
    </row>
    <row r="2554" spans="1:11" s="85" customFormat="1" ht="15" customHeight="1" x14ac:dyDescent="0.3">
      <c r="A2554" s="951"/>
      <c r="B2554" s="1247"/>
      <c r="C2554" s="1244"/>
      <c r="D2554" s="1250"/>
      <c r="E2554" s="1254"/>
      <c r="F2554" s="1252"/>
      <c r="G2554" s="948"/>
      <c r="H2554" s="948"/>
      <c r="I2554" s="948"/>
      <c r="J2554" s="229"/>
      <c r="K2554" s="989"/>
    </row>
    <row r="2555" spans="1:11" s="85" customFormat="1" ht="15" customHeight="1" x14ac:dyDescent="0.3">
      <c r="A2555" s="951"/>
      <c r="B2555" s="1247"/>
      <c r="C2555" s="1244"/>
      <c r="D2555" s="1250"/>
      <c r="E2555" s="1254"/>
      <c r="F2555" s="1252"/>
      <c r="G2555" s="948"/>
      <c r="H2555" s="948"/>
      <c r="I2555" s="948"/>
      <c r="J2555" s="229"/>
      <c r="K2555" s="989"/>
    </row>
    <row r="2556" spans="1:11" s="85" customFormat="1" ht="15" customHeight="1" x14ac:dyDescent="0.3">
      <c r="A2556" s="951"/>
      <c r="B2556" s="1247"/>
      <c r="C2556" s="1244"/>
      <c r="D2556" s="1250"/>
      <c r="E2556" s="1254"/>
      <c r="F2556" s="1252"/>
      <c r="G2556" s="948"/>
      <c r="H2556" s="948"/>
      <c r="I2556" s="948"/>
      <c r="J2556" s="229"/>
      <c r="K2556" s="989"/>
    </row>
    <row r="2557" spans="1:11" s="85" customFormat="1" ht="15" customHeight="1" x14ac:dyDescent="0.3">
      <c r="A2557" s="951"/>
      <c r="B2557" s="1247"/>
      <c r="C2557" s="1244"/>
      <c r="D2557" s="1250"/>
      <c r="E2557" s="1254"/>
      <c r="F2557" s="1252"/>
      <c r="G2557" s="948"/>
      <c r="H2557" s="948"/>
      <c r="I2557" s="948"/>
      <c r="J2557" s="229"/>
      <c r="K2557" s="989"/>
    </row>
    <row r="2558" spans="1:11" s="85" customFormat="1" ht="15" customHeight="1" x14ac:dyDescent="0.3">
      <c r="A2558" s="951"/>
      <c r="B2558" s="1247"/>
      <c r="C2558" s="1244"/>
      <c r="D2558" s="1250"/>
      <c r="E2558" s="1254"/>
      <c r="F2558" s="1252"/>
      <c r="G2558" s="948"/>
      <c r="H2558" s="948"/>
      <c r="I2558" s="948"/>
      <c r="J2558" s="229"/>
      <c r="K2558" s="989"/>
    </row>
    <row r="2559" spans="1:11" s="85" customFormat="1" ht="15" customHeight="1" x14ac:dyDescent="0.3">
      <c r="A2559" s="951"/>
      <c r="B2559" s="1247"/>
      <c r="C2559" s="1244"/>
      <c r="D2559" s="1250"/>
      <c r="E2559" s="1254"/>
      <c r="F2559" s="1252"/>
      <c r="G2559" s="948"/>
      <c r="H2559" s="948"/>
      <c r="I2559" s="948"/>
      <c r="J2559" s="229"/>
      <c r="K2559" s="989"/>
    </row>
    <row r="2560" spans="1:11" s="85" customFormat="1" ht="15" customHeight="1" x14ac:dyDescent="0.3">
      <c r="A2560" s="951"/>
      <c r="B2560" s="1247"/>
      <c r="C2560" s="1244"/>
      <c r="D2560" s="1250"/>
      <c r="E2560" s="1254"/>
      <c r="F2560" s="1252"/>
      <c r="G2560" s="948"/>
      <c r="H2560" s="948"/>
      <c r="I2560" s="948"/>
      <c r="J2560" s="229"/>
      <c r="K2560" s="989"/>
    </row>
    <row r="2561" spans="1:11" s="85" customFormat="1" ht="15" customHeight="1" x14ac:dyDescent="0.3">
      <c r="A2561" s="951"/>
      <c r="B2561" s="1247"/>
      <c r="C2561" s="1244"/>
      <c r="D2561" s="1250"/>
      <c r="E2561" s="1254"/>
      <c r="F2561" s="1252"/>
      <c r="G2561" s="948"/>
      <c r="H2561" s="948"/>
      <c r="I2561" s="948"/>
      <c r="J2561" s="229"/>
      <c r="K2561" s="989"/>
    </row>
    <row r="2562" spans="1:11" s="85" customFormat="1" ht="15" customHeight="1" x14ac:dyDescent="0.3">
      <c r="A2562" s="951"/>
      <c r="B2562" s="1247"/>
      <c r="C2562" s="1244"/>
      <c r="D2562" s="1250"/>
      <c r="E2562" s="1254"/>
      <c r="F2562" s="1252"/>
      <c r="G2562" s="948"/>
      <c r="H2562" s="948"/>
      <c r="I2562" s="948"/>
      <c r="J2562" s="229"/>
      <c r="K2562" s="989"/>
    </row>
    <row r="2563" spans="1:11" s="85" customFormat="1" ht="15" customHeight="1" x14ac:dyDescent="0.3">
      <c r="A2563" s="951"/>
      <c r="B2563" s="1247"/>
      <c r="C2563" s="1244"/>
      <c r="D2563" s="1250"/>
      <c r="E2563" s="1254"/>
      <c r="F2563" s="1252"/>
      <c r="G2563" s="948"/>
      <c r="H2563" s="948"/>
      <c r="I2563" s="948"/>
      <c r="J2563" s="229"/>
      <c r="K2563" s="989"/>
    </row>
    <row r="2564" spans="1:11" s="85" customFormat="1" ht="15" customHeight="1" x14ac:dyDescent="0.3">
      <c r="A2564" s="951"/>
      <c r="B2564" s="1247"/>
      <c r="C2564" s="1244"/>
      <c r="D2564" s="1250"/>
      <c r="E2564" s="1254"/>
      <c r="F2564" s="1252"/>
      <c r="G2564" s="948"/>
      <c r="H2564" s="948"/>
      <c r="I2564" s="948"/>
      <c r="J2564" s="229"/>
      <c r="K2564" s="989"/>
    </row>
    <row r="2565" spans="1:11" s="85" customFormat="1" ht="15" customHeight="1" x14ac:dyDescent="0.3">
      <c r="A2565" s="951"/>
      <c r="B2565" s="1247"/>
      <c r="C2565" s="1244"/>
      <c r="D2565" s="1250"/>
      <c r="E2565" s="1254"/>
      <c r="F2565" s="1252"/>
      <c r="G2565" s="948"/>
      <c r="H2565" s="948"/>
      <c r="I2565" s="948"/>
      <c r="J2565" s="229"/>
      <c r="K2565" s="989"/>
    </row>
    <row r="2566" spans="1:11" s="85" customFormat="1" ht="15" customHeight="1" x14ac:dyDescent="0.3">
      <c r="A2566" s="951"/>
      <c r="B2566" s="1247"/>
      <c r="C2566" s="1244"/>
      <c r="D2566" s="1250"/>
      <c r="E2566" s="1254"/>
      <c r="F2566" s="1252"/>
      <c r="G2566" s="948"/>
      <c r="H2566" s="948"/>
      <c r="I2566" s="948"/>
      <c r="J2566" s="229"/>
      <c r="K2566" s="989"/>
    </row>
    <row r="2567" spans="1:11" s="85" customFormat="1" ht="15" customHeight="1" x14ac:dyDescent="0.3">
      <c r="A2567" s="951"/>
      <c r="B2567" s="1247"/>
      <c r="C2567" s="1244"/>
      <c r="D2567" s="1250"/>
      <c r="E2567" s="1254"/>
      <c r="F2567" s="1252"/>
      <c r="G2567" s="948"/>
      <c r="H2567" s="948"/>
      <c r="I2567" s="948"/>
      <c r="J2567" s="229"/>
      <c r="K2567" s="989"/>
    </row>
    <row r="2568" spans="1:11" s="85" customFormat="1" ht="15" customHeight="1" x14ac:dyDescent="0.3">
      <c r="A2568" s="951"/>
      <c r="B2568" s="1247"/>
      <c r="C2568" s="1244"/>
      <c r="D2568" s="1250"/>
      <c r="E2568" s="1254"/>
      <c r="F2568" s="1252"/>
      <c r="G2568" s="948"/>
      <c r="H2568" s="948"/>
      <c r="I2568" s="948"/>
      <c r="J2568" s="229"/>
      <c r="K2568" s="989"/>
    </row>
    <row r="2569" spans="1:11" s="85" customFormat="1" ht="15" customHeight="1" x14ac:dyDescent="0.3">
      <c r="A2569" s="951"/>
      <c r="B2569" s="1247"/>
      <c r="C2569" s="1244"/>
      <c r="D2569" s="1250"/>
      <c r="E2569" s="1254"/>
      <c r="F2569" s="1252"/>
      <c r="G2569" s="948"/>
      <c r="H2569" s="948"/>
      <c r="I2569" s="948"/>
      <c r="J2569" s="229"/>
      <c r="K2569" s="989"/>
    </row>
    <row r="2570" spans="1:11" s="85" customFormat="1" ht="15" customHeight="1" x14ac:dyDescent="0.3">
      <c r="A2570" s="951"/>
      <c r="B2570" s="1247"/>
      <c r="C2570" s="1244"/>
      <c r="D2570" s="1250"/>
      <c r="E2570" s="1254"/>
      <c r="F2570" s="1252"/>
      <c r="G2570" s="948"/>
      <c r="H2570" s="948"/>
      <c r="I2570" s="948"/>
      <c r="J2570" s="229"/>
      <c r="K2570" s="989"/>
    </row>
    <row r="2571" spans="1:11" s="85" customFormat="1" ht="15" customHeight="1" x14ac:dyDescent="0.3">
      <c r="A2571" s="951"/>
      <c r="B2571" s="1247"/>
      <c r="C2571" s="1244"/>
      <c r="D2571" s="1250"/>
      <c r="E2571" s="1254"/>
      <c r="F2571" s="1252"/>
      <c r="G2571" s="948"/>
      <c r="H2571" s="948"/>
      <c r="I2571" s="948"/>
      <c r="J2571" s="229"/>
      <c r="K2571" s="989"/>
    </row>
    <row r="2572" spans="1:11" s="85" customFormat="1" ht="15" customHeight="1" x14ac:dyDescent="0.3">
      <c r="A2572" s="951"/>
      <c r="B2572" s="1247"/>
      <c r="C2572" s="1244"/>
      <c r="D2572" s="1250"/>
      <c r="E2572" s="1254"/>
      <c r="F2572" s="1252"/>
      <c r="G2572" s="948"/>
      <c r="H2572" s="948"/>
      <c r="I2572" s="948"/>
      <c r="J2572" s="229"/>
      <c r="K2572" s="989"/>
    </row>
    <row r="2573" spans="1:11" s="85" customFormat="1" ht="15" customHeight="1" x14ac:dyDescent="0.3">
      <c r="A2573" s="951"/>
      <c r="B2573" s="1247"/>
      <c r="C2573" s="1244"/>
      <c r="D2573" s="1250"/>
      <c r="E2573" s="1254"/>
      <c r="F2573" s="1252"/>
      <c r="G2573" s="948"/>
      <c r="H2573" s="948"/>
      <c r="I2573" s="948"/>
      <c r="J2573" s="229"/>
      <c r="K2573" s="989"/>
    </row>
    <row r="2574" spans="1:11" s="85" customFormat="1" ht="15" customHeight="1" x14ac:dyDescent="0.3">
      <c r="A2574" s="951"/>
      <c r="B2574" s="1247"/>
      <c r="C2574" s="1244"/>
      <c r="D2574" s="1250"/>
      <c r="E2574" s="1254"/>
      <c r="F2574" s="1252"/>
      <c r="G2574" s="948"/>
      <c r="H2574" s="948"/>
      <c r="I2574" s="948"/>
      <c r="J2574" s="229"/>
      <c r="K2574" s="989"/>
    </row>
    <row r="2575" spans="1:11" s="85" customFormat="1" ht="15" customHeight="1" x14ac:dyDescent="0.3">
      <c r="A2575" s="951"/>
      <c r="B2575" s="1247"/>
      <c r="C2575" s="1244"/>
      <c r="D2575" s="1250"/>
      <c r="E2575" s="1254"/>
      <c r="F2575" s="1252"/>
      <c r="G2575" s="948"/>
      <c r="H2575" s="948"/>
      <c r="I2575" s="948"/>
      <c r="J2575" s="229"/>
      <c r="K2575" s="989"/>
    </row>
    <row r="2576" spans="1:11" s="85" customFormat="1" ht="15" customHeight="1" x14ac:dyDescent="0.3">
      <c r="A2576" s="951"/>
      <c r="B2576" s="1247"/>
      <c r="C2576" s="1244"/>
      <c r="D2576" s="1250"/>
      <c r="E2576" s="1254"/>
      <c r="F2576" s="1252"/>
      <c r="G2576" s="948"/>
      <c r="H2576" s="948"/>
      <c r="I2576" s="948"/>
      <c r="J2576" s="229"/>
      <c r="K2576" s="989"/>
    </row>
    <row r="2577" spans="1:11" s="85" customFormat="1" ht="15" customHeight="1" x14ac:dyDescent="0.3">
      <c r="A2577" s="951"/>
      <c r="B2577" s="1247"/>
      <c r="C2577" s="1244"/>
      <c r="D2577" s="1250"/>
      <c r="E2577" s="1254"/>
      <c r="F2577" s="1252"/>
      <c r="G2577" s="948"/>
      <c r="H2577" s="948"/>
      <c r="I2577" s="948"/>
      <c r="J2577" s="229"/>
      <c r="K2577" s="989"/>
    </row>
    <row r="2578" spans="1:11" s="85" customFormat="1" ht="15" customHeight="1" x14ac:dyDescent="0.3">
      <c r="A2578" s="951"/>
      <c r="B2578" s="1247"/>
      <c r="C2578" s="1244"/>
      <c r="D2578" s="1250"/>
      <c r="E2578" s="1254"/>
      <c r="F2578" s="1252"/>
      <c r="G2578" s="948"/>
      <c r="H2578" s="948"/>
      <c r="I2578" s="948"/>
      <c r="J2578" s="229"/>
      <c r="K2578" s="989"/>
    </row>
    <row r="2579" spans="1:11" s="85" customFormat="1" ht="15" customHeight="1" x14ac:dyDescent="0.3">
      <c r="A2579" s="951"/>
      <c r="B2579" s="1247"/>
      <c r="C2579" s="1244"/>
      <c r="D2579" s="1250"/>
      <c r="E2579" s="1254"/>
      <c r="F2579" s="1252"/>
      <c r="G2579" s="948"/>
      <c r="H2579" s="948"/>
      <c r="I2579" s="948"/>
      <c r="J2579" s="229"/>
      <c r="K2579" s="989"/>
    </row>
    <row r="2580" spans="1:11" s="85" customFormat="1" ht="15" customHeight="1" x14ac:dyDescent="0.3">
      <c r="A2580" s="951"/>
      <c r="B2580" s="1247"/>
      <c r="C2580" s="1244"/>
      <c r="D2580" s="1250"/>
      <c r="E2580" s="1254"/>
      <c r="F2580" s="1252"/>
      <c r="G2580" s="948"/>
      <c r="H2580" s="948"/>
      <c r="I2580" s="948"/>
      <c r="J2580" s="229"/>
      <c r="K2580" s="989"/>
    </row>
    <row r="2581" spans="1:11" s="85" customFormat="1" ht="15" customHeight="1" x14ac:dyDescent="0.3">
      <c r="A2581" s="951"/>
      <c r="B2581" s="1247"/>
      <c r="C2581" s="1244"/>
      <c r="D2581" s="1250"/>
      <c r="E2581" s="1254"/>
      <c r="F2581" s="1252"/>
      <c r="G2581" s="948"/>
      <c r="H2581" s="948"/>
      <c r="I2581" s="948"/>
      <c r="J2581" s="229"/>
      <c r="K2581" s="989"/>
    </row>
    <row r="2582" spans="1:11" s="85" customFormat="1" ht="15" customHeight="1" x14ac:dyDescent="0.3">
      <c r="A2582" s="951"/>
      <c r="B2582" s="1247"/>
      <c r="C2582" s="1244"/>
      <c r="D2582" s="1250"/>
      <c r="E2582" s="1254"/>
      <c r="F2582" s="1252"/>
      <c r="G2582" s="948"/>
      <c r="H2582" s="948"/>
      <c r="I2582" s="948"/>
      <c r="J2582" s="229"/>
      <c r="K2582" s="989"/>
    </row>
    <row r="2583" spans="1:11" s="85" customFormat="1" ht="15" customHeight="1" x14ac:dyDescent="0.3">
      <c r="A2583" s="951"/>
      <c r="B2583" s="1247"/>
      <c r="C2583" s="1244"/>
      <c r="D2583" s="1250"/>
      <c r="E2583" s="1254"/>
      <c r="F2583" s="1252"/>
      <c r="G2583" s="948"/>
      <c r="H2583" s="948"/>
      <c r="I2583" s="948"/>
      <c r="J2583" s="229"/>
      <c r="K2583" s="989"/>
    </row>
    <row r="2584" spans="1:11" s="85" customFormat="1" ht="15" customHeight="1" x14ac:dyDescent="0.3">
      <c r="A2584" s="951"/>
      <c r="B2584" s="1247"/>
      <c r="C2584" s="1244"/>
      <c r="D2584" s="1250"/>
      <c r="E2584" s="1254"/>
      <c r="F2584" s="1252"/>
      <c r="G2584" s="948"/>
      <c r="H2584" s="948"/>
      <c r="I2584" s="948"/>
      <c r="J2584" s="229"/>
      <c r="K2584" s="989"/>
    </row>
    <row r="2585" spans="1:11" s="85" customFormat="1" ht="15" customHeight="1" x14ac:dyDescent="0.3">
      <c r="A2585" s="951"/>
      <c r="B2585" s="1247"/>
      <c r="C2585" s="1244"/>
      <c r="D2585" s="1250"/>
      <c r="E2585" s="1254"/>
      <c r="F2585" s="1252"/>
      <c r="G2585" s="948"/>
      <c r="H2585" s="948"/>
      <c r="I2585" s="948"/>
      <c r="J2585" s="229"/>
      <c r="K2585" s="989"/>
    </row>
    <row r="2586" spans="1:11" s="85" customFormat="1" ht="15" customHeight="1" x14ac:dyDescent="0.3">
      <c r="A2586" s="951"/>
      <c r="B2586" s="1247"/>
      <c r="C2586" s="1244"/>
      <c r="D2586" s="1250"/>
      <c r="E2586" s="1254"/>
      <c r="F2586" s="1252"/>
      <c r="G2586" s="948"/>
      <c r="H2586" s="948"/>
      <c r="I2586" s="948"/>
      <c r="J2586" s="229"/>
      <c r="K2586" s="989"/>
    </row>
    <row r="2587" spans="1:11" s="85" customFormat="1" ht="15" customHeight="1" x14ac:dyDescent="0.3">
      <c r="A2587" s="951"/>
      <c r="B2587" s="1247"/>
      <c r="C2587" s="1244"/>
      <c r="D2587" s="1250"/>
      <c r="E2587" s="1254"/>
      <c r="F2587" s="1252"/>
      <c r="G2587" s="948"/>
      <c r="H2587" s="948"/>
      <c r="I2587" s="948"/>
      <c r="J2587" s="229"/>
      <c r="K2587" s="989"/>
    </row>
    <row r="2588" spans="1:11" s="85" customFormat="1" ht="15" customHeight="1" x14ac:dyDescent="0.3">
      <c r="A2588" s="951"/>
      <c r="B2588" s="1247"/>
      <c r="C2588" s="1244"/>
      <c r="D2588" s="1250"/>
      <c r="E2588" s="1254"/>
      <c r="F2588" s="1252"/>
      <c r="G2588" s="948"/>
      <c r="H2588" s="948"/>
      <c r="I2588" s="948"/>
      <c r="J2588" s="229"/>
      <c r="K2588" s="989"/>
    </row>
    <row r="2589" spans="1:11" s="85" customFormat="1" ht="15" customHeight="1" x14ac:dyDescent="0.3">
      <c r="A2589" s="951"/>
      <c r="B2589" s="1247"/>
      <c r="C2589" s="1244"/>
      <c r="D2589" s="1250"/>
      <c r="E2589" s="1254"/>
      <c r="F2589" s="1252"/>
      <c r="G2589" s="948"/>
      <c r="H2589" s="948"/>
      <c r="I2589" s="948"/>
      <c r="J2589" s="229"/>
      <c r="K2589" s="989"/>
    </row>
    <row r="2590" spans="1:11" s="85" customFormat="1" ht="15" customHeight="1" x14ac:dyDescent="0.3">
      <c r="A2590" s="951"/>
      <c r="B2590" s="1247"/>
      <c r="C2590" s="1244"/>
      <c r="D2590" s="1250"/>
      <c r="E2590" s="1254"/>
      <c r="F2590" s="1252"/>
      <c r="G2590" s="948"/>
      <c r="H2590" s="948"/>
      <c r="I2590" s="948"/>
      <c r="J2590" s="229"/>
      <c r="K2590" s="989"/>
    </row>
    <row r="2591" spans="1:11" s="85" customFormat="1" ht="15" customHeight="1" x14ac:dyDescent="0.3">
      <c r="A2591" s="951"/>
      <c r="B2591" s="1247"/>
      <c r="C2591" s="1244"/>
      <c r="D2591" s="1250"/>
      <c r="E2591" s="1254"/>
      <c r="F2591" s="1252"/>
      <c r="G2591" s="948"/>
      <c r="H2591" s="948"/>
      <c r="I2591" s="948"/>
      <c r="J2591" s="229"/>
      <c r="K2591" s="989"/>
    </row>
    <row r="2592" spans="1:11" s="85" customFormat="1" ht="15" customHeight="1" x14ac:dyDescent="0.3">
      <c r="A2592" s="951"/>
      <c r="B2592" s="1247"/>
      <c r="C2592" s="1244"/>
      <c r="D2592" s="1250"/>
      <c r="E2592" s="1254"/>
      <c r="F2592" s="1252"/>
      <c r="G2592" s="948"/>
      <c r="H2592" s="948"/>
      <c r="I2592" s="948"/>
      <c r="J2592" s="229"/>
      <c r="K2592" s="989"/>
    </row>
    <row r="2593" spans="1:11" s="85" customFormat="1" ht="15" customHeight="1" x14ac:dyDescent="0.3">
      <c r="A2593" s="951"/>
      <c r="B2593" s="1247"/>
      <c r="C2593" s="1244"/>
      <c r="D2593" s="1250"/>
      <c r="E2593" s="1254"/>
      <c r="F2593" s="1252"/>
      <c r="G2593" s="948"/>
      <c r="H2593" s="948"/>
      <c r="I2593" s="948"/>
      <c r="J2593" s="229"/>
      <c r="K2593" s="989"/>
    </row>
    <row r="2594" spans="1:11" s="85" customFormat="1" ht="15" customHeight="1" x14ac:dyDescent="0.3">
      <c r="A2594" s="951"/>
      <c r="B2594" s="1247"/>
      <c r="C2594" s="1244"/>
      <c r="D2594" s="1250"/>
      <c r="E2594" s="1254"/>
      <c r="F2594" s="1252"/>
      <c r="G2594" s="948"/>
      <c r="H2594" s="948"/>
      <c r="I2594" s="948"/>
      <c r="J2594" s="229"/>
      <c r="K2594" s="989"/>
    </row>
    <row r="2595" spans="1:11" s="85" customFormat="1" ht="15" customHeight="1" x14ac:dyDescent="0.3">
      <c r="A2595" s="951"/>
      <c r="B2595" s="1247"/>
      <c r="C2595" s="1244"/>
      <c r="D2595" s="1250"/>
      <c r="E2595" s="1254"/>
      <c r="F2595" s="1252"/>
      <c r="G2595" s="948"/>
      <c r="H2595" s="948"/>
      <c r="I2595" s="948"/>
      <c r="J2595" s="229"/>
      <c r="K2595" s="989"/>
    </row>
    <row r="2596" spans="1:11" s="85" customFormat="1" ht="15" customHeight="1" x14ac:dyDescent="0.3">
      <c r="A2596" s="951"/>
      <c r="B2596" s="1247"/>
      <c r="C2596" s="1244"/>
      <c r="D2596" s="1250"/>
      <c r="E2596" s="1254"/>
      <c r="F2596" s="1252"/>
      <c r="G2596" s="948"/>
      <c r="H2596" s="948"/>
      <c r="I2596" s="948"/>
      <c r="J2596" s="229"/>
      <c r="K2596" s="989"/>
    </row>
    <row r="2597" spans="1:11" s="85" customFormat="1" ht="15" customHeight="1" x14ac:dyDescent="0.3">
      <c r="A2597" s="951"/>
      <c r="B2597" s="1247"/>
      <c r="C2597" s="1244"/>
      <c r="D2597" s="1250"/>
      <c r="E2597" s="1254"/>
      <c r="F2597" s="1252"/>
      <c r="G2597" s="948"/>
      <c r="H2597" s="948"/>
      <c r="I2597" s="948"/>
      <c r="J2597" s="229"/>
      <c r="K2597" s="989"/>
    </row>
    <row r="2598" spans="1:11" s="85" customFormat="1" ht="15" customHeight="1" x14ac:dyDescent="0.3">
      <c r="A2598" s="951"/>
      <c r="B2598" s="1247"/>
      <c r="C2598" s="1244"/>
      <c r="D2598" s="1250"/>
      <c r="E2598" s="1254"/>
      <c r="F2598" s="1252"/>
      <c r="G2598" s="948"/>
      <c r="H2598" s="948"/>
      <c r="I2598" s="948"/>
      <c r="J2598" s="229"/>
      <c r="K2598" s="989"/>
    </row>
    <row r="2599" spans="1:11" s="85" customFormat="1" ht="15" customHeight="1" x14ac:dyDescent="0.3">
      <c r="A2599" s="951"/>
      <c r="B2599" s="1247"/>
      <c r="C2599" s="1244"/>
      <c r="D2599" s="1250"/>
      <c r="E2599" s="1254"/>
      <c r="F2599" s="1252"/>
      <c r="G2599" s="948"/>
      <c r="H2599" s="948"/>
      <c r="I2599" s="948"/>
      <c r="J2599" s="229"/>
      <c r="K2599" s="989"/>
    </row>
    <row r="2600" spans="1:11" s="85" customFormat="1" ht="15" customHeight="1" x14ac:dyDescent="0.3">
      <c r="A2600" s="951"/>
      <c r="B2600" s="1247"/>
      <c r="C2600" s="1244"/>
      <c r="D2600" s="1250"/>
      <c r="E2600" s="1254"/>
      <c r="F2600" s="1252"/>
      <c r="G2600" s="948"/>
      <c r="H2600" s="948"/>
      <c r="I2600" s="948"/>
      <c r="J2600" s="229"/>
      <c r="K2600" s="989"/>
    </row>
    <row r="2601" spans="1:11" s="85" customFormat="1" ht="15" customHeight="1" x14ac:dyDescent="0.3">
      <c r="A2601" s="951"/>
      <c r="B2601" s="1247"/>
      <c r="C2601" s="1244"/>
      <c r="D2601" s="1250"/>
      <c r="E2601" s="1254"/>
      <c r="F2601" s="1252"/>
      <c r="G2601" s="948"/>
      <c r="H2601" s="948"/>
      <c r="I2601" s="948"/>
      <c r="J2601" s="229"/>
      <c r="K2601" s="989"/>
    </row>
    <row r="2602" spans="1:11" s="85" customFormat="1" ht="15" customHeight="1" x14ac:dyDescent="0.3">
      <c r="A2602" s="951"/>
      <c r="B2602" s="1247"/>
      <c r="C2602" s="1244"/>
      <c r="D2602" s="1250"/>
      <c r="E2602" s="1254"/>
      <c r="F2602" s="1252"/>
      <c r="G2602" s="948"/>
      <c r="H2602" s="948"/>
      <c r="I2602" s="948"/>
      <c r="J2602" s="229"/>
      <c r="K2602" s="989"/>
    </row>
    <row r="2603" spans="1:11" s="85" customFormat="1" ht="15" customHeight="1" x14ac:dyDescent="0.3">
      <c r="A2603" s="951"/>
      <c r="B2603" s="1247"/>
      <c r="C2603" s="1244"/>
      <c r="D2603" s="1250"/>
      <c r="E2603" s="1254"/>
      <c r="F2603" s="1252"/>
      <c r="G2603" s="948"/>
      <c r="H2603" s="948"/>
      <c r="I2603" s="948"/>
      <c r="J2603" s="229"/>
      <c r="K2603" s="989"/>
    </row>
    <row r="2604" spans="1:11" s="85" customFormat="1" ht="15" customHeight="1" x14ac:dyDescent="0.3">
      <c r="A2604" s="951"/>
      <c r="B2604" s="1247"/>
      <c r="C2604" s="1244"/>
      <c r="D2604" s="1250"/>
      <c r="E2604" s="1254"/>
      <c r="F2604" s="1252"/>
      <c r="G2604" s="948"/>
      <c r="H2604" s="948"/>
      <c r="I2604" s="948"/>
      <c r="J2604" s="229"/>
      <c r="K2604" s="989"/>
    </row>
    <row r="2605" spans="1:11" s="85" customFormat="1" ht="15" customHeight="1" x14ac:dyDescent="0.3">
      <c r="A2605" s="951"/>
      <c r="B2605" s="1247"/>
      <c r="C2605" s="1244"/>
      <c r="D2605" s="1250"/>
      <c r="E2605" s="1254"/>
      <c r="F2605" s="1252"/>
      <c r="G2605" s="948"/>
      <c r="H2605" s="948"/>
      <c r="I2605" s="948"/>
      <c r="J2605" s="229"/>
      <c r="K2605" s="989"/>
    </row>
    <row r="2606" spans="1:11" s="85" customFormat="1" ht="15" customHeight="1" x14ac:dyDescent="0.3">
      <c r="A2606" s="951"/>
      <c r="B2606" s="1247"/>
      <c r="C2606" s="1244"/>
      <c r="D2606" s="1250"/>
      <c r="E2606" s="1254"/>
      <c r="F2606" s="1252"/>
      <c r="G2606" s="948"/>
      <c r="H2606" s="948"/>
      <c r="I2606" s="948"/>
      <c r="J2606" s="229"/>
      <c r="K2606" s="989"/>
    </row>
    <row r="2607" spans="1:11" s="85" customFormat="1" ht="15" customHeight="1" x14ac:dyDescent="0.3">
      <c r="A2607" s="951"/>
      <c r="B2607" s="1247"/>
      <c r="C2607" s="1244"/>
      <c r="D2607" s="1250"/>
      <c r="E2607" s="1254"/>
      <c r="F2607" s="1252"/>
      <c r="G2607" s="948"/>
      <c r="H2607" s="948"/>
      <c r="I2607" s="948"/>
      <c r="J2607" s="229"/>
      <c r="K2607" s="989"/>
    </row>
    <row r="2608" spans="1:11" s="85" customFormat="1" ht="15" customHeight="1" x14ac:dyDescent="0.3">
      <c r="A2608" s="951"/>
      <c r="B2608" s="1247"/>
      <c r="C2608" s="1244"/>
      <c r="D2608" s="1250"/>
      <c r="E2608" s="1254"/>
      <c r="F2608" s="1252"/>
      <c r="G2608" s="948"/>
      <c r="H2608" s="948"/>
      <c r="I2608" s="948"/>
      <c r="J2608" s="229"/>
      <c r="K2608" s="989"/>
    </row>
    <row r="2609" spans="1:11" s="85" customFormat="1" ht="15" customHeight="1" x14ac:dyDescent="0.3">
      <c r="A2609" s="951"/>
      <c r="B2609" s="1247"/>
      <c r="C2609" s="1244"/>
      <c r="D2609" s="1250"/>
      <c r="E2609" s="1254"/>
      <c r="F2609" s="1252"/>
      <c r="G2609" s="948"/>
      <c r="H2609" s="948"/>
      <c r="I2609" s="948"/>
      <c r="J2609" s="229"/>
      <c r="K2609" s="989"/>
    </row>
    <row r="2610" spans="1:11" s="85" customFormat="1" ht="15" customHeight="1" x14ac:dyDescent="0.3">
      <c r="A2610" s="951"/>
      <c r="B2610" s="1247"/>
      <c r="C2610" s="1244"/>
      <c r="D2610" s="1250"/>
      <c r="E2610" s="1254"/>
      <c r="F2610" s="1252"/>
      <c r="G2610" s="948"/>
      <c r="H2610" s="948"/>
      <c r="I2610" s="948"/>
      <c r="J2610" s="229"/>
      <c r="K2610" s="989"/>
    </row>
    <row r="2611" spans="1:11" s="85" customFormat="1" ht="15" customHeight="1" x14ac:dyDescent="0.3">
      <c r="A2611" s="951"/>
      <c r="B2611" s="1247"/>
      <c r="C2611" s="1244"/>
      <c r="D2611" s="1250"/>
      <c r="E2611" s="1254"/>
      <c r="F2611" s="1252"/>
      <c r="G2611" s="948"/>
      <c r="H2611" s="948"/>
      <c r="I2611" s="948"/>
      <c r="J2611" s="229"/>
      <c r="K2611" s="989"/>
    </row>
    <row r="2612" spans="1:11" s="85" customFormat="1" ht="15" customHeight="1" x14ac:dyDescent="0.3">
      <c r="A2612" s="951"/>
      <c r="B2612" s="1247"/>
      <c r="C2612" s="1244"/>
      <c r="D2612" s="1250"/>
      <c r="E2612" s="1254"/>
      <c r="F2612" s="1252"/>
      <c r="G2612" s="948"/>
      <c r="H2612" s="948"/>
      <c r="I2612" s="948"/>
      <c r="J2612" s="229"/>
      <c r="K2612" s="989"/>
    </row>
    <row r="2613" spans="1:11" s="85" customFormat="1" ht="15" customHeight="1" x14ac:dyDescent="0.3">
      <c r="A2613" s="951"/>
      <c r="B2613" s="1247"/>
      <c r="C2613" s="1244"/>
      <c r="D2613" s="1250"/>
      <c r="E2613" s="1254"/>
      <c r="F2613" s="1252"/>
      <c r="G2613" s="948"/>
      <c r="H2613" s="948"/>
      <c r="I2613" s="948"/>
      <c r="J2613" s="229"/>
      <c r="K2613" s="989"/>
    </row>
    <row r="2614" spans="1:11" s="85" customFormat="1" ht="15" customHeight="1" x14ac:dyDescent="0.3">
      <c r="A2614" s="951"/>
      <c r="B2614" s="1247"/>
      <c r="C2614" s="1244"/>
      <c r="D2614" s="1250"/>
      <c r="E2614" s="1254"/>
      <c r="F2614" s="1252"/>
      <c r="G2614" s="948"/>
      <c r="H2614" s="948"/>
      <c r="I2614" s="948"/>
      <c r="J2614" s="229"/>
      <c r="K2614" s="989"/>
    </row>
    <row r="2615" spans="1:11" s="85" customFormat="1" ht="15" customHeight="1" x14ac:dyDescent="0.3">
      <c r="A2615" s="951"/>
      <c r="B2615" s="1247"/>
      <c r="C2615" s="1244"/>
      <c r="D2615" s="1250"/>
      <c r="E2615" s="1254"/>
      <c r="F2615" s="1252"/>
      <c r="G2615" s="948"/>
      <c r="H2615" s="948"/>
      <c r="I2615" s="948"/>
      <c r="J2615" s="229"/>
      <c r="K2615" s="989"/>
    </row>
    <row r="2616" spans="1:11" s="85" customFormat="1" ht="15" customHeight="1" x14ac:dyDescent="0.3">
      <c r="A2616" s="951"/>
      <c r="B2616" s="1247"/>
      <c r="C2616" s="1244"/>
      <c r="D2616" s="1250"/>
      <c r="E2616" s="1254"/>
      <c r="F2616" s="1252"/>
      <c r="G2616" s="948"/>
      <c r="H2616" s="948"/>
      <c r="I2616" s="948"/>
      <c r="J2616" s="229"/>
      <c r="K2616" s="989"/>
    </row>
    <row r="2617" spans="1:11" s="85" customFormat="1" ht="15" customHeight="1" x14ac:dyDescent="0.3">
      <c r="A2617" s="951"/>
      <c r="B2617" s="1247"/>
      <c r="C2617" s="1244"/>
      <c r="D2617" s="1250"/>
      <c r="E2617" s="1254"/>
      <c r="F2617" s="1252"/>
      <c r="G2617" s="948"/>
      <c r="H2617" s="948"/>
      <c r="I2617" s="948"/>
      <c r="J2617" s="229"/>
      <c r="K2617" s="989"/>
    </row>
    <row r="2618" spans="1:11" s="85" customFormat="1" ht="15" customHeight="1" x14ac:dyDescent="0.3">
      <c r="A2618" s="951"/>
      <c r="B2618" s="1247"/>
      <c r="C2618" s="1244"/>
      <c r="D2618" s="1250"/>
      <c r="E2618" s="1254"/>
      <c r="F2618" s="1252"/>
      <c r="G2618" s="948"/>
      <c r="H2618" s="948"/>
      <c r="I2618" s="948"/>
      <c r="J2618" s="229"/>
      <c r="K2618" s="989"/>
    </row>
    <row r="2619" spans="1:11" s="85" customFormat="1" ht="15" customHeight="1" x14ac:dyDescent="0.3">
      <c r="A2619" s="951"/>
      <c r="B2619" s="1247"/>
      <c r="C2619" s="1244"/>
      <c r="D2619" s="1250"/>
      <c r="E2619" s="1254"/>
      <c r="F2619" s="1252"/>
      <c r="G2619" s="948"/>
      <c r="H2619" s="948"/>
      <c r="I2619" s="948"/>
      <c r="J2619" s="229"/>
      <c r="K2619" s="989"/>
    </row>
    <row r="2620" spans="1:11" s="85" customFormat="1" ht="15" customHeight="1" x14ac:dyDescent="0.3">
      <c r="A2620" s="951"/>
      <c r="B2620" s="1247"/>
      <c r="C2620" s="1244"/>
      <c r="D2620" s="1250"/>
      <c r="E2620" s="1254"/>
      <c r="F2620" s="1252"/>
      <c r="G2620" s="948"/>
      <c r="H2620" s="948"/>
      <c r="I2620" s="948"/>
      <c r="J2620" s="229"/>
      <c r="K2620" s="989"/>
    </row>
    <row r="2621" spans="1:11" s="85" customFormat="1" ht="15" customHeight="1" x14ac:dyDescent="0.3">
      <c r="A2621" s="951"/>
      <c r="B2621" s="1247"/>
      <c r="C2621" s="1244"/>
      <c r="D2621" s="1250"/>
      <c r="E2621" s="1254"/>
      <c r="F2621" s="1252"/>
      <c r="G2621" s="948"/>
      <c r="H2621" s="948"/>
      <c r="I2621" s="948"/>
      <c r="J2621" s="229"/>
      <c r="K2621" s="989"/>
    </row>
    <row r="2622" spans="1:11" s="85" customFormat="1" ht="15" customHeight="1" x14ac:dyDescent="0.3">
      <c r="A2622" s="951"/>
      <c r="B2622" s="1247"/>
      <c r="C2622" s="1244"/>
      <c r="D2622" s="1250"/>
      <c r="E2622" s="1254"/>
      <c r="F2622" s="1252"/>
      <c r="G2622" s="948"/>
      <c r="H2622" s="948"/>
      <c r="I2622" s="948"/>
      <c r="J2622" s="229"/>
      <c r="K2622" s="989"/>
    </row>
    <row r="2623" spans="1:11" s="85" customFormat="1" ht="15" customHeight="1" x14ac:dyDescent="0.3">
      <c r="A2623" s="951"/>
      <c r="B2623" s="1247"/>
      <c r="C2623" s="1244"/>
      <c r="D2623" s="1250"/>
      <c r="E2623" s="1254"/>
      <c r="F2623" s="1252"/>
      <c r="G2623" s="948"/>
      <c r="H2623" s="948"/>
      <c r="I2623" s="948"/>
      <c r="J2623" s="229"/>
      <c r="K2623" s="989"/>
    </row>
    <row r="2624" spans="1:11" s="85" customFormat="1" ht="15" customHeight="1" x14ac:dyDescent="0.3">
      <c r="A2624" s="951"/>
      <c r="B2624" s="1247"/>
      <c r="C2624" s="1244"/>
      <c r="D2624" s="1250"/>
      <c r="E2624" s="1254"/>
      <c r="F2624" s="1252"/>
      <c r="G2624" s="948"/>
      <c r="H2624" s="948"/>
      <c r="I2624" s="948"/>
      <c r="J2624" s="229"/>
      <c r="K2624" s="989"/>
    </row>
    <row r="2625" spans="1:11" s="85" customFormat="1" ht="15" customHeight="1" x14ac:dyDescent="0.3">
      <c r="A2625" s="951"/>
      <c r="B2625" s="1247"/>
      <c r="C2625" s="1244"/>
      <c r="D2625" s="1250"/>
      <c r="E2625" s="1254"/>
      <c r="F2625" s="1252"/>
      <c r="G2625" s="948"/>
      <c r="H2625" s="948"/>
      <c r="I2625" s="948"/>
      <c r="J2625" s="229"/>
      <c r="K2625" s="989"/>
    </row>
    <row r="2626" spans="1:11" s="85" customFormat="1" ht="15" customHeight="1" x14ac:dyDescent="0.3">
      <c r="A2626" s="951"/>
      <c r="B2626" s="1247"/>
      <c r="C2626" s="1244"/>
      <c r="D2626" s="1250"/>
      <c r="E2626" s="1254"/>
      <c r="F2626" s="1252"/>
      <c r="G2626" s="948"/>
      <c r="H2626" s="948"/>
      <c r="I2626" s="948"/>
      <c r="J2626" s="229"/>
      <c r="K2626" s="989"/>
    </row>
    <row r="2627" spans="1:11" s="85" customFormat="1" ht="15" customHeight="1" x14ac:dyDescent="0.3">
      <c r="A2627" s="951"/>
      <c r="B2627" s="1247"/>
      <c r="C2627" s="1244"/>
      <c r="D2627" s="1250"/>
      <c r="E2627" s="1254"/>
      <c r="F2627" s="1252"/>
      <c r="G2627" s="948"/>
      <c r="H2627" s="948"/>
      <c r="I2627" s="948"/>
      <c r="J2627" s="229"/>
      <c r="K2627" s="989"/>
    </row>
    <row r="2628" spans="1:11" s="85" customFormat="1" ht="15" customHeight="1" x14ac:dyDescent="0.3">
      <c r="A2628" s="951"/>
      <c r="B2628" s="1247"/>
      <c r="C2628" s="1244"/>
      <c r="D2628" s="1250"/>
      <c r="E2628" s="1254"/>
      <c r="F2628" s="1252"/>
      <c r="G2628" s="948"/>
      <c r="H2628" s="948"/>
      <c r="I2628" s="948"/>
      <c r="J2628" s="229"/>
      <c r="K2628" s="989"/>
    </row>
    <row r="2629" spans="1:11" s="85" customFormat="1" ht="15" customHeight="1" x14ac:dyDescent="0.3">
      <c r="A2629" s="951"/>
      <c r="B2629" s="1247"/>
      <c r="C2629" s="1244"/>
      <c r="D2629" s="1250"/>
      <c r="E2629" s="1254"/>
      <c r="F2629" s="1252"/>
      <c r="G2629" s="948"/>
      <c r="H2629" s="948"/>
      <c r="I2629" s="948"/>
      <c r="J2629" s="229"/>
      <c r="K2629" s="989"/>
    </row>
    <row r="2630" spans="1:11" s="85" customFormat="1" ht="15" customHeight="1" x14ac:dyDescent="0.3">
      <c r="A2630" s="951"/>
      <c r="B2630" s="1247"/>
      <c r="C2630" s="1244"/>
      <c r="D2630" s="1250"/>
      <c r="E2630" s="1254"/>
      <c r="F2630" s="1252"/>
      <c r="G2630" s="948"/>
      <c r="H2630" s="948"/>
      <c r="I2630" s="948"/>
      <c r="J2630" s="229"/>
      <c r="K2630" s="989"/>
    </row>
    <row r="2631" spans="1:11" s="85" customFormat="1" ht="15" customHeight="1" x14ac:dyDescent="0.3">
      <c r="A2631" s="951"/>
      <c r="B2631" s="1247"/>
      <c r="C2631" s="1244"/>
      <c r="D2631" s="1250"/>
      <c r="E2631" s="1254"/>
      <c r="F2631" s="1252"/>
      <c r="G2631" s="948"/>
      <c r="H2631" s="948"/>
      <c r="I2631" s="948"/>
      <c r="J2631" s="229"/>
      <c r="K2631" s="989"/>
    </row>
    <row r="2632" spans="1:11" s="85" customFormat="1" ht="15" customHeight="1" x14ac:dyDescent="0.3">
      <c r="A2632" s="951"/>
      <c r="B2632" s="1247"/>
      <c r="C2632" s="1244"/>
      <c r="D2632" s="1250"/>
      <c r="E2632" s="1254"/>
      <c r="F2632" s="1252"/>
      <c r="G2632" s="948"/>
      <c r="H2632" s="948"/>
      <c r="I2632" s="948"/>
      <c r="J2632" s="229"/>
      <c r="K2632" s="989"/>
    </row>
    <row r="2633" spans="1:11" s="85" customFormat="1" ht="15" customHeight="1" x14ac:dyDescent="0.3">
      <c r="A2633" s="951"/>
      <c r="B2633" s="949"/>
      <c r="C2633" s="229"/>
      <c r="D2633" s="1233"/>
      <c r="E2633" s="1254"/>
      <c r="F2633" s="1235"/>
      <c r="G2633" s="948"/>
      <c r="H2633" s="948"/>
      <c r="I2633" s="948"/>
      <c r="J2633" s="229"/>
      <c r="K2633" s="989"/>
    </row>
    <row r="2634" spans="1:11" s="85" customFormat="1" ht="15" customHeight="1" x14ac:dyDescent="0.3">
      <c r="A2634" s="951"/>
      <c r="B2634" s="949"/>
      <c r="C2634" s="1244"/>
      <c r="D2634" s="1249"/>
      <c r="E2634" s="1239"/>
      <c r="F2634" s="1251"/>
      <c r="G2634" s="948"/>
      <c r="H2634" s="948"/>
      <c r="I2634" s="948"/>
      <c r="J2634" s="229"/>
      <c r="K2634" s="989"/>
    </row>
    <row r="2635" spans="1:11" s="85" customFormat="1" ht="15" customHeight="1" x14ac:dyDescent="0.3">
      <c r="A2635" s="951"/>
      <c r="B2635" s="1247"/>
      <c r="C2635" s="1244"/>
      <c r="D2635" s="1250"/>
      <c r="E2635" s="1254"/>
      <c r="F2635" s="1252"/>
      <c r="G2635" s="948"/>
      <c r="H2635" s="948"/>
      <c r="I2635" s="948"/>
      <c r="J2635" s="229"/>
      <c r="K2635" s="989"/>
    </row>
    <row r="2636" spans="1:11" s="85" customFormat="1" ht="15" customHeight="1" x14ac:dyDescent="0.3">
      <c r="A2636" s="951"/>
      <c r="B2636" s="1247"/>
      <c r="C2636" s="1244"/>
      <c r="D2636" s="1250"/>
      <c r="E2636" s="1254"/>
      <c r="F2636" s="1252"/>
      <c r="G2636" s="948"/>
      <c r="H2636" s="948"/>
      <c r="I2636" s="948"/>
      <c r="J2636" s="229"/>
      <c r="K2636" s="989"/>
    </row>
    <row r="2637" spans="1:11" s="85" customFormat="1" ht="15" customHeight="1" x14ac:dyDescent="0.3">
      <c r="A2637" s="951"/>
      <c r="B2637" s="1247"/>
      <c r="C2637" s="1244"/>
      <c r="D2637" s="1250"/>
      <c r="E2637" s="1254"/>
      <c r="F2637" s="1252"/>
      <c r="G2637" s="948"/>
      <c r="H2637" s="948"/>
      <c r="I2637" s="948"/>
      <c r="J2637" s="229"/>
      <c r="K2637" s="989"/>
    </row>
    <row r="2638" spans="1:11" s="85" customFormat="1" ht="15" customHeight="1" x14ac:dyDescent="0.3">
      <c r="A2638" s="951"/>
      <c r="B2638" s="1247"/>
      <c r="C2638" s="1244"/>
      <c r="D2638" s="1250"/>
      <c r="E2638" s="1254"/>
      <c r="F2638" s="1252"/>
      <c r="G2638" s="948"/>
      <c r="H2638" s="948"/>
      <c r="I2638" s="948"/>
      <c r="J2638" s="229"/>
      <c r="K2638" s="989"/>
    </row>
    <row r="2639" spans="1:11" s="85" customFormat="1" ht="15" customHeight="1" x14ac:dyDescent="0.3">
      <c r="A2639" s="951"/>
      <c r="B2639" s="1247"/>
      <c r="C2639" s="1244"/>
      <c r="D2639" s="1250"/>
      <c r="E2639" s="1254"/>
      <c r="F2639" s="1252"/>
      <c r="G2639" s="948"/>
      <c r="H2639" s="948"/>
      <c r="I2639" s="948"/>
      <c r="J2639" s="229"/>
      <c r="K2639" s="989"/>
    </row>
    <row r="2640" spans="1:11" s="85" customFormat="1" ht="15" customHeight="1" x14ac:dyDescent="0.3">
      <c r="A2640" s="951"/>
      <c r="B2640" s="1247"/>
      <c r="C2640" s="1244"/>
      <c r="D2640" s="1250"/>
      <c r="E2640" s="1254"/>
      <c r="F2640" s="1252"/>
      <c r="G2640" s="948"/>
      <c r="H2640" s="948"/>
      <c r="I2640" s="948"/>
      <c r="J2640" s="229"/>
      <c r="K2640" s="989"/>
    </row>
    <row r="2641" spans="1:11" s="85" customFormat="1" ht="15" customHeight="1" x14ac:dyDescent="0.3">
      <c r="A2641" s="951"/>
      <c r="B2641" s="1247"/>
      <c r="C2641" s="1244"/>
      <c r="D2641" s="1250"/>
      <c r="E2641" s="1254"/>
      <c r="F2641" s="1252"/>
      <c r="G2641" s="948"/>
      <c r="H2641" s="948"/>
      <c r="I2641" s="948"/>
      <c r="J2641" s="229"/>
      <c r="K2641" s="989"/>
    </row>
    <row r="2642" spans="1:11" s="85" customFormat="1" ht="15" customHeight="1" x14ac:dyDescent="0.3">
      <c r="A2642" s="951"/>
      <c r="B2642" s="1247"/>
      <c r="C2642" s="1244"/>
      <c r="D2642" s="1250"/>
      <c r="E2642" s="1254"/>
      <c r="F2642" s="1252"/>
      <c r="G2642" s="948"/>
      <c r="H2642" s="948"/>
      <c r="I2642" s="948"/>
      <c r="J2642" s="229"/>
      <c r="K2642" s="989"/>
    </row>
    <row r="2643" spans="1:11" s="85" customFormat="1" ht="15" customHeight="1" x14ac:dyDescent="0.3">
      <c r="A2643" s="951"/>
      <c r="B2643" s="1247"/>
      <c r="C2643" s="1244"/>
      <c r="D2643" s="1250"/>
      <c r="E2643" s="1254"/>
      <c r="F2643" s="1252"/>
      <c r="G2643" s="948"/>
      <c r="H2643" s="948"/>
      <c r="I2643" s="948"/>
      <c r="J2643" s="229"/>
      <c r="K2643" s="989"/>
    </row>
    <row r="2644" spans="1:11" s="85" customFormat="1" ht="15" customHeight="1" x14ac:dyDescent="0.3">
      <c r="A2644" s="951"/>
      <c r="B2644" s="1247"/>
      <c r="C2644" s="1244"/>
      <c r="D2644" s="1250"/>
      <c r="E2644" s="1254"/>
      <c r="F2644" s="1252"/>
      <c r="G2644" s="948"/>
      <c r="H2644" s="948"/>
      <c r="I2644" s="948"/>
      <c r="J2644" s="229"/>
      <c r="K2644" s="989"/>
    </row>
    <row r="2645" spans="1:11" s="85" customFormat="1" ht="15" customHeight="1" x14ac:dyDescent="0.3">
      <c r="A2645" s="951"/>
      <c r="B2645" s="1247"/>
      <c r="C2645" s="1244"/>
      <c r="D2645" s="1250"/>
      <c r="E2645" s="1254"/>
      <c r="F2645" s="1252"/>
      <c r="G2645" s="948"/>
      <c r="H2645" s="948"/>
      <c r="I2645" s="948"/>
      <c r="J2645" s="229"/>
      <c r="K2645" s="989"/>
    </row>
    <row r="2646" spans="1:11" s="85" customFormat="1" ht="15" customHeight="1" x14ac:dyDescent="0.3">
      <c r="A2646" s="951"/>
      <c r="B2646" s="1247"/>
      <c r="C2646" s="1244"/>
      <c r="D2646" s="1250"/>
      <c r="E2646" s="1254"/>
      <c r="F2646" s="1252"/>
      <c r="G2646" s="948"/>
      <c r="H2646" s="948"/>
      <c r="I2646" s="948"/>
      <c r="J2646" s="229"/>
      <c r="K2646" s="989"/>
    </row>
    <row r="2647" spans="1:11" s="85" customFormat="1" ht="15" customHeight="1" x14ac:dyDescent="0.3">
      <c r="A2647" s="951"/>
      <c r="B2647" s="1247"/>
      <c r="C2647" s="1244"/>
      <c r="D2647" s="1250"/>
      <c r="E2647" s="1254"/>
      <c r="F2647" s="1252"/>
      <c r="G2647" s="948"/>
      <c r="H2647" s="948"/>
      <c r="I2647" s="948"/>
      <c r="J2647" s="229"/>
      <c r="K2647" s="989"/>
    </row>
    <row r="2648" spans="1:11" s="85" customFormat="1" ht="15" customHeight="1" x14ac:dyDescent="0.3">
      <c r="A2648" s="951"/>
      <c r="B2648" s="1247"/>
      <c r="C2648" s="1244"/>
      <c r="D2648" s="1250"/>
      <c r="E2648" s="1254"/>
      <c r="F2648" s="1252"/>
      <c r="G2648" s="948"/>
      <c r="H2648" s="948"/>
      <c r="I2648" s="948"/>
      <c r="J2648" s="229"/>
      <c r="K2648" s="989"/>
    </row>
    <row r="2649" spans="1:11" s="85" customFormat="1" ht="15" customHeight="1" x14ac:dyDescent="0.3">
      <c r="A2649" s="951"/>
      <c r="B2649" s="1247"/>
      <c r="C2649" s="1244"/>
      <c r="D2649" s="1250"/>
      <c r="E2649" s="1254"/>
      <c r="F2649" s="1252"/>
      <c r="G2649" s="948"/>
      <c r="H2649" s="948"/>
      <c r="I2649" s="948"/>
      <c r="J2649" s="229"/>
      <c r="K2649" s="989"/>
    </row>
    <row r="2650" spans="1:11" s="85" customFormat="1" ht="15" customHeight="1" x14ac:dyDescent="0.3">
      <c r="A2650" s="951"/>
      <c r="B2650" s="1247"/>
      <c r="C2650" s="1244"/>
      <c r="D2650" s="1250"/>
      <c r="E2650" s="1254"/>
      <c r="F2650" s="1252"/>
      <c r="G2650" s="948"/>
      <c r="H2650" s="948"/>
      <c r="I2650" s="948"/>
      <c r="J2650" s="229"/>
      <c r="K2650" s="989"/>
    </row>
    <row r="2651" spans="1:11" s="85" customFormat="1" ht="15" customHeight="1" x14ac:dyDescent="0.3">
      <c r="A2651" s="951"/>
      <c r="B2651" s="1247"/>
      <c r="C2651" s="1244"/>
      <c r="D2651" s="1250"/>
      <c r="E2651" s="1254"/>
      <c r="F2651" s="1252"/>
      <c r="G2651" s="948"/>
      <c r="H2651" s="948"/>
      <c r="I2651" s="948"/>
      <c r="J2651" s="229"/>
      <c r="K2651" s="989"/>
    </row>
    <row r="2652" spans="1:11" s="85" customFormat="1" ht="15" customHeight="1" x14ac:dyDescent="0.3">
      <c r="A2652" s="951"/>
      <c r="B2652" s="1247"/>
      <c r="C2652" s="1244"/>
      <c r="D2652" s="1250"/>
      <c r="E2652" s="1254"/>
      <c r="F2652" s="1252"/>
      <c r="G2652" s="948"/>
      <c r="H2652" s="948"/>
      <c r="I2652" s="948"/>
      <c r="J2652" s="229"/>
      <c r="K2652" s="989"/>
    </row>
    <row r="2653" spans="1:11" s="85" customFormat="1" ht="15" customHeight="1" x14ac:dyDescent="0.3">
      <c r="A2653" s="951"/>
      <c r="B2653" s="1247"/>
      <c r="C2653" s="1244"/>
      <c r="D2653" s="1250"/>
      <c r="E2653" s="1254"/>
      <c r="F2653" s="1252"/>
      <c r="G2653" s="948"/>
      <c r="H2653" s="948"/>
      <c r="I2653" s="948"/>
      <c r="J2653" s="229"/>
      <c r="K2653" s="989"/>
    </row>
    <row r="2654" spans="1:11" s="85" customFormat="1" ht="15" customHeight="1" x14ac:dyDescent="0.3">
      <c r="A2654" s="951"/>
      <c r="B2654" s="1247"/>
      <c r="C2654" s="1244"/>
      <c r="D2654" s="1250"/>
      <c r="E2654" s="1254"/>
      <c r="F2654" s="1252"/>
      <c r="G2654" s="948"/>
      <c r="H2654" s="948"/>
      <c r="I2654" s="948"/>
      <c r="J2654" s="229"/>
      <c r="K2654" s="989"/>
    </row>
    <row r="2655" spans="1:11" s="85" customFormat="1" ht="15" customHeight="1" x14ac:dyDescent="0.3">
      <c r="A2655" s="951"/>
      <c r="B2655" s="1247"/>
      <c r="C2655" s="1244"/>
      <c r="D2655" s="1250"/>
      <c r="E2655" s="1254"/>
      <c r="F2655" s="1252"/>
      <c r="G2655" s="948"/>
      <c r="H2655" s="948"/>
      <c r="I2655" s="948"/>
      <c r="J2655" s="229"/>
      <c r="K2655" s="989"/>
    </row>
    <row r="2656" spans="1:11" s="85" customFormat="1" ht="15" customHeight="1" x14ac:dyDescent="0.3">
      <c r="A2656" s="951"/>
      <c r="B2656" s="1247"/>
      <c r="C2656" s="1244"/>
      <c r="D2656" s="1250"/>
      <c r="E2656" s="1254"/>
      <c r="F2656" s="1252"/>
      <c r="G2656" s="948"/>
      <c r="H2656" s="948"/>
      <c r="I2656" s="948"/>
      <c r="J2656" s="229"/>
      <c r="K2656" s="989"/>
    </row>
    <row r="2657" spans="1:11" s="85" customFormat="1" ht="15" customHeight="1" x14ac:dyDescent="0.3">
      <c r="A2657" s="951"/>
      <c r="B2657" s="1247"/>
      <c r="C2657" s="1244"/>
      <c r="D2657" s="1250"/>
      <c r="E2657" s="1254"/>
      <c r="F2657" s="1252"/>
      <c r="G2657" s="948"/>
      <c r="H2657" s="948"/>
      <c r="I2657" s="948"/>
      <c r="J2657" s="229"/>
      <c r="K2657" s="989"/>
    </row>
    <row r="2658" spans="1:11" s="85" customFormat="1" ht="15" customHeight="1" x14ac:dyDescent="0.3">
      <c r="A2658" s="951"/>
      <c r="B2658" s="1247"/>
      <c r="C2658" s="1244"/>
      <c r="D2658" s="1250"/>
      <c r="E2658" s="1254"/>
      <c r="F2658" s="1252"/>
      <c r="G2658" s="948"/>
      <c r="H2658" s="948"/>
      <c r="I2658" s="948"/>
      <c r="J2658" s="229"/>
      <c r="K2658" s="989"/>
    </row>
    <row r="2659" spans="1:11" s="85" customFormat="1" ht="15" customHeight="1" x14ac:dyDescent="0.3">
      <c r="A2659" s="951"/>
      <c r="B2659" s="1247"/>
      <c r="C2659" s="1244"/>
      <c r="D2659" s="1250"/>
      <c r="E2659" s="1254"/>
      <c r="F2659" s="1252"/>
      <c r="G2659" s="948"/>
      <c r="H2659" s="948"/>
      <c r="I2659" s="948"/>
      <c r="J2659" s="229"/>
      <c r="K2659" s="989"/>
    </row>
    <row r="2660" spans="1:11" s="85" customFormat="1" ht="15" customHeight="1" x14ac:dyDescent="0.3">
      <c r="A2660" s="951"/>
      <c r="B2660" s="1247"/>
      <c r="C2660" s="1244"/>
      <c r="D2660" s="1250"/>
      <c r="E2660" s="1254"/>
      <c r="F2660" s="1252"/>
      <c r="G2660" s="948"/>
      <c r="H2660" s="948"/>
      <c r="I2660" s="948"/>
      <c r="J2660" s="229"/>
      <c r="K2660" s="989"/>
    </row>
    <row r="2661" spans="1:11" s="85" customFormat="1" ht="15" customHeight="1" x14ac:dyDescent="0.3">
      <c r="A2661" s="951"/>
      <c r="B2661" s="1247"/>
      <c r="C2661" s="1244"/>
      <c r="D2661" s="1250"/>
      <c r="E2661" s="1254"/>
      <c r="F2661" s="1252"/>
      <c r="G2661" s="948"/>
      <c r="H2661" s="948"/>
      <c r="I2661" s="948"/>
      <c r="J2661" s="229"/>
      <c r="K2661" s="989"/>
    </row>
    <row r="2662" spans="1:11" s="85" customFormat="1" ht="15" customHeight="1" x14ac:dyDescent="0.3">
      <c r="A2662" s="951"/>
      <c r="B2662" s="1247"/>
      <c r="C2662" s="1244"/>
      <c r="D2662" s="1250"/>
      <c r="E2662" s="1254"/>
      <c r="F2662" s="1252"/>
      <c r="G2662" s="948"/>
      <c r="H2662" s="948"/>
      <c r="I2662" s="948"/>
      <c r="J2662" s="229"/>
      <c r="K2662" s="989"/>
    </row>
    <row r="2663" spans="1:11" s="85" customFormat="1" ht="15" customHeight="1" x14ac:dyDescent="0.3">
      <c r="A2663" s="951"/>
      <c r="B2663" s="1247"/>
      <c r="C2663" s="1244"/>
      <c r="D2663" s="1250"/>
      <c r="E2663" s="1254"/>
      <c r="F2663" s="1252"/>
      <c r="G2663" s="948"/>
      <c r="H2663" s="948"/>
      <c r="I2663" s="948"/>
      <c r="J2663" s="229"/>
      <c r="K2663" s="989"/>
    </row>
    <row r="2664" spans="1:11" s="85" customFormat="1" ht="15" customHeight="1" x14ac:dyDescent="0.3">
      <c r="A2664" s="951"/>
      <c r="B2664" s="1247"/>
      <c r="C2664" s="1244"/>
      <c r="D2664" s="1250"/>
      <c r="E2664" s="1254"/>
      <c r="F2664" s="1252"/>
      <c r="G2664" s="948"/>
      <c r="H2664" s="948"/>
      <c r="I2664" s="948"/>
      <c r="J2664" s="229"/>
      <c r="K2664" s="989"/>
    </row>
    <row r="2665" spans="1:11" s="85" customFormat="1" ht="15" customHeight="1" x14ac:dyDescent="0.3">
      <c r="A2665" s="951"/>
      <c r="B2665" s="1247"/>
      <c r="C2665" s="1244"/>
      <c r="D2665" s="1250"/>
      <c r="E2665" s="1254"/>
      <c r="F2665" s="1252"/>
      <c r="G2665" s="948"/>
      <c r="H2665" s="948"/>
      <c r="I2665" s="948"/>
      <c r="J2665" s="229"/>
      <c r="K2665" s="989"/>
    </row>
    <row r="2666" spans="1:11" s="85" customFormat="1" ht="15" customHeight="1" x14ac:dyDescent="0.3">
      <c r="A2666" s="951"/>
      <c r="B2666" s="1247"/>
      <c r="C2666" s="1244"/>
      <c r="D2666" s="1250"/>
      <c r="E2666" s="1254"/>
      <c r="F2666" s="1252"/>
      <c r="G2666" s="948"/>
      <c r="H2666" s="948"/>
      <c r="I2666" s="948"/>
      <c r="J2666" s="229"/>
      <c r="K2666" s="989"/>
    </row>
    <row r="2667" spans="1:11" s="85" customFormat="1" ht="15" customHeight="1" x14ac:dyDescent="0.3">
      <c r="A2667" s="951"/>
      <c r="B2667" s="1247"/>
      <c r="C2667" s="1244"/>
      <c r="D2667" s="1250"/>
      <c r="E2667" s="1254"/>
      <c r="F2667" s="1252"/>
      <c r="G2667" s="948"/>
      <c r="H2667" s="948"/>
      <c r="I2667" s="948"/>
      <c r="J2667" s="229"/>
      <c r="K2667" s="989"/>
    </row>
    <row r="2668" spans="1:11" s="85" customFormat="1" ht="15" customHeight="1" x14ac:dyDescent="0.3">
      <c r="A2668" s="951"/>
      <c r="B2668" s="1247"/>
      <c r="C2668" s="1244"/>
      <c r="D2668" s="1250"/>
      <c r="E2668" s="1254"/>
      <c r="F2668" s="1252"/>
      <c r="G2668" s="948"/>
      <c r="H2668" s="948"/>
      <c r="I2668" s="948"/>
      <c r="J2668" s="229"/>
      <c r="K2668" s="989"/>
    </row>
    <row r="2669" spans="1:11" s="85" customFormat="1" ht="15" customHeight="1" x14ac:dyDescent="0.3">
      <c r="A2669" s="951"/>
      <c r="B2669" s="1247"/>
      <c r="C2669" s="1244"/>
      <c r="D2669" s="1250"/>
      <c r="E2669" s="1254"/>
      <c r="F2669" s="1252"/>
      <c r="G2669" s="948"/>
      <c r="H2669" s="948"/>
      <c r="I2669" s="948"/>
      <c r="J2669" s="229"/>
      <c r="K2669" s="989"/>
    </row>
    <row r="2670" spans="1:11" s="85" customFormat="1" ht="15" customHeight="1" x14ac:dyDescent="0.3">
      <c r="A2670" s="951"/>
      <c r="B2670" s="1247"/>
      <c r="C2670" s="1244"/>
      <c r="D2670" s="1250"/>
      <c r="E2670" s="1254"/>
      <c r="F2670" s="1252"/>
      <c r="G2670" s="948"/>
      <c r="H2670" s="948"/>
      <c r="I2670" s="948"/>
      <c r="J2670" s="229"/>
      <c r="K2670" s="989"/>
    </row>
    <row r="2671" spans="1:11" s="85" customFormat="1" ht="15" customHeight="1" x14ac:dyDescent="0.3">
      <c r="A2671" s="951"/>
      <c r="B2671" s="1247"/>
      <c r="C2671" s="1244"/>
      <c r="D2671" s="1250"/>
      <c r="E2671" s="1254"/>
      <c r="F2671" s="1252"/>
      <c r="G2671" s="948"/>
      <c r="H2671" s="948"/>
      <c r="I2671" s="948"/>
      <c r="J2671" s="229"/>
      <c r="K2671" s="989"/>
    </row>
    <row r="2672" spans="1:11" s="85" customFormat="1" ht="15" customHeight="1" x14ac:dyDescent="0.3">
      <c r="A2672" s="951"/>
      <c r="B2672" s="1247"/>
      <c r="C2672" s="1244"/>
      <c r="D2672" s="1250"/>
      <c r="E2672" s="1254"/>
      <c r="F2672" s="1252"/>
      <c r="G2672" s="948"/>
      <c r="H2672" s="948"/>
      <c r="I2672" s="948"/>
      <c r="J2672" s="229"/>
      <c r="K2672" s="989"/>
    </row>
    <row r="2673" spans="1:11" s="85" customFormat="1" ht="15" customHeight="1" x14ac:dyDescent="0.3">
      <c r="A2673" s="951"/>
      <c r="B2673" s="1247"/>
      <c r="C2673" s="1244"/>
      <c r="D2673" s="1250"/>
      <c r="E2673" s="1254"/>
      <c r="F2673" s="1252"/>
      <c r="G2673" s="948"/>
      <c r="H2673" s="948"/>
      <c r="I2673" s="948"/>
      <c r="J2673" s="229"/>
      <c r="K2673" s="989"/>
    </row>
    <row r="2674" spans="1:11" s="85" customFormat="1" ht="15" customHeight="1" x14ac:dyDescent="0.3">
      <c r="A2674" s="951"/>
      <c r="B2674" s="1247"/>
      <c r="C2674" s="1244"/>
      <c r="D2674" s="1250"/>
      <c r="E2674" s="1254"/>
      <c r="F2674" s="1252"/>
      <c r="G2674" s="948"/>
      <c r="H2674" s="948"/>
      <c r="I2674" s="948"/>
      <c r="J2674" s="229"/>
      <c r="K2674" s="989"/>
    </row>
    <row r="2675" spans="1:11" s="85" customFormat="1" ht="15" customHeight="1" x14ac:dyDescent="0.3">
      <c r="A2675" s="951"/>
      <c r="B2675" s="1247"/>
      <c r="C2675" s="1244"/>
      <c r="D2675" s="1250"/>
      <c r="E2675" s="1254"/>
      <c r="F2675" s="1252"/>
      <c r="G2675" s="948"/>
      <c r="H2675" s="948"/>
      <c r="I2675" s="948"/>
      <c r="J2675" s="229"/>
      <c r="K2675" s="989"/>
    </row>
    <row r="2676" spans="1:11" s="85" customFormat="1" ht="15" customHeight="1" x14ac:dyDescent="0.3">
      <c r="A2676" s="951"/>
      <c r="B2676" s="1247"/>
      <c r="C2676" s="1244"/>
      <c r="D2676" s="1250"/>
      <c r="E2676" s="1254"/>
      <c r="F2676" s="1252"/>
      <c r="G2676" s="948"/>
      <c r="H2676" s="948"/>
      <c r="I2676" s="948"/>
      <c r="J2676" s="229"/>
      <c r="K2676" s="989"/>
    </row>
    <row r="2677" spans="1:11" s="85" customFormat="1" ht="15" customHeight="1" x14ac:dyDescent="0.3">
      <c r="A2677" s="951"/>
      <c r="B2677" s="1247"/>
      <c r="C2677" s="1244"/>
      <c r="D2677" s="1250"/>
      <c r="E2677" s="1254"/>
      <c r="F2677" s="1252"/>
      <c r="G2677" s="948"/>
      <c r="H2677" s="948"/>
      <c r="I2677" s="948"/>
      <c r="J2677" s="229"/>
      <c r="K2677" s="989"/>
    </row>
    <row r="2678" spans="1:11" s="85" customFormat="1" ht="15" customHeight="1" x14ac:dyDescent="0.3">
      <c r="A2678" s="951"/>
      <c r="B2678" s="1247"/>
      <c r="C2678" s="1244"/>
      <c r="D2678" s="1250"/>
      <c r="E2678" s="1254"/>
      <c r="F2678" s="1252"/>
      <c r="G2678" s="948"/>
      <c r="H2678" s="948"/>
      <c r="I2678" s="948"/>
      <c r="J2678" s="229"/>
      <c r="K2678" s="989"/>
    </row>
    <row r="2679" spans="1:11" s="85" customFormat="1" ht="15" customHeight="1" x14ac:dyDescent="0.3">
      <c r="A2679" s="951"/>
      <c r="B2679" s="1247"/>
      <c r="C2679" s="1244"/>
      <c r="D2679" s="1250"/>
      <c r="E2679" s="1254"/>
      <c r="F2679" s="1252"/>
      <c r="G2679" s="948"/>
      <c r="H2679" s="948"/>
      <c r="I2679" s="948"/>
      <c r="J2679" s="229"/>
      <c r="K2679" s="989"/>
    </row>
    <row r="2680" spans="1:11" s="85" customFormat="1" ht="15" customHeight="1" x14ac:dyDescent="0.3">
      <c r="A2680" s="951"/>
      <c r="B2680" s="1247"/>
      <c r="C2680" s="1244"/>
      <c r="D2680" s="1250"/>
      <c r="E2680" s="1254"/>
      <c r="F2680" s="1252"/>
      <c r="G2680" s="948"/>
      <c r="H2680" s="948"/>
      <c r="I2680" s="948"/>
      <c r="J2680" s="229"/>
      <c r="K2680" s="989"/>
    </row>
    <row r="2681" spans="1:11" s="85" customFormat="1" ht="15" customHeight="1" x14ac:dyDescent="0.3">
      <c r="A2681" s="951"/>
      <c r="B2681" s="1247"/>
      <c r="C2681" s="1244"/>
      <c r="D2681" s="1250"/>
      <c r="E2681" s="1254"/>
      <c r="F2681" s="1252"/>
      <c r="G2681" s="948"/>
      <c r="H2681" s="948"/>
      <c r="I2681" s="948"/>
      <c r="J2681" s="229"/>
      <c r="K2681" s="989"/>
    </row>
    <row r="2682" spans="1:11" s="85" customFormat="1" ht="15" customHeight="1" x14ac:dyDescent="0.3">
      <c r="A2682" s="951"/>
      <c r="B2682" s="1247"/>
      <c r="C2682" s="1244"/>
      <c r="D2682" s="1250"/>
      <c r="E2682" s="1254"/>
      <c r="F2682" s="1252"/>
      <c r="G2682" s="948"/>
      <c r="H2682" s="948"/>
      <c r="I2682" s="948"/>
      <c r="J2682" s="229"/>
      <c r="K2682" s="989"/>
    </row>
    <row r="2683" spans="1:11" s="85" customFormat="1" ht="15" customHeight="1" x14ac:dyDescent="0.3">
      <c r="A2683" s="951"/>
      <c r="B2683" s="1247"/>
      <c r="C2683" s="1244"/>
      <c r="D2683" s="1250"/>
      <c r="E2683" s="1254"/>
      <c r="F2683" s="1252"/>
      <c r="G2683" s="948"/>
      <c r="H2683" s="948"/>
      <c r="I2683" s="948"/>
      <c r="J2683" s="229"/>
      <c r="K2683" s="989"/>
    </row>
    <row r="2684" spans="1:11" s="85" customFormat="1" ht="15" customHeight="1" x14ac:dyDescent="0.3">
      <c r="A2684" s="951"/>
      <c r="B2684" s="1247"/>
      <c r="C2684" s="1244"/>
      <c r="D2684" s="1250"/>
      <c r="E2684" s="1254"/>
      <c r="F2684" s="1252"/>
      <c r="G2684" s="948"/>
      <c r="H2684" s="948"/>
      <c r="I2684" s="948"/>
      <c r="J2684" s="229"/>
      <c r="K2684" s="989"/>
    </row>
    <row r="2685" spans="1:11" s="85" customFormat="1" ht="15" customHeight="1" x14ac:dyDescent="0.3">
      <c r="A2685" s="951"/>
      <c r="B2685" s="1247"/>
      <c r="C2685" s="1244"/>
      <c r="D2685" s="1250"/>
      <c r="E2685" s="1254"/>
      <c r="F2685" s="1252"/>
      <c r="G2685" s="948"/>
      <c r="H2685" s="948"/>
      <c r="I2685" s="948"/>
      <c r="J2685" s="229"/>
      <c r="K2685" s="989"/>
    </row>
    <row r="2686" spans="1:11" s="85" customFormat="1" ht="15" customHeight="1" x14ac:dyDescent="0.3">
      <c r="A2686" s="951"/>
      <c r="B2686" s="1247"/>
      <c r="C2686" s="1244"/>
      <c r="D2686" s="1250"/>
      <c r="E2686" s="1254"/>
      <c r="F2686" s="1252"/>
      <c r="G2686" s="948"/>
      <c r="H2686" s="948"/>
      <c r="I2686" s="948"/>
      <c r="J2686" s="229"/>
      <c r="K2686" s="989"/>
    </row>
    <row r="2687" spans="1:11" s="85" customFormat="1" ht="15" customHeight="1" x14ac:dyDescent="0.3">
      <c r="A2687" s="951"/>
      <c r="B2687" s="1247"/>
      <c r="C2687" s="1244"/>
      <c r="D2687" s="1250"/>
      <c r="E2687" s="1254"/>
      <c r="F2687" s="1252"/>
      <c r="G2687" s="948"/>
      <c r="H2687" s="948"/>
      <c r="I2687" s="948"/>
      <c r="J2687" s="229"/>
      <c r="K2687" s="989"/>
    </row>
    <row r="2688" spans="1:11" s="85" customFormat="1" ht="15" customHeight="1" x14ac:dyDescent="0.3">
      <c r="A2688" s="951"/>
      <c r="B2688" s="1247"/>
      <c r="C2688" s="1244"/>
      <c r="D2688" s="1250"/>
      <c r="E2688" s="1254"/>
      <c r="F2688" s="1252"/>
      <c r="G2688" s="948"/>
      <c r="H2688" s="948"/>
      <c r="I2688" s="948"/>
      <c r="J2688" s="229"/>
      <c r="K2688" s="989"/>
    </row>
    <row r="2689" spans="1:11" s="85" customFormat="1" ht="15" customHeight="1" x14ac:dyDescent="0.3">
      <c r="A2689" s="951"/>
      <c r="B2689" s="1247"/>
      <c r="C2689" s="1244"/>
      <c r="D2689" s="1250"/>
      <c r="E2689" s="1254"/>
      <c r="F2689" s="1252"/>
      <c r="G2689" s="948"/>
      <c r="H2689" s="948"/>
      <c r="I2689" s="948"/>
      <c r="J2689" s="229"/>
      <c r="K2689" s="989"/>
    </row>
    <row r="2690" spans="1:11" s="85" customFormat="1" ht="15" customHeight="1" x14ac:dyDescent="0.3">
      <c r="A2690" s="951"/>
      <c r="B2690" s="1247"/>
      <c r="C2690" s="1244"/>
      <c r="D2690" s="1250"/>
      <c r="E2690" s="1254"/>
      <c r="F2690" s="1252"/>
      <c r="G2690" s="948"/>
      <c r="H2690" s="948"/>
      <c r="I2690" s="948"/>
      <c r="J2690" s="229"/>
      <c r="K2690" s="989"/>
    </row>
    <row r="2691" spans="1:11" s="85" customFormat="1" ht="15" customHeight="1" x14ac:dyDescent="0.3">
      <c r="A2691" s="951"/>
      <c r="B2691" s="1247"/>
      <c r="C2691" s="1244"/>
      <c r="D2691" s="1250"/>
      <c r="E2691" s="1254"/>
      <c r="F2691" s="1252"/>
      <c r="G2691" s="948"/>
      <c r="H2691" s="948"/>
      <c r="I2691" s="948"/>
      <c r="J2691" s="229"/>
      <c r="K2691" s="989"/>
    </row>
    <row r="2692" spans="1:11" s="85" customFormat="1" ht="15" customHeight="1" x14ac:dyDescent="0.3">
      <c r="A2692" s="951"/>
      <c r="B2692" s="1247"/>
      <c r="C2692" s="1244"/>
      <c r="D2692" s="1250"/>
      <c r="E2692" s="1254"/>
      <c r="F2692" s="1252"/>
      <c r="G2692" s="948"/>
      <c r="H2692" s="948"/>
      <c r="I2692" s="948"/>
      <c r="J2692" s="229"/>
      <c r="K2692" s="989"/>
    </row>
    <row r="2693" spans="1:11" s="85" customFormat="1" ht="15" customHeight="1" x14ac:dyDescent="0.3">
      <c r="A2693" s="951"/>
      <c r="B2693" s="1247"/>
      <c r="C2693" s="1244"/>
      <c r="D2693" s="1250"/>
      <c r="E2693" s="1254"/>
      <c r="F2693" s="1252"/>
      <c r="G2693" s="948"/>
      <c r="H2693" s="948"/>
      <c r="I2693" s="948"/>
      <c r="J2693" s="229"/>
      <c r="K2693" s="989"/>
    </row>
    <row r="2694" spans="1:11" s="85" customFormat="1" ht="15" customHeight="1" x14ac:dyDescent="0.3">
      <c r="A2694" s="951"/>
      <c r="B2694" s="1247"/>
      <c r="C2694" s="1244"/>
      <c r="D2694" s="1250"/>
      <c r="E2694" s="1254"/>
      <c r="F2694" s="1252"/>
      <c r="G2694" s="948"/>
      <c r="H2694" s="948"/>
      <c r="I2694" s="948"/>
      <c r="J2694" s="229"/>
      <c r="K2694" s="989"/>
    </row>
    <row r="2695" spans="1:11" s="85" customFormat="1" ht="15" customHeight="1" x14ac:dyDescent="0.3">
      <c r="A2695" s="951"/>
      <c r="B2695" s="1247"/>
      <c r="C2695" s="1244"/>
      <c r="D2695" s="1250"/>
      <c r="E2695" s="1254"/>
      <c r="F2695" s="1252"/>
      <c r="G2695" s="948"/>
      <c r="H2695" s="948"/>
      <c r="I2695" s="948"/>
      <c r="J2695" s="229"/>
      <c r="K2695" s="989"/>
    </row>
    <row r="2696" spans="1:11" s="85" customFormat="1" ht="15" customHeight="1" x14ac:dyDescent="0.3">
      <c r="A2696" s="951"/>
      <c r="B2696" s="1247"/>
      <c r="C2696" s="1244"/>
      <c r="D2696" s="1250"/>
      <c r="E2696" s="1254"/>
      <c r="F2696" s="1252"/>
      <c r="G2696" s="948"/>
      <c r="H2696" s="948"/>
      <c r="I2696" s="948"/>
      <c r="J2696" s="229"/>
      <c r="K2696" s="989"/>
    </row>
    <row r="2697" spans="1:11" s="85" customFormat="1" ht="15" customHeight="1" x14ac:dyDescent="0.3">
      <c r="A2697" s="951"/>
      <c r="B2697" s="1247"/>
      <c r="C2697" s="1244"/>
      <c r="D2697" s="1250"/>
      <c r="E2697" s="1254"/>
      <c r="F2697" s="1252"/>
      <c r="G2697" s="948"/>
      <c r="H2697" s="948"/>
      <c r="I2697" s="948"/>
      <c r="J2697" s="229"/>
      <c r="K2697" s="989"/>
    </row>
    <row r="2698" spans="1:11" s="85" customFormat="1" ht="15" customHeight="1" x14ac:dyDescent="0.3">
      <c r="A2698" s="951"/>
      <c r="B2698" s="1247"/>
      <c r="C2698" s="1244"/>
      <c r="D2698" s="1250"/>
      <c r="E2698" s="1254"/>
      <c r="F2698" s="1252"/>
      <c r="G2698" s="948"/>
      <c r="H2698" s="948"/>
      <c r="I2698" s="948"/>
      <c r="J2698" s="229"/>
      <c r="K2698" s="989"/>
    </row>
    <row r="2699" spans="1:11" s="85" customFormat="1" ht="15" customHeight="1" x14ac:dyDescent="0.3">
      <c r="A2699" s="951"/>
      <c r="B2699" s="1247"/>
      <c r="C2699" s="1244"/>
      <c r="D2699" s="1250"/>
      <c r="E2699" s="1254"/>
      <c r="F2699" s="1252"/>
      <c r="G2699" s="948"/>
      <c r="H2699" s="948"/>
      <c r="I2699" s="948"/>
      <c r="J2699" s="229"/>
      <c r="K2699" s="989"/>
    </row>
    <row r="2700" spans="1:11" s="85" customFormat="1" ht="15" customHeight="1" x14ac:dyDescent="0.3">
      <c r="A2700" s="951"/>
      <c r="B2700" s="1247"/>
      <c r="C2700" s="1244"/>
      <c r="D2700" s="1250"/>
      <c r="E2700" s="1254"/>
      <c r="F2700" s="1252"/>
      <c r="G2700" s="948"/>
      <c r="H2700" s="948"/>
      <c r="I2700" s="948"/>
      <c r="J2700" s="229"/>
      <c r="K2700" s="989"/>
    </row>
    <row r="2701" spans="1:11" s="85" customFormat="1" ht="15" customHeight="1" x14ac:dyDescent="0.3">
      <c r="A2701" s="951"/>
      <c r="B2701" s="1247"/>
      <c r="C2701" s="1244"/>
      <c r="D2701" s="1250"/>
      <c r="E2701" s="1254"/>
      <c r="F2701" s="1252"/>
      <c r="G2701" s="948"/>
      <c r="H2701" s="948"/>
      <c r="I2701" s="948"/>
      <c r="J2701" s="229"/>
      <c r="K2701" s="989"/>
    </row>
    <row r="2702" spans="1:11" s="85" customFormat="1" ht="15" customHeight="1" x14ac:dyDescent="0.3">
      <c r="A2702" s="951"/>
      <c r="B2702" s="1247"/>
      <c r="C2702" s="1244"/>
      <c r="D2702" s="1250"/>
      <c r="E2702" s="1254"/>
      <c r="F2702" s="1252"/>
      <c r="G2702" s="948"/>
      <c r="H2702" s="948"/>
      <c r="I2702" s="948"/>
      <c r="J2702" s="229"/>
      <c r="K2702" s="989"/>
    </row>
    <row r="2703" spans="1:11" s="85" customFormat="1" ht="15" customHeight="1" x14ac:dyDescent="0.3">
      <c r="A2703" s="951"/>
      <c r="B2703" s="1247"/>
      <c r="C2703" s="1244"/>
      <c r="D2703" s="1250"/>
      <c r="E2703" s="1254"/>
      <c r="F2703" s="1252"/>
      <c r="G2703" s="948"/>
      <c r="H2703" s="948"/>
      <c r="I2703" s="948"/>
      <c r="J2703" s="229"/>
      <c r="K2703" s="989"/>
    </row>
    <row r="2704" spans="1:11" s="85" customFormat="1" ht="15" customHeight="1" x14ac:dyDescent="0.3">
      <c r="A2704" s="951"/>
      <c r="B2704" s="1247"/>
      <c r="C2704" s="1244"/>
      <c r="D2704" s="1250"/>
      <c r="E2704" s="1254"/>
      <c r="F2704" s="1252"/>
      <c r="G2704" s="948"/>
      <c r="H2704" s="948"/>
      <c r="I2704" s="948"/>
      <c r="J2704" s="229"/>
      <c r="K2704" s="989"/>
    </row>
    <row r="2705" spans="1:11" s="85" customFormat="1" ht="15" customHeight="1" x14ac:dyDescent="0.3">
      <c r="A2705" s="951"/>
      <c r="B2705" s="1247"/>
      <c r="C2705" s="1244"/>
      <c r="D2705" s="1250"/>
      <c r="E2705" s="1254"/>
      <c r="F2705" s="1252"/>
      <c r="G2705" s="948"/>
      <c r="H2705" s="948"/>
      <c r="I2705" s="948"/>
      <c r="J2705" s="229"/>
      <c r="K2705" s="989"/>
    </row>
    <row r="2706" spans="1:11" s="85" customFormat="1" ht="15" customHeight="1" x14ac:dyDescent="0.3">
      <c r="A2706" s="951"/>
      <c r="B2706" s="1247"/>
      <c r="C2706" s="1244"/>
      <c r="D2706" s="1250"/>
      <c r="E2706" s="1254"/>
      <c r="F2706" s="1252"/>
      <c r="G2706" s="948"/>
      <c r="H2706" s="948"/>
      <c r="I2706" s="948"/>
      <c r="J2706" s="229"/>
      <c r="K2706" s="989"/>
    </row>
    <row r="2707" spans="1:11" s="85" customFormat="1" ht="15" customHeight="1" x14ac:dyDescent="0.3">
      <c r="A2707" s="951"/>
      <c r="B2707" s="1247"/>
      <c r="C2707" s="1244"/>
      <c r="D2707" s="1250"/>
      <c r="E2707" s="1254"/>
      <c r="F2707" s="1252"/>
      <c r="G2707" s="948"/>
      <c r="H2707" s="948"/>
      <c r="I2707" s="948"/>
      <c r="J2707" s="229"/>
      <c r="K2707" s="989"/>
    </row>
    <row r="2708" spans="1:11" s="85" customFormat="1" ht="15" customHeight="1" x14ac:dyDescent="0.3">
      <c r="A2708" s="951"/>
      <c r="B2708" s="1247"/>
      <c r="C2708" s="1244"/>
      <c r="D2708" s="1250"/>
      <c r="E2708" s="1254"/>
      <c r="F2708" s="1252"/>
      <c r="G2708" s="948"/>
      <c r="H2708" s="948"/>
      <c r="I2708" s="948"/>
      <c r="J2708" s="229"/>
      <c r="K2708" s="989"/>
    </row>
    <row r="2709" spans="1:11" s="85" customFormat="1" ht="15" customHeight="1" x14ac:dyDescent="0.3">
      <c r="A2709" s="951"/>
      <c r="B2709" s="1247"/>
      <c r="C2709" s="1244"/>
      <c r="D2709" s="1250"/>
      <c r="E2709" s="1254"/>
      <c r="F2709" s="1252"/>
      <c r="G2709" s="948"/>
      <c r="H2709" s="948"/>
      <c r="I2709" s="948"/>
      <c r="J2709" s="229"/>
      <c r="K2709" s="989"/>
    </row>
    <row r="2710" spans="1:11" s="85" customFormat="1" ht="15" customHeight="1" x14ac:dyDescent="0.3">
      <c r="A2710" s="951"/>
      <c r="B2710" s="1247"/>
      <c r="C2710" s="1244"/>
      <c r="D2710" s="1250"/>
      <c r="E2710" s="1254"/>
      <c r="F2710" s="1252"/>
      <c r="G2710" s="948"/>
      <c r="H2710" s="948"/>
      <c r="I2710" s="948"/>
      <c r="J2710" s="229"/>
      <c r="K2710" s="989"/>
    </row>
    <row r="2711" spans="1:11" s="85" customFormat="1" ht="15" customHeight="1" x14ac:dyDescent="0.3">
      <c r="A2711" s="951"/>
      <c r="B2711" s="1247"/>
      <c r="C2711" s="1244"/>
      <c r="D2711" s="1250"/>
      <c r="E2711" s="1254"/>
      <c r="F2711" s="1252"/>
      <c r="G2711" s="948"/>
      <c r="H2711" s="948"/>
      <c r="I2711" s="948"/>
      <c r="J2711" s="229"/>
      <c r="K2711" s="989"/>
    </row>
    <row r="2712" spans="1:11" s="85" customFormat="1" ht="15" customHeight="1" x14ac:dyDescent="0.3">
      <c r="A2712" s="951"/>
      <c r="B2712" s="1247"/>
      <c r="C2712" s="1244"/>
      <c r="D2712" s="1250"/>
      <c r="E2712" s="1254"/>
      <c r="F2712" s="1252"/>
      <c r="G2712" s="948"/>
      <c r="H2712" s="948"/>
      <c r="I2712" s="948"/>
      <c r="J2712" s="229"/>
      <c r="K2712" s="989"/>
    </row>
    <row r="2713" spans="1:11" s="85" customFormat="1" ht="15" customHeight="1" x14ac:dyDescent="0.3">
      <c r="A2713" s="951"/>
      <c r="B2713" s="1247"/>
      <c r="C2713" s="1244"/>
      <c r="D2713" s="1250"/>
      <c r="E2713" s="1254"/>
      <c r="F2713" s="1252"/>
      <c r="G2713" s="948"/>
      <c r="H2713" s="948"/>
      <c r="I2713" s="948"/>
      <c r="J2713" s="229"/>
      <c r="K2713" s="989"/>
    </row>
    <row r="2714" spans="1:11" s="85" customFormat="1" ht="15" customHeight="1" x14ac:dyDescent="0.3">
      <c r="A2714" s="951"/>
      <c r="B2714" s="1247"/>
      <c r="C2714" s="1244"/>
      <c r="D2714" s="1250"/>
      <c r="E2714" s="1254"/>
      <c r="F2714" s="1252"/>
      <c r="G2714" s="948"/>
      <c r="H2714" s="948"/>
      <c r="I2714" s="948"/>
      <c r="J2714" s="229"/>
      <c r="K2714" s="989"/>
    </row>
    <row r="2715" spans="1:11" s="85" customFormat="1" ht="15" customHeight="1" x14ac:dyDescent="0.3">
      <c r="A2715" s="951"/>
      <c r="B2715" s="1247"/>
      <c r="C2715" s="1244"/>
      <c r="D2715" s="1250"/>
      <c r="E2715" s="1254"/>
      <c r="F2715" s="1252"/>
      <c r="G2715" s="948"/>
      <c r="H2715" s="948"/>
      <c r="I2715" s="948"/>
      <c r="J2715" s="229"/>
      <c r="K2715" s="989"/>
    </row>
    <row r="2716" spans="1:11" s="85" customFormat="1" ht="15" customHeight="1" x14ac:dyDescent="0.3">
      <c r="A2716" s="951"/>
      <c r="B2716" s="1247"/>
      <c r="C2716" s="1244"/>
      <c r="D2716" s="1250"/>
      <c r="E2716" s="1254"/>
      <c r="F2716" s="1252"/>
      <c r="G2716" s="948"/>
      <c r="H2716" s="948"/>
      <c r="I2716" s="948"/>
      <c r="J2716" s="229"/>
      <c r="K2716" s="989"/>
    </row>
    <row r="2717" spans="1:11" s="85" customFormat="1" ht="15" customHeight="1" x14ac:dyDescent="0.3">
      <c r="A2717" s="951"/>
      <c r="B2717" s="1247"/>
      <c r="C2717" s="1244"/>
      <c r="D2717" s="1250"/>
      <c r="E2717" s="1254"/>
      <c r="F2717" s="1252"/>
      <c r="G2717" s="948"/>
      <c r="H2717" s="948"/>
      <c r="I2717" s="948"/>
      <c r="J2717" s="229"/>
      <c r="K2717" s="989"/>
    </row>
    <row r="2718" spans="1:11" s="85" customFormat="1" ht="15" customHeight="1" x14ac:dyDescent="0.3">
      <c r="A2718" s="951"/>
      <c r="B2718" s="1247"/>
      <c r="C2718" s="1244"/>
      <c r="D2718" s="1250"/>
      <c r="E2718" s="1254"/>
      <c r="F2718" s="1252"/>
      <c r="G2718" s="948"/>
      <c r="H2718" s="948"/>
      <c r="I2718" s="948"/>
      <c r="J2718" s="229"/>
      <c r="K2718" s="989"/>
    </row>
    <row r="2719" spans="1:11" s="85" customFormat="1" ht="15" customHeight="1" x14ac:dyDescent="0.3">
      <c r="A2719" s="951"/>
      <c r="B2719" s="1247"/>
      <c r="C2719" s="1244"/>
      <c r="D2719" s="1250"/>
      <c r="E2719" s="1254"/>
      <c r="F2719" s="1252"/>
      <c r="G2719" s="948"/>
      <c r="H2719" s="948"/>
      <c r="I2719" s="948"/>
      <c r="J2719" s="229"/>
      <c r="K2719" s="989"/>
    </row>
    <row r="2720" spans="1:11" s="85" customFormat="1" ht="15" customHeight="1" x14ac:dyDescent="0.3">
      <c r="A2720" s="951"/>
      <c r="B2720" s="1247"/>
      <c r="C2720" s="1244"/>
      <c r="D2720" s="1250"/>
      <c r="E2720" s="1254"/>
      <c r="F2720" s="1252"/>
      <c r="G2720" s="948"/>
      <c r="H2720" s="948"/>
      <c r="I2720" s="948"/>
      <c r="J2720" s="229"/>
      <c r="K2720" s="989"/>
    </row>
    <row r="2721" spans="1:11" s="85" customFormat="1" ht="15" customHeight="1" x14ac:dyDescent="0.3">
      <c r="A2721" s="951"/>
      <c r="B2721" s="1247"/>
      <c r="C2721" s="1244"/>
      <c r="D2721" s="1250"/>
      <c r="E2721" s="1254"/>
      <c r="F2721" s="1252"/>
      <c r="G2721" s="948"/>
      <c r="H2721" s="948"/>
      <c r="I2721" s="948"/>
      <c r="J2721" s="229"/>
      <c r="K2721" s="989"/>
    </row>
    <row r="2722" spans="1:11" s="85" customFormat="1" ht="15" customHeight="1" x14ac:dyDescent="0.3">
      <c r="A2722" s="951"/>
      <c r="B2722" s="1247"/>
      <c r="C2722" s="1244"/>
      <c r="D2722" s="1250"/>
      <c r="E2722" s="1254"/>
      <c r="F2722" s="1252"/>
      <c r="G2722" s="948"/>
      <c r="H2722" s="948"/>
      <c r="I2722" s="948"/>
      <c r="J2722" s="229"/>
      <c r="K2722" s="989"/>
    </row>
    <row r="2723" spans="1:11" s="85" customFormat="1" ht="15" customHeight="1" x14ac:dyDescent="0.3">
      <c r="A2723" s="951"/>
      <c r="B2723" s="1247"/>
      <c r="C2723" s="1244"/>
      <c r="D2723" s="1250"/>
      <c r="E2723" s="1254"/>
      <c r="F2723" s="1252"/>
      <c r="G2723" s="948"/>
      <c r="H2723" s="948"/>
      <c r="I2723" s="948"/>
      <c r="J2723" s="229"/>
      <c r="K2723" s="989"/>
    </row>
    <row r="2724" spans="1:11" s="85" customFormat="1" ht="15" customHeight="1" x14ac:dyDescent="0.3">
      <c r="A2724" s="951"/>
      <c r="B2724" s="1247"/>
      <c r="C2724" s="1244"/>
      <c r="D2724" s="1250"/>
      <c r="E2724" s="1254"/>
      <c r="F2724" s="1252"/>
      <c r="G2724" s="948"/>
      <c r="H2724" s="948"/>
      <c r="I2724" s="948"/>
      <c r="J2724" s="229"/>
      <c r="K2724" s="989"/>
    </row>
    <row r="2725" spans="1:11" s="85" customFormat="1" ht="15" customHeight="1" x14ac:dyDescent="0.3">
      <c r="A2725" s="951"/>
      <c r="B2725" s="1247"/>
      <c r="C2725" s="1244"/>
      <c r="D2725" s="1250"/>
      <c r="E2725" s="1254"/>
      <c r="F2725" s="1252"/>
      <c r="G2725" s="948"/>
      <c r="H2725" s="948"/>
      <c r="I2725" s="948"/>
      <c r="J2725" s="229"/>
      <c r="K2725" s="989"/>
    </row>
    <row r="2726" spans="1:11" s="85" customFormat="1" ht="15" customHeight="1" x14ac:dyDescent="0.3">
      <c r="A2726" s="951"/>
      <c r="B2726" s="1247"/>
      <c r="C2726" s="1244"/>
      <c r="D2726" s="1250"/>
      <c r="E2726" s="1254"/>
      <c r="F2726" s="1252"/>
      <c r="G2726" s="948"/>
      <c r="H2726" s="948"/>
      <c r="I2726" s="948"/>
      <c r="J2726" s="229"/>
      <c r="K2726" s="989"/>
    </row>
    <row r="2727" spans="1:11" s="85" customFormat="1" ht="15" customHeight="1" x14ac:dyDescent="0.3">
      <c r="A2727" s="951"/>
      <c r="B2727" s="1247"/>
      <c r="C2727" s="1244"/>
      <c r="D2727" s="1250"/>
      <c r="E2727" s="1254"/>
      <c r="F2727" s="1252"/>
      <c r="G2727" s="948"/>
      <c r="H2727" s="948"/>
      <c r="I2727" s="948"/>
      <c r="J2727" s="229"/>
      <c r="K2727" s="989"/>
    </row>
    <row r="2728" spans="1:11" s="85" customFormat="1" ht="15" customHeight="1" x14ac:dyDescent="0.3">
      <c r="A2728" s="951"/>
      <c r="B2728" s="1247"/>
      <c r="C2728" s="1244"/>
      <c r="D2728" s="1250"/>
      <c r="E2728" s="1254"/>
      <c r="F2728" s="1252"/>
      <c r="G2728" s="948"/>
      <c r="H2728" s="948"/>
      <c r="I2728" s="948"/>
      <c r="J2728" s="229"/>
      <c r="K2728" s="989"/>
    </row>
    <row r="2729" spans="1:11" s="85" customFormat="1" ht="15" customHeight="1" x14ac:dyDescent="0.3">
      <c r="A2729" s="951"/>
      <c r="B2729" s="1247"/>
      <c r="C2729" s="1244"/>
      <c r="D2729" s="1250"/>
      <c r="E2729" s="1254"/>
      <c r="F2729" s="1252"/>
      <c r="G2729" s="948"/>
      <c r="H2729" s="948"/>
      <c r="I2729" s="948"/>
      <c r="J2729" s="229"/>
      <c r="K2729" s="989"/>
    </row>
    <row r="2730" spans="1:11" s="85" customFormat="1" ht="15" customHeight="1" x14ac:dyDescent="0.3">
      <c r="A2730" s="951"/>
      <c r="B2730" s="1247"/>
      <c r="C2730" s="1244"/>
      <c r="D2730" s="1250"/>
      <c r="E2730" s="1254"/>
      <c r="F2730" s="1252"/>
      <c r="G2730" s="948"/>
      <c r="H2730" s="948"/>
      <c r="I2730" s="948"/>
      <c r="J2730" s="229"/>
      <c r="K2730" s="989"/>
    </row>
    <row r="2731" spans="1:11" s="85" customFormat="1" ht="15" customHeight="1" x14ac:dyDescent="0.3">
      <c r="A2731" s="951"/>
      <c r="B2731" s="1247"/>
      <c r="C2731" s="1244"/>
      <c r="D2731" s="1250"/>
      <c r="E2731" s="1254"/>
      <c r="F2731" s="1252"/>
      <c r="G2731" s="948"/>
      <c r="H2731" s="948"/>
      <c r="I2731" s="948"/>
      <c r="J2731" s="229"/>
      <c r="K2731" s="989"/>
    </row>
    <row r="2732" spans="1:11" s="85" customFormat="1" ht="15" customHeight="1" x14ac:dyDescent="0.3">
      <c r="A2732" s="951"/>
      <c r="B2732" s="1247"/>
      <c r="C2732" s="1244"/>
      <c r="D2732" s="1250"/>
      <c r="E2732" s="1254"/>
      <c r="F2732" s="1252"/>
      <c r="G2732" s="948"/>
      <c r="H2732" s="948"/>
      <c r="I2732" s="948"/>
      <c r="J2732" s="229"/>
      <c r="K2732" s="989"/>
    </row>
    <row r="2733" spans="1:11" s="85" customFormat="1" ht="15" customHeight="1" x14ac:dyDescent="0.3">
      <c r="A2733" s="951"/>
      <c r="B2733" s="1247"/>
      <c r="C2733" s="1244"/>
      <c r="D2733" s="1250"/>
      <c r="E2733" s="1254"/>
      <c r="F2733" s="1252"/>
      <c r="G2733" s="948"/>
      <c r="H2733" s="948"/>
      <c r="I2733" s="948"/>
      <c r="J2733" s="229"/>
      <c r="K2733" s="989"/>
    </row>
    <row r="2734" spans="1:11" s="85" customFormat="1" ht="15" customHeight="1" x14ac:dyDescent="0.3">
      <c r="A2734" s="951"/>
      <c r="B2734" s="1247"/>
      <c r="C2734" s="1244"/>
      <c r="D2734" s="1250"/>
      <c r="E2734" s="1254"/>
      <c r="F2734" s="1252"/>
      <c r="G2734" s="948"/>
      <c r="H2734" s="948"/>
      <c r="I2734" s="948"/>
      <c r="J2734" s="229"/>
      <c r="K2734" s="989"/>
    </row>
    <row r="2735" spans="1:11" s="85" customFormat="1" ht="15" customHeight="1" x14ac:dyDescent="0.3">
      <c r="A2735" s="951"/>
      <c r="B2735" s="1247"/>
      <c r="C2735" s="1244"/>
      <c r="D2735" s="1250"/>
      <c r="E2735" s="1254"/>
      <c r="F2735" s="1252"/>
      <c r="G2735" s="948"/>
      <c r="H2735" s="948"/>
      <c r="I2735" s="948"/>
      <c r="J2735" s="229"/>
      <c r="K2735" s="989"/>
    </row>
    <row r="2736" spans="1:11" s="85" customFormat="1" ht="15" customHeight="1" x14ac:dyDescent="0.3">
      <c r="A2736" s="951"/>
      <c r="B2736" s="1247"/>
      <c r="C2736" s="1244"/>
      <c r="D2736" s="1250"/>
      <c r="E2736" s="1254"/>
      <c r="F2736" s="1252"/>
      <c r="G2736" s="948"/>
      <c r="H2736" s="948"/>
      <c r="I2736" s="948"/>
      <c r="J2736" s="229"/>
      <c r="K2736" s="989"/>
    </row>
    <row r="2737" spans="1:11" s="85" customFormat="1" ht="15" customHeight="1" x14ac:dyDescent="0.3">
      <c r="A2737" s="951"/>
      <c r="B2737" s="1247"/>
      <c r="C2737" s="1244"/>
      <c r="D2737" s="1250"/>
      <c r="E2737" s="1254"/>
      <c r="F2737" s="1252"/>
      <c r="G2737" s="948"/>
      <c r="H2737" s="948"/>
      <c r="I2737" s="948"/>
      <c r="J2737" s="229"/>
      <c r="K2737" s="989"/>
    </row>
    <row r="2738" spans="1:11" s="85" customFormat="1" ht="15" customHeight="1" x14ac:dyDescent="0.3">
      <c r="A2738" s="951"/>
      <c r="B2738" s="1247"/>
      <c r="C2738" s="1244"/>
      <c r="D2738" s="1250"/>
      <c r="E2738" s="1254"/>
      <c r="F2738" s="1252"/>
      <c r="G2738" s="948"/>
      <c r="H2738" s="948"/>
      <c r="I2738" s="948"/>
      <c r="J2738" s="229"/>
      <c r="K2738" s="989"/>
    </row>
    <row r="2739" spans="1:11" s="85" customFormat="1" ht="15" customHeight="1" x14ac:dyDescent="0.3">
      <c r="A2739" s="951"/>
      <c r="B2739" s="1247"/>
      <c r="C2739" s="1244"/>
      <c r="D2739" s="1250"/>
      <c r="E2739" s="1254"/>
      <c r="F2739" s="1252"/>
      <c r="G2739" s="948"/>
      <c r="H2739" s="948"/>
      <c r="I2739" s="948"/>
      <c r="J2739" s="229"/>
      <c r="K2739" s="989"/>
    </row>
    <row r="2740" spans="1:11" s="85" customFormat="1" ht="15" customHeight="1" x14ac:dyDescent="0.3">
      <c r="A2740" s="951"/>
      <c r="B2740" s="1247"/>
      <c r="C2740" s="1244"/>
      <c r="D2740" s="1250"/>
      <c r="E2740" s="1254"/>
      <c r="F2740" s="1252"/>
      <c r="G2740" s="948"/>
      <c r="H2740" s="948"/>
      <c r="I2740" s="948"/>
      <c r="J2740" s="229"/>
      <c r="K2740" s="989"/>
    </row>
    <row r="2741" spans="1:11" s="85" customFormat="1" ht="15" customHeight="1" x14ac:dyDescent="0.3">
      <c r="A2741" s="951"/>
      <c r="B2741" s="1247"/>
      <c r="C2741" s="1244"/>
      <c r="D2741" s="1250"/>
      <c r="E2741" s="1254"/>
      <c r="F2741" s="1252"/>
      <c r="G2741" s="948"/>
      <c r="H2741" s="948"/>
      <c r="I2741" s="948"/>
      <c r="J2741" s="229"/>
      <c r="K2741" s="989"/>
    </row>
    <row r="2742" spans="1:11" s="85" customFormat="1" ht="15" customHeight="1" x14ac:dyDescent="0.3">
      <c r="A2742" s="951"/>
      <c r="B2742" s="1247"/>
      <c r="C2742" s="1244"/>
      <c r="D2742" s="1250"/>
      <c r="E2742" s="1254"/>
      <c r="F2742" s="1252"/>
      <c r="G2742" s="948"/>
      <c r="H2742" s="948"/>
      <c r="I2742" s="948"/>
      <c r="J2742" s="229"/>
      <c r="K2742" s="989"/>
    </row>
    <row r="2743" spans="1:11" s="85" customFormat="1" ht="15" customHeight="1" x14ac:dyDescent="0.3">
      <c r="A2743" s="951"/>
      <c r="B2743" s="1247"/>
      <c r="C2743" s="1244"/>
      <c r="D2743" s="1250"/>
      <c r="E2743" s="1254"/>
      <c r="F2743" s="1252"/>
      <c r="G2743" s="948"/>
      <c r="H2743" s="948"/>
      <c r="I2743" s="948"/>
      <c r="J2743" s="229"/>
      <c r="K2743" s="989"/>
    </row>
    <row r="2744" spans="1:11" s="85" customFormat="1" ht="15" customHeight="1" x14ac:dyDescent="0.3">
      <c r="A2744" s="951"/>
      <c r="B2744" s="1247"/>
      <c r="C2744" s="1244"/>
      <c r="D2744" s="1250"/>
      <c r="E2744" s="1254"/>
      <c r="F2744" s="1252"/>
      <c r="G2744" s="948"/>
      <c r="H2744" s="948"/>
      <c r="I2744" s="948"/>
      <c r="J2744" s="229"/>
      <c r="K2744" s="989"/>
    </row>
    <row r="2745" spans="1:11" s="85" customFormat="1" ht="15" customHeight="1" x14ac:dyDescent="0.3">
      <c r="A2745" s="951"/>
      <c r="B2745" s="1247"/>
      <c r="C2745" s="1244"/>
      <c r="D2745" s="1250"/>
      <c r="E2745" s="1254"/>
      <c r="F2745" s="1252"/>
      <c r="G2745" s="948"/>
      <c r="H2745" s="948"/>
      <c r="I2745" s="948"/>
      <c r="J2745" s="229"/>
      <c r="K2745" s="989"/>
    </row>
    <row r="2746" spans="1:11" s="85" customFormat="1" ht="15" customHeight="1" x14ac:dyDescent="0.3">
      <c r="A2746" s="951"/>
      <c r="B2746" s="1247"/>
      <c r="C2746" s="1244"/>
      <c r="D2746" s="1250"/>
      <c r="E2746" s="1254"/>
      <c r="F2746" s="1252"/>
      <c r="G2746" s="948"/>
      <c r="H2746" s="948"/>
      <c r="I2746" s="948"/>
      <c r="J2746" s="229"/>
      <c r="K2746" s="989"/>
    </row>
    <row r="2747" spans="1:11" s="85" customFormat="1" ht="15" customHeight="1" x14ac:dyDescent="0.3">
      <c r="A2747" s="951"/>
      <c r="B2747" s="1247"/>
      <c r="C2747" s="1244"/>
      <c r="D2747" s="1250"/>
      <c r="E2747" s="1254"/>
      <c r="F2747" s="1252"/>
      <c r="G2747" s="948"/>
      <c r="H2747" s="948"/>
      <c r="I2747" s="948"/>
      <c r="J2747" s="229"/>
      <c r="K2747" s="989"/>
    </row>
    <row r="2748" spans="1:11" s="85" customFormat="1" ht="15" customHeight="1" x14ac:dyDescent="0.3">
      <c r="A2748" s="951"/>
      <c r="B2748" s="1247"/>
      <c r="C2748" s="1244"/>
      <c r="D2748" s="1250"/>
      <c r="E2748" s="1254"/>
      <c r="F2748" s="1252"/>
      <c r="G2748" s="948"/>
      <c r="H2748" s="948"/>
      <c r="I2748" s="948"/>
      <c r="J2748" s="229"/>
      <c r="K2748" s="989"/>
    </row>
    <row r="2749" spans="1:11" s="85" customFormat="1" ht="15" customHeight="1" x14ac:dyDescent="0.3">
      <c r="A2749" s="951"/>
      <c r="B2749" s="1247"/>
      <c r="C2749" s="1244"/>
      <c r="D2749" s="1250"/>
      <c r="E2749" s="1254"/>
      <c r="F2749" s="1252"/>
      <c r="G2749" s="948"/>
      <c r="H2749" s="948"/>
      <c r="I2749" s="948"/>
      <c r="J2749" s="229"/>
      <c r="K2749" s="989"/>
    </row>
    <row r="2750" spans="1:11" s="85" customFormat="1" ht="15" customHeight="1" x14ac:dyDescent="0.3">
      <c r="A2750" s="951"/>
      <c r="B2750" s="1247"/>
      <c r="C2750" s="1244"/>
      <c r="D2750" s="1250"/>
      <c r="E2750" s="1254"/>
      <c r="F2750" s="1252"/>
      <c r="G2750" s="948"/>
      <c r="H2750" s="948"/>
      <c r="I2750" s="948"/>
      <c r="J2750" s="229"/>
      <c r="K2750" s="989"/>
    </row>
    <row r="2751" spans="1:11" s="85" customFormat="1" ht="15" customHeight="1" x14ac:dyDescent="0.3">
      <c r="A2751" s="951"/>
      <c r="B2751" s="1247"/>
      <c r="C2751" s="1244"/>
      <c r="D2751" s="1250"/>
      <c r="E2751" s="1254"/>
      <c r="F2751" s="1252"/>
      <c r="G2751" s="948"/>
      <c r="H2751" s="948"/>
      <c r="I2751" s="948"/>
      <c r="J2751" s="229"/>
      <c r="K2751" s="989"/>
    </row>
    <row r="2752" spans="1:11" s="85" customFormat="1" ht="15" customHeight="1" x14ac:dyDescent="0.3">
      <c r="A2752" s="951"/>
      <c r="B2752" s="1247"/>
      <c r="C2752" s="1244"/>
      <c r="D2752" s="1250"/>
      <c r="E2752" s="1254"/>
      <c r="F2752" s="1252"/>
      <c r="G2752" s="948"/>
      <c r="H2752" s="948"/>
      <c r="I2752" s="948"/>
      <c r="J2752" s="229"/>
      <c r="K2752" s="989"/>
    </row>
    <row r="2753" spans="1:11" s="85" customFormat="1" ht="15" customHeight="1" x14ac:dyDescent="0.3">
      <c r="A2753" s="951"/>
      <c r="B2753" s="1247"/>
      <c r="C2753" s="1244"/>
      <c r="D2753" s="1250"/>
      <c r="E2753" s="1254"/>
      <c r="F2753" s="1252"/>
      <c r="G2753" s="948"/>
      <c r="H2753" s="948"/>
      <c r="I2753" s="948"/>
      <c r="J2753" s="229"/>
      <c r="K2753" s="989"/>
    </row>
    <row r="2754" spans="1:11" s="85" customFormat="1" ht="15" customHeight="1" x14ac:dyDescent="0.3">
      <c r="A2754" s="951"/>
      <c r="B2754" s="1247"/>
      <c r="C2754" s="1244"/>
      <c r="D2754" s="1250"/>
      <c r="E2754" s="1254"/>
      <c r="F2754" s="1252"/>
      <c r="G2754" s="948"/>
      <c r="H2754" s="948"/>
      <c r="I2754" s="948"/>
      <c r="J2754" s="229"/>
      <c r="K2754" s="989"/>
    </row>
    <row r="2755" spans="1:11" s="85" customFormat="1" ht="15" customHeight="1" x14ac:dyDescent="0.3">
      <c r="A2755" s="951"/>
      <c r="B2755" s="1247"/>
      <c r="C2755" s="1244"/>
      <c r="D2755" s="1250"/>
      <c r="E2755" s="1254"/>
      <c r="F2755" s="1252"/>
      <c r="G2755" s="948"/>
      <c r="H2755" s="948"/>
      <c r="I2755" s="948"/>
      <c r="J2755" s="229"/>
      <c r="K2755" s="989"/>
    </row>
    <row r="2756" spans="1:11" s="85" customFormat="1" ht="15" customHeight="1" x14ac:dyDescent="0.3">
      <c r="A2756" s="951"/>
      <c r="B2756" s="1247"/>
      <c r="C2756" s="1244"/>
      <c r="D2756" s="1250"/>
      <c r="E2756" s="1254"/>
      <c r="F2756" s="1252"/>
      <c r="G2756" s="948"/>
      <c r="H2756" s="948"/>
      <c r="I2756" s="948"/>
      <c r="J2756" s="229"/>
      <c r="K2756" s="989"/>
    </row>
    <row r="2757" spans="1:11" s="85" customFormat="1" ht="15" customHeight="1" x14ac:dyDescent="0.3">
      <c r="A2757" s="951"/>
      <c r="B2757" s="1247"/>
      <c r="C2757" s="1244"/>
      <c r="D2757" s="1250"/>
      <c r="E2757" s="1254"/>
      <c r="F2757" s="1252"/>
      <c r="G2757" s="948"/>
      <c r="H2757" s="948"/>
      <c r="I2757" s="948"/>
      <c r="J2757" s="229"/>
      <c r="K2757" s="989"/>
    </row>
    <row r="2758" spans="1:11" s="85" customFormat="1" ht="15" customHeight="1" x14ac:dyDescent="0.3">
      <c r="A2758" s="951"/>
      <c r="B2758" s="1247"/>
      <c r="C2758" s="1244"/>
      <c r="D2758" s="1250"/>
      <c r="E2758" s="1254"/>
      <c r="F2758" s="1252"/>
      <c r="G2758" s="948"/>
      <c r="H2758" s="948"/>
      <c r="I2758" s="948"/>
      <c r="J2758" s="229"/>
      <c r="K2758" s="989"/>
    </row>
    <row r="2759" spans="1:11" s="85" customFormat="1" ht="15" customHeight="1" x14ac:dyDescent="0.3">
      <c r="A2759" s="951"/>
      <c r="B2759" s="1247"/>
      <c r="C2759" s="1244"/>
      <c r="D2759" s="1250"/>
      <c r="E2759" s="1254"/>
      <c r="F2759" s="1252"/>
      <c r="G2759" s="948"/>
      <c r="H2759" s="948"/>
      <c r="I2759" s="948"/>
      <c r="J2759" s="229"/>
      <c r="K2759" s="989"/>
    </row>
    <row r="2760" spans="1:11" s="85" customFormat="1" ht="15" customHeight="1" x14ac:dyDescent="0.3">
      <c r="A2760" s="951"/>
      <c r="B2760" s="1247"/>
      <c r="C2760" s="1244"/>
      <c r="D2760" s="1250"/>
      <c r="E2760" s="1254"/>
      <c r="F2760" s="1252"/>
      <c r="G2760" s="948"/>
      <c r="H2760" s="948"/>
      <c r="I2760" s="948"/>
      <c r="J2760" s="229"/>
      <c r="K2760" s="989"/>
    </row>
    <row r="2761" spans="1:11" s="85" customFormat="1" ht="15" customHeight="1" x14ac:dyDescent="0.3">
      <c r="A2761" s="951"/>
      <c r="B2761" s="1247"/>
      <c r="C2761" s="1244"/>
      <c r="D2761" s="1250"/>
      <c r="E2761" s="1254"/>
      <c r="F2761" s="1252"/>
      <c r="G2761" s="948"/>
      <c r="H2761" s="948"/>
      <c r="I2761" s="948"/>
      <c r="J2761" s="229"/>
      <c r="K2761" s="989"/>
    </row>
    <row r="2762" spans="1:11" s="85" customFormat="1" ht="15" customHeight="1" x14ac:dyDescent="0.3">
      <c r="A2762" s="951"/>
      <c r="B2762" s="1247"/>
      <c r="C2762" s="1244"/>
      <c r="D2762" s="1250"/>
      <c r="E2762" s="1254"/>
      <c r="F2762" s="1252"/>
      <c r="G2762" s="948"/>
      <c r="H2762" s="948"/>
      <c r="I2762" s="948"/>
      <c r="J2762" s="229"/>
      <c r="K2762" s="989"/>
    </row>
    <row r="2763" spans="1:11" s="85" customFormat="1" ht="15" customHeight="1" x14ac:dyDescent="0.3">
      <c r="A2763" s="951"/>
      <c r="B2763" s="1247"/>
      <c r="C2763" s="1244"/>
      <c r="D2763" s="1250"/>
      <c r="E2763" s="1254"/>
      <c r="F2763" s="1252"/>
      <c r="G2763" s="948"/>
      <c r="H2763" s="948"/>
      <c r="I2763" s="948"/>
      <c r="J2763" s="229"/>
      <c r="K2763" s="989"/>
    </row>
    <row r="2764" spans="1:11" s="85" customFormat="1" ht="15" customHeight="1" x14ac:dyDescent="0.3">
      <c r="A2764" s="951"/>
      <c r="B2764" s="1247"/>
      <c r="C2764" s="1244"/>
      <c r="D2764" s="1250"/>
      <c r="E2764" s="1254"/>
      <c r="F2764" s="1252"/>
      <c r="G2764" s="948"/>
      <c r="H2764" s="948"/>
      <c r="I2764" s="948"/>
      <c r="J2764" s="229"/>
      <c r="K2764" s="989"/>
    </row>
    <row r="2765" spans="1:11" s="85" customFormat="1" ht="15" customHeight="1" x14ac:dyDescent="0.3">
      <c r="A2765" s="951"/>
      <c r="B2765" s="1247"/>
      <c r="C2765" s="1244"/>
      <c r="D2765" s="1250"/>
      <c r="E2765" s="1254"/>
      <c r="F2765" s="1252"/>
      <c r="G2765" s="948"/>
      <c r="H2765" s="948"/>
      <c r="I2765" s="948"/>
      <c r="J2765" s="229"/>
      <c r="K2765" s="989"/>
    </row>
    <row r="2766" spans="1:11" s="85" customFormat="1" ht="15" customHeight="1" x14ac:dyDescent="0.3">
      <c r="A2766" s="951"/>
      <c r="B2766" s="1247"/>
      <c r="C2766" s="1244"/>
      <c r="D2766" s="1250"/>
      <c r="E2766" s="1254"/>
      <c r="F2766" s="1252"/>
      <c r="G2766" s="948"/>
      <c r="H2766" s="948"/>
      <c r="I2766" s="948"/>
      <c r="J2766" s="229"/>
      <c r="K2766" s="989"/>
    </row>
    <row r="2767" spans="1:11" s="85" customFormat="1" ht="15" customHeight="1" x14ac:dyDescent="0.3">
      <c r="A2767" s="951"/>
      <c r="B2767" s="1247"/>
      <c r="C2767" s="1244"/>
      <c r="D2767" s="1250"/>
      <c r="E2767" s="1254"/>
      <c r="F2767" s="1252"/>
      <c r="G2767" s="948"/>
      <c r="H2767" s="948"/>
      <c r="I2767" s="948"/>
      <c r="J2767" s="229"/>
      <c r="K2767" s="989"/>
    </row>
    <row r="2768" spans="1:11" s="85" customFormat="1" ht="15" customHeight="1" x14ac:dyDescent="0.3">
      <c r="A2768" s="951"/>
      <c r="B2768" s="1247"/>
      <c r="C2768" s="1244"/>
      <c r="D2768" s="1250"/>
      <c r="E2768" s="1254"/>
      <c r="F2768" s="1252"/>
      <c r="G2768" s="948"/>
      <c r="H2768" s="948"/>
      <c r="I2768" s="948"/>
      <c r="J2768" s="229"/>
      <c r="K2768" s="989"/>
    </row>
    <row r="2769" spans="1:11" s="85" customFormat="1" ht="15" customHeight="1" x14ac:dyDescent="0.3">
      <c r="A2769" s="951"/>
      <c r="B2769" s="1247"/>
      <c r="C2769" s="1244"/>
      <c r="D2769" s="1250"/>
      <c r="E2769" s="1254"/>
      <c r="F2769" s="1252"/>
      <c r="G2769" s="948"/>
      <c r="H2769" s="948"/>
      <c r="I2769" s="948"/>
      <c r="J2769" s="229"/>
      <c r="K2769" s="989"/>
    </row>
    <row r="2770" spans="1:11" s="85" customFormat="1" ht="15" customHeight="1" x14ac:dyDescent="0.3">
      <c r="A2770" s="951"/>
      <c r="B2770" s="1247"/>
      <c r="C2770" s="1244"/>
      <c r="D2770" s="1250"/>
      <c r="E2770" s="1254"/>
      <c r="F2770" s="1252"/>
      <c r="G2770" s="948"/>
      <c r="H2770" s="948"/>
      <c r="I2770" s="948"/>
      <c r="J2770" s="229"/>
      <c r="K2770" s="989"/>
    </row>
    <row r="2771" spans="1:11" s="85" customFormat="1" ht="15" customHeight="1" x14ac:dyDescent="0.3">
      <c r="A2771" s="951"/>
      <c r="B2771" s="1247"/>
      <c r="C2771" s="1244"/>
      <c r="D2771" s="1250"/>
      <c r="E2771" s="1254"/>
      <c r="F2771" s="1252"/>
      <c r="G2771" s="948"/>
      <c r="H2771" s="948"/>
      <c r="I2771" s="948"/>
      <c r="J2771" s="229"/>
      <c r="K2771" s="989"/>
    </row>
    <row r="2772" spans="1:11" s="85" customFormat="1" ht="15" customHeight="1" x14ac:dyDescent="0.3">
      <c r="A2772" s="951"/>
      <c r="B2772" s="1247"/>
      <c r="C2772" s="1244"/>
      <c r="D2772" s="1250"/>
      <c r="E2772" s="1254"/>
      <c r="F2772" s="1252"/>
      <c r="G2772" s="948"/>
      <c r="H2772" s="948"/>
      <c r="I2772" s="948"/>
      <c r="J2772" s="229"/>
      <c r="K2772" s="989"/>
    </row>
    <row r="2773" spans="1:11" s="85" customFormat="1" ht="15" customHeight="1" x14ac:dyDescent="0.3">
      <c r="A2773" s="951"/>
      <c r="B2773" s="1247"/>
      <c r="C2773" s="1244"/>
      <c r="D2773" s="1250"/>
      <c r="E2773" s="1254"/>
      <c r="F2773" s="1252"/>
      <c r="G2773" s="948"/>
      <c r="H2773" s="948"/>
      <c r="I2773" s="948"/>
      <c r="J2773" s="229"/>
      <c r="K2773" s="989"/>
    </row>
    <row r="2774" spans="1:11" s="85" customFormat="1" ht="15" customHeight="1" x14ac:dyDescent="0.3">
      <c r="A2774" s="951"/>
      <c r="B2774" s="1247"/>
      <c r="C2774" s="1244"/>
      <c r="D2774" s="1250"/>
      <c r="E2774" s="1254"/>
      <c r="F2774" s="1252"/>
      <c r="G2774" s="948"/>
      <c r="H2774" s="948"/>
      <c r="I2774" s="948"/>
      <c r="J2774" s="229"/>
      <c r="K2774" s="989"/>
    </row>
    <row r="2775" spans="1:11" s="85" customFormat="1" ht="15" customHeight="1" x14ac:dyDescent="0.3">
      <c r="A2775" s="951"/>
      <c r="B2775" s="1247"/>
      <c r="C2775" s="1244"/>
      <c r="D2775" s="1250"/>
      <c r="E2775" s="1254"/>
      <c r="F2775" s="1252"/>
      <c r="G2775" s="948"/>
      <c r="H2775" s="948"/>
      <c r="I2775" s="948"/>
      <c r="J2775" s="229"/>
      <c r="K2775" s="989"/>
    </row>
    <row r="2776" spans="1:11" s="85" customFormat="1" ht="15" customHeight="1" x14ac:dyDescent="0.3">
      <c r="A2776" s="951"/>
      <c r="B2776" s="1247"/>
      <c r="C2776" s="1244"/>
      <c r="D2776" s="1250"/>
      <c r="E2776" s="1254"/>
      <c r="F2776" s="1252"/>
      <c r="G2776" s="948"/>
      <c r="H2776" s="948"/>
      <c r="I2776" s="948"/>
      <c r="J2776" s="229"/>
      <c r="K2776" s="989"/>
    </row>
    <row r="2777" spans="1:11" s="85" customFormat="1" ht="15" customHeight="1" x14ac:dyDescent="0.3">
      <c r="A2777" s="951"/>
      <c r="B2777" s="1247"/>
      <c r="C2777" s="1244"/>
      <c r="D2777" s="1250"/>
      <c r="E2777" s="1254"/>
      <c r="F2777" s="1252"/>
      <c r="G2777" s="948"/>
      <c r="H2777" s="948"/>
      <c r="I2777" s="948"/>
      <c r="J2777" s="229"/>
      <c r="K2777" s="989"/>
    </row>
    <row r="2778" spans="1:11" s="85" customFormat="1" ht="15" customHeight="1" x14ac:dyDescent="0.3">
      <c r="A2778" s="951"/>
      <c r="B2778" s="1247"/>
      <c r="C2778" s="1244"/>
      <c r="D2778" s="1250"/>
      <c r="E2778" s="1254"/>
      <c r="F2778" s="1252"/>
      <c r="G2778" s="948"/>
      <c r="H2778" s="948"/>
      <c r="I2778" s="948"/>
      <c r="J2778" s="229"/>
      <c r="K2778" s="989"/>
    </row>
    <row r="2779" spans="1:11" s="85" customFormat="1" ht="15" customHeight="1" x14ac:dyDescent="0.3">
      <c r="A2779" s="951"/>
      <c r="B2779" s="1247"/>
      <c r="C2779" s="1244"/>
      <c r="D2779" s="1250"/>
      <c r="E2779" s="1254"/>
      <c r="F2779" s="1252"/>
      <c r="G2779" s="948"/>
      <c r="H2779" s="948"/>
      <c r="I2779" s="948"/>
      <c r="J2779" s="229"/>
      <c r="K2779" s="989"/>
    </row>
    <row r="2780" spans="1:11" s="85" customFormat="1" ht="15" customHeight="1" x14ac:dyDescent="0.3">
      <c r="A2780" s="951"/>
      <c r="B2780" s="1247"/>
      <c r="C2780" s="1244"/>
      <c r="D2780" s="1250"/>
      <c r="E2780" s="1254"/>
      <c r="F2780" s="1252"/>
      <c r="G2780" s="948"/>
      <c r="H2780" s="948"/>
      <c r="I2780" s="948"/>
      <c r="J2780" s="229"/>
      <c r="K2780" s="989"/>
    </row>
    <row r="2781" spans="1:11" s="85" customFormat="1" ht="15" customHeight="1" x14ac:dyDescent="0.3">
      <c r="A2781" s="951"/>
      <c r="B2781" s="1247"/>
      <c r="C2781" s="1244"/>
      <c r="D2781" s="1250"/>
      <c r="E2781" s="1254"/>
      <c r="F2781" s="1252"/>
      <c r="G2781" s="948"/>
      <c r="H2781" s="948"/>
      <c r="I2781" s="948"/>
      <c r="J2781" s="229"/>
      <c r="K2781" s="989"/>
    </row>
    <row r="2782" spans="1:11" s="85" customFormat="1" ht="15" customHeight="1" x14ac:dyDescent="0.3">
      <c r="A2782" s="951"/>
      <c r="B2782" s="1247"/>
      <c r="C2782" s="1244"/>
      <c r="D2782" s="1250"/>
      <c r="E2782" s="1254"/>
      <c r="F2782" s="1252"/>
      <c r="G2782" s="948"/>
      <c r="H2782" s="948"/>
      <c r="I2782" s="948"/>
      <c r="J2782" s="229"/>
      <c r="K2782" s="989"/>
    </row>
    <row r="2783" spans="1:11" s="85" customFormat="1" ht="15" customHeight="1" x14ac:dyDescent="0.3">
      <c r="A2783" s="951"/>
      <c r="B2783" s="1247"/>
      <c r="C2783" s="1244"/>
      <c r="D2783" s="1250"/>
      <c r="E2783" s="1254"/>
      <c r="F2783" s="1252"/>
      <c r="G2783" s="948"/>
      <c r="H2783" s="948"/>
      <c r="I2783" s="948"/>
      <c r="J2783" s="229"/>
      <c r="K2783" s="989"/>
    </row>
    <row r="2784" spans="1:11" s="85" customFormat="1" ht="15" customHeight="1" x14ac:dyDescent="0.3">
      <c r="A2784" s="951"/>
      <c r="B2784" s="1247"/>
      <c r="C2784" s="1244"/>
      <c r="D2784" s="1250"/>
      <c r="E2784" s="1254"/>
      <c r="F2784" s="1252"/>
      <c r="G2784" s="948"/>
      <c r="H2784" s="948"/>
      <c r="I2784" s="948"/>
      <c r="J2784" s="229"/>
      <c r="K2784" s="989"/>
    </row>
    <row r="2785" spans="1:11" s="85" customFormat="1" ht="15" customHeight="1" x14ac:dyDescent="0.3">
      <c r="A2785" s="951"/>
      <c r="B2785" s="1247"/>
      <c r="C2785" s="1244"/>
      <c r="D2785" s="1250"/>
      <c r="E2785" s="1254"/>
      <c r="F2785" s="1252"/>
      <c r="G2785" s="948"/>
      <c r="H2785" s="948"/>
      <c r="I2785" s="948"/>
      <c r="J2785" s="229"/>
      <c r="K2785" s="989"/>
    </row>
    <row r="2786" spans="1:11" s="85" customFormat="1" ht="15" customHeight="1" x14ac:dyDescent="0.3">
      <c r="A2786" s="951"/>
      <c r="B2786" s="1247"/>
      <c r="C2786" s="1244"/>
      <c r="D2786" s="1250"/>
      <c r="E2786" s="1254"/>
      <c r="F2786" s="1252"/>
      <c r="G2786" s="948"/>
      <c r="H2786" s="948"/>
      <c r="I2786" s="948"/>
      <c r="J2786" s="229"/>
      <c r="K2786" s="989"/>
    </row>
    <row r="2787" spans="1:11" s="85" customFormat="1" ht="15" customHeight="1" x14ac:dyDescent="0.3">
      <c r="A2787" s="951"/>
      <c r="B2787" s="1247"/>
      <c r="C2787" s="1244"/>
      <c r="D2787" s="1250"/>
      <c r="E2787" s="1254"/>
      <c r="F2787" s="1252"/>
      <c r="G2787" s="948"/>
      <c r="H2787" s="948"/>
      <c r="I2787" s="948"/>
      <c r="J2787" s="229"/>
      <c r="K2787" s="989"/>
    </row>
    <row r="2788" spans="1:11" s="85" customFormat="1" ht="15" customHeight="1" x14ac:dyDescent="0.3">
      <c r="A2788" s="951"/>
      <c r="B2788" s="1247"/>
      <c r="C2788" s="1244"/>
      <c r="D2788" s="1250"/>
      <c r="E2788" s="1254"/>
      <c r="F2788" s="1252"/>
      <c r="G2788" s="948"/>
      <c r="H2788" s="948"/>
      <c r="I2788" s="948"/>
      <c r="J2788" s="229"/>
      <c r="K2788" s="989"/>
    </row>
    <row r="2789" spans="1:11" s="85" customFormat="1" ht="15" customHeight="1" x14ac:dyDescent="0.3">
      <c r="A2789" s="951"/>
      <c r="B2789" s="1247"/>
      <c r="C2789" s="1244"/>
      <c r="D2789" s="1250"/>
      <c r="E2789" s="1254"/>
      <c r="F2789" s="1252"/>
      <c r="G2789" s="948"/>
      <c r="H2789" s="948"/>
      <c r="I2789" s="948"/>
      <c r="J2789" s="229"/>
      <c r="K2789" s="989"/>
    </row>
    <row r="2790" spans="1:11" s="85" customFormat="1" ht="15" customHeight="1" x14ac:dyDescent="0.3">
      <c r="A2790" s="951"/>
      <c r="B2790" s="1247"/>
      <c r="C2790" s="1244"/>
      <c r="D2790" s="1250"/>
      <c r="E2790" s="1254"/>
      <c r="F2790" s="1252"/>
      <c r="G2790" s="948"/>
      <c r="H2790" s="948"/>
      <c r="I2790" s="948"/>
      <c r="J2790" s="229"/>
      <c r="K2790" s="989"/>
    </row>
    <row r="2791" spans="1:11" s="85" customFormat="1" ht="15" customHeight="1" x14ac:dyDescent="0.3">
      <c r="A2791" s="951"/>
      <c r="B2791" s="1247"/>
      <c r="C2791" s="1244"/>
      <c r="D2791" s="1250"/>
      <c r="E2791" s="1254"/>
      <c r="F2791" s="1252"/>
      <c r="G2791" s="948"/>
      <c r="H2791" s="948"/>
      <c r="I2791" s="948"/>
      <c r="J2791" s="229"/>
      <c r="K2791" s="989"/>
    </row>
    <row r="2792" spans="1:11" s="85" customFormat="1" ht="15" customHeight="1" x14ac:dyDescent="0.3">
      <c r="A2792" s="951"/>
      <c r="B2792" s="1247"/>
      <c r="C2792" s="1244"/>
      <c r="D2792" s="1250"/>
      <c r="E2792" s="1254"/>
      <c r="F2792" s="1252"/>
      <c r="G2792" s="948"/>
      <c r="H2792" s="948"/>
      <c r="I2792" s="948"/>
      <c r="J2792" s="229"/>
      <c r="K2792" s="989"/>
    </row>
    <row r="2793" spans="1:11" s="85" customFormat="1" ht="15" customHeight="1" x14ac:dyDescent="0.3">
      <c r="A2793" s="951"/>
      <c r="B2793" s="1247"/>
      <c r="C2793" s="1244"/>
      <c r="D2793" s="1250"/>
      <c r="E2793" s="1254"/>
      <c r="F2793" s="1252"/>
      <c r="G2793" s="948"/>
      <c r="H2793" s="948"/>
      <c r="I2793" s="948"/>
      <c r="J2793" s="229"/>
      <c r="K2793" s="989"/>
    </row>
    <row r="2794" spans="1:11" s="85" customFormat="1" ht="15" customHeight="1" x14ac:dyDescent="0.3">
      <c r="A2794" s="951"/>
      <c r="B2794" s="1247"/>
      <c r="C2794" s="1244"/>
      <c r="D2794" s="1250"/>
      <c r="E2794" s="1254"/>
      <c r="F2794" s="1252"/>
      <c r="G2794" s="948"/>
      <c r="H2794" s="948"/>
      <c r="I2794" s="948"/>
      <c r="J2794" s="229"/>
      <c r="K2794" s="989"/>
    </row>
    <row r="2795" spans="1:11" s="85" customFormat="1" ht="15" customHeight="1" x14ac:dyDescent="0.3">
      <c r="A2795" s="951"/>
      <c r="B2795" s="1247"/>
      <c r="C2795" s="1244"/>
      <c r="D2795" s="1250"/>
      <c r="E2795" s="1254"/>
      <c r="F2795" s="1252"/>
      <c r="G2795" s="948"/>
      <c r="H2795" s="948"/>
      <c r="I2795" s="948"/>
      <c r="J2795" s="229"/>
      <c r="K2795" s="989"/>
    </row>
    <row r="2796" spans="1:11" s="85" customFormat="1" ht="15" customHeight="1" x14ac:dyDescent="0.3">
      <c r="A2796" s="951"/>
      <c r="B2796" s="1247"/>
      <c r="C2796" s="1244"/>
      <c r="D2796" s="1250"/>
      <c r="E2796" s="1254"/>
      <c r="F2796" s="1252"/>
      <c r="G2796" s="948"/>
      <c r="H2796" s="948"/>
      <c r="I2796" s="948"/>
      <c r="J2796" s="229"/>
      <c r="K2796" s="989"/>
    </row>
    <row r="2797" spans="1:11" s="85" customFormat="1" ht="15" customHeight="1" x14ac:dyDescent="0.3">
      <c r="A2797" s="951"/>
      <c r="B2797" s="1247"/>
      <c r="C2797" s="1244"/>
      <c r="D2797" s="1250"/>
      <c r="E2797" s="1254"/>
      <c r="F2797" s="1252"/>
      <c r="G2797" s="948"/>
      <c r="H2797" s="948"/>
      <c r="I2797" s="948"/>
      <c r="J2797" s="229"/>
      <c r="K2797" s="989"/>
    </row>
    <row r="2798" spans="1:11" s="85" customFormat="1" ht="15" customHeight="1" x14ac:dyDescent="0.3">
      <c r="A2798" s="951"/>
      <c r="B2798" s="1247"/>
      <c r="C2798" s="1244"/>
      <c r="D2798" s="1250"/>
      <c r="E2798" s="1254"/>
      <c r="F2798" s="1252"/>
      <c r="G2798" s="948"/>
      <c r="H2798" s="948"/>
      <c r="I2798" s="948"/>
      <c r="J2798" s="229"/>
      <c r="K2798" s="989"/>
    </row>
    <row r="2799" spans="1:11" s="85" customFormat="1" ht="15" customHeight="1" x14ac:dyDescent="0.3">
      <c r="A2799" s="951"/>
      <c r="B2799" s="1247"/>
      <c r="C2799" s="1244"/>
      <c r="D2799" s="1250"/>
      <c r="E2799" s="1254"/>
      <c r="F2799" s="1252"/>
      <c r="G2799" s="948"/>
      <c r="H2799" s="948"/>
      <c r="I2799" s="948"/>
      <c r="J2799" s="229"/>
      <c r="K2799" s="989"/>
    </row>
    <row r="2800" spans="1:11" s="85" customFormat="1" ht="15" customHeight="1" x14ac:dyDescent="0.3">
      <c r="A2800" s="951"/>
      <c r="B2800" s="1247"/>
      <c r="C2800" s="1244"/>
      <c r="D2800" s="1250"/>
      <c r="E2800" s="1254"/>
      <c r="F2800" s="1252"/>
      <c r="G2800" s="948"/>
      <c r="H2800" s="948"/>
      <c r="I2800" s="948"/>
      <c r="J2800" s="229"/>
      <c r="K2800" s="989"/>
    </row>
    <row r="2801" spans="1:11" s="85" customFormat="1" ht="15" customHeight="1" x14ac:dyDescent="0.3">
      <c r="A2801" s="951"/>
      <c r="B2801" s="1247"/>
      <c r="C2801" s="1244"/>
      <c r="D2801" s="1250"/>
      <c r="E2801" s="1254"/>
      <c r="F2801" s="1252"/>
      <c r="G2801" s="948"/>
      <c r="H2801" s="948"/>
      <c r="I2801" s="948"/>
      <c r="J2801" s="229"/>
      <c r="K2801" s="989"/>
    </row>
    <row r="2802" spans="1:11" s="85" customFormat="1" ht="15" customHeight="1" x14ac:dyDescent="0.3">
      <c r="A2802" s="951"/>
      <c r="B2802" s="1247"/>
      <c r="C2802" s="1244"/>
      <c r="D2802" s="1250"/>
      <c r="E2802" s="1254"/>
      <c r="F2802" s="1252"/>
      <c r="G2802" s="948"/>
      <c r="H2802" s="948"/>
      <c r="I2802" s="948"/>
      <c r="J2802" s="229"/>
      <c r="K2802" s="989"/>
    </row>
    <row r="2803" spans="1:11" s="85" customFormat="1" ht="15" customHeight="1" x14ac:dyDescent="0.3">
      <c r="A2803" s="951"/>
      <c r="B2803" s="1247"/>
      <c r="C2803" s="1244"/>
      <c r="D2803" s="1250"/>
      <c r="E2803" s="1254"/>
      <c r="F2803" s="1252"/>
      <c r="G2803" s="948"/>
      <c r="H2803" s="948"/>
      <c r="I2803" s="948"/>
      <c r="J2803" s="229"/>
      <c r="K2803" s="989"/>
    </row>
    <row r="2804" spans="1:11" s="85" customFormat="1" ht="15" customHeight="1" x14ac:dyDescent="0.3">
      <c r="A2804" s="951"/>
      <c r="B2804" s="1247"/>
      <c r="C2804" s="1244"/>
      <c r="D2804" s="1250"/>
      <c r="E2804" s="1254"/>
      <c r="F2804" s="1252"/>
      <c r="G2804" s="948"/>
      <c r="H2804" s="948"/>
      <c r="I2804" s="948"/>
      <c r="J2804" s="229"/>
      <c r="K2804" s="989"/>
    </row>
    <row r="2805" spans="1:11" s="85" customFormat="1" ht="15" customHeight="1" x14ac:dyDescent="0.3">
      <c r="A2805" s="951"/>
      <c r="B2805" s="1247"/>
      <c r="C2805" s="1244"/>
      <c r="D2805" s="1250"/>
      <c r="E2805" s="1254"/>
      <c r="F2805" s="1252"/>
      <c r="G2805" s="948"/>
      <c r="H2805" s="948"/>
      <c r="I2805" s="948"/>
      <c r="J2805" s="229"/>
      <c r="K2805" s="989"/>
    </row>
    <row r="2806" spans="1:11" s="85" customFormat="1" ht="15" customHeight="1" x14ac:dyDescent="0.3">
      <c r="A2806" s="951"/>
      <c r="B2806" s="1247"/>
      <c r="C2806" s="1244"/>
      <c r="D2806" s="1250"/>
      <c r="E2806" s="1254"/>
      <c r="F2806" s="1252"/>
      <c r="G2806" s="948"/>
      <c r="H2806" s="948"/>
      <c r="I2806" s="948"/>
      <c r="J2806" s="229"/>
      <c r="K2806" s="989"/>
    </row>
    <row r="2807" spans="1:11" s="85" customFormat="1" ht="15" customHeight="1" x14ac:dyDescent="0.3">
      <c r="A2807" s="951"/>
      <c r="B2807" s="1247"/>
      <c r="C2807" s="1244"/>
      <c r="D2807" s="1250"/>
      <c r="E2807" s="1254"/>
      <c r="F2807" s="1252"/>
      <c r="G2807" s="948"/>
      <c r="H2807" s="948"/>
      <c r="I2807" s="948"/>
      <c r="J2807" s="229"/>
      <c r="K2807" s="989"/>
    </row>
    <row r="2808" spans="1:11" s="85" customFormat="1" ht="15" customHeight="1" x14ac:dyDescent="0.3">
      <c r="A2808" s="951"/>
      <c r="B2808" s="1247"/>
      <c r="C2808" s="1244"/>
      <c r="D2808" s="1250"/>
      <c r="E2808" s="1254"/>
      <c r="F2808" s="1252"/>
      <c r="G2808" s="948"/>
      <c r="H2808" s="948"/>
      <c r="I2808" s="948"/>
      <c r="J2808" s="229"/>
      <c r="K2808" s="989"/>
    </row>
    <row r="2809" spans="1:11" s="85" customFormat="1" ht="15" customHeight="1" x14ac:dyDescent="0.3">
      <c r="A2809" s="951"/>
      <c r="B2809" s="1247"/>
      <c r="C2809" s="1244"/>
      <c r="D2809" s="1250"/>
      <c r="E2809" s="1254"/>
      <c r="F2809" s="1252"/>
      <c r="G2809" s="948"/>
      <c r="H2809" s="948"/>
      <c r="I2809" s="948"/>
      <c r="J2809" s="229"/>
      <c r="K2809" s="989"/>
    </row>
    <row r="2810" spans="1:11" s="85" customFormat="1" ht="15" customHeight="1" x14ac:dyDescent="0.3">
      <c r="A2810" s="951"/>
      <c r="B2810" s="1247"/>
      <c r="C2810" s="1244"/>
      <c r="D2810" s="1250"/>
      <c r="E2810" s="1254"/>
      <c r="F2810" s="1252"/>
      <c r="G2810" s="948"/>
      <c r="H2810" s="948"/>
      <c r="I2810" s="948"/>
      <c r="J2810" s="229"/>
      <c r="K2810" s="989"/>
    </row>
    <row r="2811" spans="1:11" s="85" customFormat="1" ht="15" customHeight="1" x14ac:dyDescent="0.3">
      <c r="A2811" s="951"/>
      <c r="B2811" s="1247"/>
      <c r="C2811" s="1244"/>
      <c r="D2811" s="1250"/>
      <c r="E2811" s="1254"/>
      <c r="F2811" s="1252"/>
      <c r="G2811" s="948"/>
      <c r="H2811" s="948"/>
      <c r="I2811" s="948"/>
      <c r="J2811" s="229"/>
      <c r="K2811" s="989"/>
    </row>
    <row r="2812" spans="1:11" s="85" customFormat="1" ht="15" customHeight="1" x14ac:dyDescent="0.3">
      <c r="A2812" s="951"/>
      <c r="B2812" s="1247"/>
      <c r="C2812" s="1244"/>
      <c r="D2812" s="1250"/>
      <c r="E2812" s="1254"/>
      <c r="F2812" s="1252"/>
      <c r="G2812" s="948"/>
      <c r="H2812" s="948"/>
      <c r="I2812" s="948"/>
      <c r="J2812" s="229"/>
      <c r="K2812" s="989"/>
    </row>
    <row r="2813" spans="1:11" s="85" customFormat="1" ht="15" customHeight="1" x14ac:dyDescent="0.3">
      <c r="A2813" s="951"/>
      <c r="B2813" s="1247"/>
      <c r="C2813" s="1244"/>
      <c r="D2813" s="1250"/>
      <c r="E2813" s="1254"/>
      <c r="F2813" s="1252"/>
      <c r="G2813" s="948"/>
      <c r="H2813" s="948"/>
      <c r="I2813" s="948"/>
      <c r="J2813" s="229"/>
      <c r="K2813" s="989"/>
    </row>
    <row r="2814" spans="1:11" s="85" customFormat="1" ht="15" customHeight="1" x14ac:dyDescent="0.3">
      <c r="A2814" s="951"/>
      <c r="B2814" s="1247"/>
      <c r="C2814" s="1244"/>
      <c r="D2814" s="1250"/>
      <c r="E2814" s="1254"/>
      <c r="F2814" s="1252"/>
      <c r="G2814" s="948"/>
      <c r="H2814" s="948"/>
      <c r="I2814" s="948"/>
      <c r="J2814" s="229"/>
      <c r="K2814" s="989"/>
    </row>
    <row r="2815" spans="1:11" s="85" customFormat="1" ht="15" customHeight="1" x14ac:dyDescent="0.3">
      <c r="A2815" s="951"/>
      <c r="B2815" s="1247"/>
      <c r="C2815" s="1244"/>
      <c r="D2815" s="1250"/>
      <c r="E2815" s="1254"/>
      <c r="F2815" s="1252"/>
      <c r="G2815" s="948"/>
      <c r="H2815" s="948"/>
      <c r="I2815" s="948"/>
      <c r="J2815" s="229"/>
      <c r="K2815" s="989"/>
    </row>
    <row r="2816" spans="1:11" s="85" customFormat="1" ht="15" customHeight="1" x14ac:dyDescent="0.3">
      <c r="A2816" s="951"/>
      <c r="B2816" s="1247"/>
      <c r="C2816" s="1244"/>
      <c r="D2816" s="1250"/>
      <c r="E2816" s="1254"/>
      <c r="F2816" s="1252"/>
      <c r="G2816" s="948"/>
      <c r="H2816" s="948"/>
      <c r="I2816" s="948"/>
      <c r="J2816" s="229"/>
      <c r="K2816" s="989"/>
    </row>
    <row r="2817" spans="1:11" s="85" customFormat="1" ht="15" customHeight="1" x14ac:dyDescent="0.3">
      <c r="A2817" s="951"/>
      <c r="B2817" s="1247"/>
      <c r="C2817" s="1244"/>
      <c r="D2817" s="1250"/>
      <c r="E2817" s="1254"/>
      <c r="F2817" s="1252"/>
      <c r="G2817" s="948"/>
      <c r="H2817" s="948"/>
      <c r="I2817" s="948"/>
      <c r="J2817" s="229"/>
      <c r="K2817" s="989"/>
    </row>
    <row r="2818" spans="1:11" s="85" customFormat="1" ht="15" customHeight="1" x14ac:dyDescent="0.3">
      <c r="A2818" s="951"/>
      <c r="B2818" s="1247"/>
      <c r="C2818" s="1244"/>
      <c r="D2818" s="1250"/>
      <c r="E2818" s="1254"/>
      <c r="F2818" s="1252"/>
      <c r="G2818" s="948"/>
      <c r="H2818" s="948"/>
      <c r="I2818" s="948"/>
      <c r="J2818" s="229"/>
      <c r="K2818" s="989"/>
    </row>
    <row r="2819" spans="1:11" s="85" customFormat="1" ht="15" customHeight="1" x14ac:dyDescent="0.3">
      <c r="A2819" s="951"/>
      <c r="B2819" s="1247"/>
      <c r="C2819" s="1244"/>
      <c r="D2819" s="1250"/>
      <c r="E2819" s="1254"/>
      <c r="F2819" s="1252"/>
      <c r="G2819" s="948"/>
      <c r="H2819" s="948"/>
      <c r="I2819" s="948"/>
      <c r="J2819" s="229"/>
      <c r="K2819" s="989"/>
    </row>
    <row r="2820" spans="1:11" s="85" customFormat="1" ht="15" customHeight="1" x14ac:dyDescent="0.3">
      <c r="A2820" s="951"/>
      <c r="B2820" s="1247"/>
      <c r="C2820" s="1244"/>
      <c r="D2820" s="1250"/>
      <c r="E2820" s="1254"/>
      <c r="F2820" s="1252"/>
      <c r="G2820" s="948"/>
      <c r="H2820" s="948"/>
      <c r="I2820" s="948"/>
      <c r="J2820" s="229"/>
      <c r="K2820" s="989"/>
    </row>
    <row r="2821" spans="1:11" s="85" customFormat="1" ht="15" customHeight="1" x14ac:dyDescent="0.3">
      <c r="A2821" s="951"/>
      <c r="B2821" s="1247"/>
      <c r="C2821" s="1244"/>
      <c r="D2821" s="1250"/>
      <c r="E2821" s="1254"/>
      <c r="F2821" s="1252"/>
      <c r="G2821" s="948"/>
      <c r="H2821" s="948"/>
      <c r="I2821" s="948"/>
      <c r="J2821" s="229"/>
      <c r="K2821" s="989"/>
    </row>
    <row r="2822" spans="1:11" s="85" customFormat="1" ht="15" customHeight="1" x14ac:dyDescent="0.3">
      <c r="A2822" s="951"/>
      <c r="B2822" s="1247"/>
      <c r="C2822" s="1244"/>
      <c r="D2822" s="1250"/>
      <c r="E2822" s="1254"/>
      <c r="F2822" s="1252"/>
      <c r="G2822" s="948"/>
      <c r="H2822" s="948"/>
      <c r="I2822" s="948"/>
      <c r="J2822" s="229"/>
      <c r="K2822" s="989"/>
    </row>
    <row r="2823" spans="1:11" s="85" customFormat="1" ht="15" customHeight="1" x14ac:dyDescent="0.3">
      <c r="A2823" s="951"/>
      <c r="B2823" s="1247"/>
      <c r="C2823" s="1244"/>
      <c r="D2823" s="1250"/>
      <c r="E2823" s="1254"/>
      <c r="F2823" s="1252"/>
      <c r="G2823" s="948"/>
      <c r="H2823" s="948"/>
      <c r="I2823" s="948"/>
      <c r="J2823" s="229"/>
      <c r="K2823" s="989"/>
    </row>
    <row r="2824" spans="1:11" s="85" customFormat="1" ht="15" customHeight="1" x14ac:dyDescent="0.3">
      <c r="A2824" s="951"/>
      <c r="B2824" s="1247"/>
      <c r="C2824" s="1244"/>
      <c r="D2824" s="1250"/>
      <c r="E2824" s="1254"/>
      <c r="F2824" s="1252"/>
      <c r="G2824" s="948"/>
      <c r="H2824" s="948"/>
      <c r="I2824" s="948"/>
      <c r="J2824" s="229"/>
      <c r="K2824" s="989"/>
    </row>
    <row r="2825" spans="1:11" s="85" customFormat="1" ht="15" customHeight="1" x14ac:dyDescent="0.3">
      <c r="A2825" s="951"/>
      <c r="B2825" s="1247"/>
      <c r="C2825" s="1244"/>
      <c r="D2825" s="1250"/>
      <c r="E2825" s="1254"/>
      <c r="F2825" s="1252"/>
      <c r="G2825" s="948"/>
      <c r="H2825" s="948"/>
      <c r="I2825" s="948"/>
      <c r="J2825" s="229"/>
      <c r="K2825" s="989"/>
    </row>
    <row r="2826" spans="1:11" s="85" customFormat="1" ht="15" customHeight="1" x14ac:dyDescent="0.3">
      <c r="A2826" s="951"/>
      <c r="B2826" s="1247"/>
      <c r="C2826" s="1244"/>
      <c r="D2826" s="1250"/>
      <c r="E2826" s="1254"/>
      <c r="F2826" s="1252"/>
      <c r="G2826" s="948"/>
      <c r="H2826" s="948"/>
      <c r="I2826" s="948"/>
      <c r="J2826" s="229"/>
      <c r="K2826" s="989"/>
    </row>
    <row r="2827" spans="1:11" s="85" customFormat="1" ht="15" customHeight="1" x14ac:dyDescent="0.3">
      <c r="A2827" s="951"/>
      <c r="B2827" s="1247"/>
      <c r="C2827" s="1244"/>
      <c r="D2827" s="1250"/>
      <c r="E2827" s="1254"/>
      <c r="F2827" s="1252"/>
      <c r="G2827" s="948"/>
      <c r="H2827" s="948"/>
      <c r="I2827" s="948"/>
      <c r="J2827" s="229"/>
      <c r="K2827" s="989"/>
    </row>
    <row r="2828" spans="1:11" s="85" customFormat="1" ht="15" customHeight="1" x14ac:dyDescent="0.3">
      <c r="A2828" s="951"/>
      <c r="B2828" s="1247"/>
      <c r="C2828" s="1244"/>
      <c r="D2828" s="1250"/>
      <c r="E2828" s="1254"/>
      <c r="F2828" s="1252"/>
      <c r="G2828" s="948"/>
      <c r="H2828" s="948"/>
      <c r="I2828" s="948"/>
      <c r="J2828" s="229"/>
      <c r="K2828" s="989"/>
    </row>
    <row r="2829" spans="1:11" s="85" customFormat="1" ht="15" customHeight="1" x14ac:dyDescent="0.3">
      <c r="A2829" s="951"/>
      <c r="B2829" s="1247"/>
      <c r="C2829" s="1244"/>
      <c r="D2829" s="1250"/>
      <c r="E2829" s="1254"/>
      <c r="F2829" s="1252"/>
      <c r="G2829" s="948"/>
      <c r="H2829" s="948"/>
      <c r="I2829" s="948"/>
      <c r="J2829" s="229"/>
      <c r="K2829" s="989"/>
    </row>
    <row r="2830" spans="1:11" s="85" customFormat="1" ht="15" customHeight="1" x14ac:dyDescent="0.3">
      <c r="A2830" s="951"/>
      <c r="B2830" s="1247"/>
      <c r="C2830" s="1244"/>
      <c r="D2830" s="1250"/>
      <c r="E2830" s="1254"/>
      <c r="F2830" s="1252"/>
      <c r="G2830" s="948"/>
      <c r="H2830" s="948"/>
      <c r="I2830" s="948"/>
      <c r="J2830" s="229"/>
      <c r="K2830" s="989"/>
    </row>
    <row r="2831" spans="1:11" s="85" customFormat="1" ht="15" customHeight="1" x14ac:dyDescent="0.3">
      <c r="A2831" s="951"/>
      <c r="B2831" s="1247"/>
      <c r="C2831" s="1244"/>
      <c r="D2831" s="1250"/>
      <c r="E2831" s="1254"/>
      <c r="F2831" s="1252"/>
      <c r="G2831" s="948"/>
      <c r="H2831" s="948"/>
      <c r="I2831" s="948"/>
      <c r="J2831" s="229"/>
      <c r="K2831" s="989"/>
    </row>
    <row r="2832" spans="1:11" s="85" customFormat="1" ht="15" customHeight="1" x14ac:dyDescent="0.3">
      <c r="A2832" s="951"/>
      <c r="B2832" s="1247"/>
      <c r="C2832" s="1244"/>
      <c r="D2832" s="1250"/>
      <c r="E2832" s="1254"/>
      <c r="F2832" s="1252"/>
      <c r="G2832" s="948"/>
      <c r="H2832" s="948"/>
      <c r="I2832" s="948"/>
      <c r="J2832" s="229"/>
      <c r="K2832" s="989"/>
    </row>
    <row r="2833" spans="1:11" s="85" customFormat="1" ht="15" customHeight="1" x14ac:dyDescent="0.3">
      <c r="A2833" s="951"/>
      <c r="B2833" s="1247"/>
      <c r="C2833" s="1244"/>
      <c r="D2833" s="1250"/>
      <c r="E2833" s="1254"/>
      <c r="F2833" s="1252"/>
      <c r="G2833" s="948"/>
      <c r="H2833" s="948"/>
      <c r="I2833" s="948"/>
      <c r="J2833" s="229"/>
      <c r="K2833" s="989"/>
    </row>
    <row r="2834" spans="1:11" s="85" customFormat="1" ht="15" customHeight="1" x14ac:dyDescent="0.3">
      <c r="A2834" s="951"/>
      <c r="B2834" s="1247"/>
      <c r="C2834" s="1244"/>
      <c r="D2834" s="1250"/>
      <c r="E2834" s="1254"/>
      <c r="F2834" s="1252"/>
      <c r="G2834" s="948"/>
      <c r="H2834" s="948"/>
      <c r="I2834" s="948"/>
      <c r="J2834" s="229"/>
      <c r="K2834" s="989"/>
    </row>
    <row r="2835" spans="1:11" s="85" customFormat="1" ht="15" customHeight="1" x14ac:dyDescent="0.3">
      <c r="A2835" s="951"/>
      <c r="B2835" s="1247"/>
      <c r="C2835" s="1244"/>
      <c r="D2835" s="1250"/>
      <c r="E2835" s="1254"/>
      <c r="F2835" s="1252"/>
      <c r="G2835" s="948"/>
      <c r="H2835" s="948"/>
      <c r="I2835" s="948"/>
      <c r="J2835" s="229"/>
      <c r="K2835" s="989"/>
    </row>
    <row r="2836" spans="1:11" s="85" customFormat="1" ht="15" customHeight="1" x14ac:dyDescent="0.3">
      <c r="A2836" s="951"/>
      <c r="B2836" s="1247"/>
      <c r="C2836" s="1244"/>
      <c r="D2836" s="1250"/>
      <c r="E2836" s="1254"/>
      <c r="F2836" s="1252"/>
      <c r="G2836" s="948"/>
      <c r="H2836" s="948"/>
      <c r="I2836" s="948"/>
      <c r="J2836" s="229"/>
      <c r="K2836" s="989"/>
    </row>
    <row r="2837" spans="1:11" s="85" customFormat="1" ht="15" customHeight="1" x14ac:dyDescent="0.3">
      <c r="A2837" s="951"/>
      <c r="B2837" s="1247"/>
      <c r="C2837" s="1244"/>
      <c r="D2837" s="1250"/>
      <c r="E2837" s="1254"/>
      <c r="F2837" s="1252"/>
      <c r="G2837" s="948"/>
      <c r="H2837" s="948"/>
      <c r="I2837" s="948"/>
      <c r="J2837" s="229"/>
      <c r="K2837" s="989"/>
    </row>
    <row r="2838" spans="1:11" s="85" customFormat="1" ht="15" customHeight="1" x14ac:dyDescent="0.3">
      <c r="A2838" s="951"/>
      <c r="B2838" s="1247"/>
      <c r="C2838" s="1244"/>
      <c r="D2838" s="1250"/>
      <c r="E2838" s="1254"/>
      <c r="F2838" s="1252"/>
      <c r="G2838" s="948"/>
      <c r="H2838" s="948"/>
      <c r="I2838" s="948"/>
      <c r="J2838" s="229"/>
      <c r="K2838" s="989"/>
    </row>
    <row r="2839" spans="1:11" s="85" customFormat="1" ht="15" customHeight="1" x14ac:dyDescent="0.3">
      <c r="A2839" s="951"/>
      <c r="B2839" s="1247"/>
      <c r="C2839" s="1244"/>
      <c r="D2839" s="1250"/>
      <c r="E2839" s="1254"/>
      <c r="F2839" s="1252"/>
      <c r="G2839" s="948"/>
      <c r="H2839" s="948"/>
      <c r="I2839" s="948"/>
      <c r="J2839" s="229"/>
      <c r="K2839" s="989"/>
    </row>
    <row r="2840" spans="1:11" s="85" customFormat="1" ht="15" customHeight="1" x14ac:dyDescent="0.3">
      <c r="A2840" s="951"/>
      <c r="B2840" s="1247"/>
      <c r="C2840" s="1244"/>
      <c r="D2840" s="1250"/>
      <c r="E2840" s="1254"/>
      <c r="F2840" s="1252"/>
      <c r="G2840" s="948"/>
      <c r="H2840" s="948"/>
      <c r="I2840" s="948"/>
      <c r="J2840" s="229"/>
      <c r="K2840" s="989"/>
    </row>
    <row r="2841" spans="1:11" s="85" customFormat="1" ht="15" customHeight="1" x14ac:dyDescent="0.3">
      <c r="A2841" s="951"/>
      <c r="B2841" s="1247"/>
      <c r="C2841" s="1244"/>
      <c r="D2841" s="1250"/>
      <c r="E2841" s="1254"/>
      <c r="F2841" s="1252"/>
      <c r="G2841" s="948"/>
      <c r="H2841" s="948"/>
      <c r="I2841" s="948"/>
      <c r="J2841" s="229"/>
      <c r="K2841" s="989"/>
    </row>
    <row r="2842" spans="1:11" s="85" customFormat="1" ht="15" customHeight="1" x14ac:dyDescent="0.3">
      <c r="A2842" s="951"/>
      <c r="B2842" s="1247"/>
      <c r="C2842" s="1244"/>
      <c r="D2842" s="1250"/>
      <c r="E2842" s="1254"/>
      <c r="F2842" s="1252"/>
      <c r="G2842" s="948"/>
      <c r="H2842" s="948"/>
      <c r="I2842" s="948"/>
      <c r="J2842" s="229"/>
      <c r="K2842" s="989"/>
    </row>
    <row r="2843" spans="1:11" s="85" customFormat="1" ht="15" customHeight="1" x14ac:dyDescent="0.3">
      <c r="A2843" s="951"/>
      <c r="B2843" s="1247"/>
      <c r="C2843" s="1244"/>
      <c r="D2843" s="1250"/>
      <c r="E2843" s="1254"/>
      <c r="F2843" s="1252"/>
      <c r="G2843" s="948"/>
      <c r="H2843" s="948"/>
      <c r="I2843" s="948"/>
      <c r="J2843" s="229"/>
      <c r="K2843" s="989"/>
    </row>
    <row r="2844" spans="1:11" s="85" customFormat="1" ht="15" customHeight="1" x14ac:dyDescent="0.3">
      <c r="A2844" s="951"/>
      <c r="B2844" s="1247"/>
      <c r="C2844" s="1244"/>
      <c r="D2844" s="1250"/>
      <c r="E2844" s="1254"/>
      <c r="F2844" s="1252"/>
      <c r="G2844" s="948"/>
      <c r="H2844" s="948"/>
      <c r="I2844" s="948"/>
      <c r="J2844" s="229"/>
      <c r="K2844" s="989"/>
    </row>
    <row r="2845" spans="1:11" s="85" customFormat="1" ht="15" customHeight="1" x14ac:dyDescent="0.3">
      <c r="A2845" s="951"/>
      <c r="B2845" s="1247"/>
      <c r="C2845" s="1244"/>
      <c r="D2845" s="1250"/>
      <c r="E2845" s="1254"/>
      <c r="F2845" s="1252"/>
      <c r="G2845" s="948"/>
      <c r="H2845" s="948"/>
      <c r="I2845" s="948"/>
      <c r="J2845" s="229"/>
      <c r="K2845" s="989"/>
    </row>
    <row r="2846" spans="1:11" s="85" customFormat="1" ht="15" customHeight="1" x14ac:dyDescent="0.3">
      <c r="A2846" s="951"/>
      <c r="B2846" s="1247"/>
      <c r="C2846" s="1244"/>
      <c r="D2846" s="1250"/>
      <c r="E2846" s="1254"/>
      <c r="F2846" s="1252"/>
      <c r="G2846" s="948"/>
      <c r="H2846" s="948"/>
      <c r="I2846" s="948"/>
      <c r="J2846" s="229"/>
      <c r="K2846" s="989"/>
    </row>
    <row r="2847" spans="1:11" s="85" customFormat="1" ht="15" customHeight="1" x14ac:dyDescent="0.3">
      <c r="A2847" s="951"/>
      <c r="B2847" s="1247"/>
      <c r="C2847" s="1244"/>
      <c r="D2847" s="1250"/>
      <c r="E2847" s="1254"/>
      <c r="F2847" s="1252"/>
      <c r="G2847" s="948"/>
      <c r="H2847" s="948"/>
      <c r="I2847" s="948"/>
      <c r="J2847" s="229"/>
      <c r="K2847" s="989"/>
    </row>
    <row r="2848" spans="1:11" s="85" customFormat="1" ht="15" customHeight="1" x14ac:dyDescent="0.3">
      <c r="A2848" s="951"/>
      <c r="B2848" s="1247"/>
      <c r="C2848" s="1244"/>
      <c r="D2848" s="1250"/>
      <c r="E2848" s="1254"/>
      <c r="F2848" s="1252"/>
      <c r="G2848" s="948"/>
      <c r="H2848" s="948"/>
      <c r="I2848" s="948"/>
      <c r="J2848" s="229"/>
      <c r="K2848" s="989"/>
    </row>
    <row r="2849" spans="1:11" s="85" customFormat="1" ht="15" customHeight="1" x14ac:dyDescent="0.3">
      <c r="A2849" s="951"/>
      <c r="B2849" s="1247"/>
      <c r="C2849" s="1244"/>
      <c r="D2849" s="1250"/>
      <c r="E2849" s="1254"/>
      <c r="F2849" s="1252"/>
      <c r="G2849" s="948"/>
      <c r="H2849" s="948"/>
      <c r="I2849" s="948"/>
      <c r="J2849" s="229"/>
      <c r="K2849" s="989"/>
    </row>
    <row r="2850" spans="1:11" s="85" customFormat="1" ht="15" customHeight="1" x14ac:dyDescent="0.3">
      <c r="A2850" s="951"/>
      <c r="B2850" s="1247"/>
      <c r="C2850" s="1244"/>
      <c r="D2850" s="1250"/>
      <c r="E2850" s="1254"/>
      <c r="F2850" s="1252"/>
      <c r="G2850" s="948"/>
      <c r="H2850" s="948"/>
      <c r="I2850" s="948"/>
      <c r="J2850" s="229"/>
      <c r="K2850" s="989"/>
    </row>
    <row r="2851" spans="1:11" s="85" customFormat="1" ht="15" customHeight="1" x14ac:dyDescent="0.3">
      <c r="A2851" s="951"/>
      <c r="B2851" s="1247"/>
      <c r="C2851" s="1244"/>
      <c r="D2851" s="1250"/>
      <c r="E2851" s="1254"/>
      <c r="F2851" s="1252"/>
      <c r="G2851" s="948"/>
      <c r="H2851" s="948"/>
      <c r="I2851" s="948"/>
      <c r="J2851" s="229"/>
      <c r="K2851" s="989"/>
    </row>
    <row r="2852" spans="1:11" s="85" customFormat="1" ht="15" customHeight="1" x14ac:dyDescent="0.3">
      <c r="A2852" s="951"/>
      <c r="B2852" s="1247"/>
      <c r="C2852" s="1244"/>
      <c r="D2852" s="1250"/>
      <c r="E2852" s="1254"/>
      <c r="F2852" s="1252"/>
      <c r="G2852" s="948"/>
      <c r="H2852" s="948"/>
      <c r="I2852" s="948"/>
      <c r="J2852" s="229"/>
      <c r="K2852" s="989"/>
    </row>
    <row r="2853" spans="1:11" s="85" customFormat="1" ht="15" customHeight="1" x14ac:dyDescent="0.3">
      <c r="A2853" s="951"/>
      <c r="B2853" s="1247"/>
      <c r="C2853" s="1244"/>
      <c r="D2853" s="1250"/>
      <c r="E2853" s="1254"/>
      <c r="F2853" s="1252"/>
      <c r="G2853" s="948"/>
      <c r="H2853" s="948"/>
      <c r="I2853" s="948"/>
      <c r="J2853" s="229"/>
      <c r="K2853" s="989"/>
    </row>
    <row r="2854" spans="1:11" s="85" customFormat="1" ht="15" customHeight="1" x14ac:dyDescent="0.3">
      <c r="A2854" s="951"/>
      <c r="B2854" s="1247"/>
      <c r="C2854" s="1244"/>
      <c r="D2854" s="1250"/>
      <c r="E2854" s="1254"/>
      <c r="F2854" s="1252"/>
      <c r="G2854" s="948"/>
      <c r="H2854" s="948"/>
      <c r="I2854" s="948"/>
      <c r="J2854" s="229"/>
      <c r="K2854" s="989"/>
    </row>
    <row r="2855" spans="1:11" s="85" customFormat="1" ht="15" customHeight="1" x14ac:dyDescent="0.3">
      <c r="A2855" s="951"/>
      <c r="B2855" s="1247"/>
      <c r="C2855" s="1244"/>
      <c r="D2855" s="1250"/>
      <c r="E2855" s="1254"/>
      <c r="F2855" s="1252"/>
      <c r="G2855" s="948"/>
      <c r="H2855" s="948"/>
      <c r="I2855" s="948"/>
      <c r="J2855" s="229"/>
      <c r="K2855" s="989"/>
    </row>
    <row r="2856" spans="1:11" s="85" customFormat="1" ht="15" customHeight="1" x14ac:dyDescent="0.3">
      <c r="A2856" s="951"/>
      <c r="B2856" s="1247"/>
      <c r="C2856" s="1244"/>
      <c r="D2856" s="1250"/>
      <c r="E2856" s="1254"/>
      <c r="F2856" s="1252"/>
      <c r="G2856" s="948"/>
      <c r="H2856" s="948"/>
      <c r="I2856" s="948"/>
      <c r="J2856" s="229"/>
      <c r="K2856" s="989"/>
    </row>
    <row r="2857" spans="1:11" s="85" customFormat="1" ht="15" customHeight="1" x14ac:dyDescent="0.3">
      <c r="A2857" s="951"/>
      <c r="B2857" s="1247"/>
      <c r="C2857" s="1244"/>
      <c r="D2857" s="1250"/>
      <c r="E2857" s="1254"/>
      <c r="F2857" s="1252"/>
      <c r="G2857" s="948"/>
      <c r="H2857" s="948"/>
      <c r="I2857" s="948"/>
      <c r="J2857" s="229"/>
      <c r="K2857" s="989"/>
    </row>
    <row r="2858" spans="1:11" s="85" customFormat="1" ht="15" customHeight="1" x14ac:dyDescent="0.3">
      <c r="A2858" s="951"/>
      <c r="B2858" s="1247"/>
      <c r="C2858" s="1244"/>
      <c r="D2858" s="1250"/>
      <c r="E2858" s="1254"/>
      <c r="F2858" s="1252"/>
      <c r="G2858" s="948"/>
      <c r="H2858" s="948"/>
      <c r="I2858" s="948"/>
      <c r="J2858" s="229"/>
      <c r="K2858" s="989"/>
    </row>
    <row r="2859" spans="1:11" s="85" customFormat="1" ht="15" customHeight="1" x14ac:dyDescent="0.3">
      <c r="A2859" s="951"/>
      <c r="B2859" s="1247"/>
      <c r="C2859" s="1244"/>
      <c r="D2859" s="1250"/>
      <c r="E2859" s="1254"/>
      <c r="F2859" s="1252"/>
      <c r="G2859" s="948"/>
      <c r="H2859" s="948"/>
      <c r="I2859" s="948"/>
      <c r="J2859" s="229"/>
      <c r="K2859" s="989"/>
    </row>
    <row r="2860" spans="1:11" s="85" customFormat="1" ht="15" customHeight="1" x14ac:dyDescent="0.3">
      <c r="A2860" s="951"/>
      <c r="B2860" s="1247"/>
      <c r="C2860" s="1244"/>
      <c r="D2860" s="1250"/>
      <c r="E2860" s="1254"/>
      <c r="F2860" s="1252"/>
      <c r="G2860" s="948"/>
      <c r="H2860" s="948"/>
      <c r="I2860" s="948"/>
      <c r="J2860" s="229"/>
      <c r="K2860" s="989"/>
    </row>
    <row r="2861" spans="1:11" s="85" customFormat="1" ht="15" customHeight="1" x14ac:dyDescent="0.3">
      <c r="A2861" s="951"/>
      <c r="B2861" s="1247"/>
      <c r="C2861" s="1244"/>
      <c r="D2861" s="1250"/>
      <c r="E2861" s="1254"/>
      <c r="F2861" s="1252"/>
      <c r="G2861" s="948"/>
      <c r="H2861" s="948"/>
      <c r="I2861" s="948"/>
      <c r="J2861" s="229"/>
      <c r="K2861" s="989"/>
    </row>
    <row r="2862" spans="1:11" s="85" customFormat="1" ht="15" customHeight="1" x14ac:dyDescent="0.3">
      <c r="A2862" s="951"/>
      <c r="B2862" s="1247"/>
      <c r="C2862" s="1244"/>
      <c r="D2862" s="1250"/>
      <c r="E2862" s="1254"/>
      <c r="F2862" s="1252"/>
      <c r="G2862" s="948"/>
      <c r="H2862" s="948"/>
      <c r="I2862" s="948"/>
      <c r="J2862" s="229"/>
      <c r="K2862" s="989"/>
    </row>
    <row r="2863" spans="1:11" s="85" customFormat="1" ht="15" customHeight="1" x14ac:dyDescent="0.3">
      <c r="A2863" s="951"/>
      <c r="B2863" s="1247"/>
      <c r="C2863" s="1244"/>
      <c r="D2863" s="1250"/>
      <c r="E2863" s="1254"/>
      <c r="F2863" s="1252"/>
      <c r="G2863" s="948"/>
      <c r="H2863" s="948"/>
      <c r="I2863" s="948"/>
      <c r="J2863" s="229"/>
      <c r="K2863" s="989"/>
    </row>
    <row r="2864" spans="1:11" s="85" customFormat="1" ht="15" customHeight="1" x14ac:dyDescent="0.3">
      <c r="A2864" s="951"/>
      <c r="B2864" s="1247"/>
      <c r="C2864" s="1244"/>
      <c r="D2864" s="1250"/>
      <c r="E2864" s="1254"/>
      <c r="F2864" s="1252"/>
      <c r="G2864" s="948"/>
      <c r="H2864" s="948"/>
      <c r="I2864" s="948"/>
      <c r="J2864" s="229"/>
      <c r="K2864" s="989"/>
    </row>
    <row r="2865" spans="1:11" s="85" customFormat="1" ht="15" customHeight="1" x14ac:dyDescent="0.3">
      <c r="A2865" s="951"/>
      <c r="B2865" s="1247"/>
      <c r="C2865" s="1244"/>
      <c r="D2865" s="1250"/>
      <c r="E2865" s="1254"/>
      <c r="F2865" s="1252"/>
      <c r="G2865" s="948"/>
      <c r="H2865" s="948"/>
      <c r="I2865" s="948"/>
      <c r="J2865" s="229"/>
      <c r="K2865" s="989"/>
    </row>
    <row r="2866" spans="1:11" s="85" customFormat="1" ht="15" customHeight="1" x14ac:dyDescent="0.3">
      <c r="A2866" s="951"/>
      <c r="B2866" s="1247"/>
      <c r="C2866" s="1244"/>
      <c r="D2866" s="1250"/>
      <c r="E2866" s="1254"/>
      <c r="F2866" s="1252"/>
      <c r="G2866" s="948"/>
      <c r="H2866" s="948"/>
      <c r="I2866" s="948"/>
      <c r="J2866" s="229"/>
      <c r="K2866" s="989"/>
    </row>
    <row r="2867" spans="1:11" s="85" customFormat="1" ht="15" customHeight="1" x14ac:dyDescent="0.3">
      <c r="A2867" s="951"/>
      <c r="B2867" s="1247"/>
      <c r="C2867" s="1244"/>
      <c r="D2867" s="1250"/>
      <c r="E2867" s="1254"/>
      <c r="F2867" s="1252"/>
      <c r="G2867" s="948"/>
      <c r="H2867" s="948"/>
      <c r="I2867" s="948"/>
      <c r="J2867" s="229"/>
      <c r="K2867" s="989"/>
    </row>
    <row r="2868" spans="1:11" s="85" customFormat="1" ht="15" customHeight="1" x14ac:dyDescent="0.3">
      <c r="A2868" s="951"/>
      <c r="B2868" s="1247"/>
      <c r="C2868" s="1244"/>
      <c r="D2868" s="1250"/>
      <c r="E2868" s="1254"/>
      <c r="F2868" s="1252"/>
      <c r="G2868" s="948"/>
      <c r="H2868" s="948"/>
      <c r="I2868" s="948"/>
      <c r="J2868" s="229"/>
      <c r="K2868" s="989"/>
    </row>
    <row r="2869" spans="1:11" s="85" customFormat="1" ht="15" customHeight="1" x14ac:dyDescent="0.3">
      <c r="A2869" s="951"/>
      <c r="B2869" s="1247"/>
      <c r="C2869" s="1244"/>
      <c r="D2869" s="1250"/>
      <c r="E2869" s="1254"/>
      <c r="F2869" s="1252"/>
      <c r="G2869" s="948"/>
      <c r="H2869" s="948"/>
      <c r="I2869" s="948"/>
      <c r="J2869" s="229"/>
      <c r="K2869" s="989"/>
    </row>
    <row r="2870" spans="1:11" s="85" customFormat="1" ht="15" customHeight="1" x14ac:dyDescent="0.3">
      <c r="A2870" s="951"/>
      <c r="B2870" s="1247"/>
      <c r="C2870" s="1244"/>
      <c r="D2870" s="1250"/>
      <c r="E2870" s="1254"/>
      <c r="F2870" s="1252"/>
      <c r="G2870" s="948"/>
      <c r="H2870" s="948"/>
      <c r="I2870" s="948"/>
      <c r="J2870" s="229"/>
      <c r="K2870" s="989"/>
    </row>
    <row r="2871" spans="1:11" s="85" customFormat="1" ht="15" customHeight="1" x14ac:dyDescent="0.3">
      <c r="A2871" s="951"/>
      <c r="B2871" s="1247"/>
      <c r="C2871" s="1244"/>
      <c r="D2871" s="1250"/>
      <c r="E2871" s="1254"/>
      <c r="F2871" s="1252"/>
      <c r="G2871" s="948"/>
      <c r="H2871" s="948"/>
      <c r="I2871" s="948"/>
      <c r="J2871" s="229"/>
      <c r="K2871" s="989"/>
    </row>
    <row r="2872" spans="1:11" s="85" customFormat="1" ht="15" customHeight="1" x14ac:dyDescent="0.3">
      <c r="A2872" s="951"/>
      <c r="B2872" s="1247"/>
      <c r="C2872" s="1244"/>
      <c r="D2872" s="1250"/>
      <c r="E2872" s="1254"/>
      <c r="F2872" s="1252"/>
      <c r="G2872" s="948"/>
      <c r="H2872" s="948"/>
      <c r="I2872" s="948"/>
      <c r="J2872" s="229"/>
      <c r="K2872" s="989"/>
    </row>
    <row r="2873" spans="1:11" s="85" customFormat="1" ht="15" customHeight="1" x14ac:dyDescent="0.3">
      <c r="A2873" s="951"/>
      <c r="B2873" s="1247"/>
      <c r="C2873" s="1244"/>
      <c r="D2873" s="1250"/>
      <c r="E2873" s="1254"/>
      <c r="F2873" s="1252"/>
      <c r="G2873" s="948"/>
      <c r="H2873" s="948"/>
      <c r="I2873" s="948"/>
      <c r="J2873" s="229"/>
      <c r="K2873" s="989"/>
    </row>
    <row r="2874" spans="1:11" s="85" customFormat="1" ht="15" customHeight="1" x14ac:dyDescent="0.3">
      <c r="A2874" s="951"/>
      <c r="B2874" s="1247"/>
      <c r="C2874" s="1244"/>
      <c r="D2874" s="1250"/>
      <c r="E2874" s="1254"/>
      <c r="F2874" s="1252"/>
      <c r="G2874" s="948"/>
      <c r="H2874" s="948"/>
      <c r="I2874" s="948"/>
      <c r="J2874" s="229"/>
      <c r="K2874" s="989"/>
    </row>
    <row r="2875" spans="1:11" s="85" customFormat="1" ht="15" customHeight="1" x14ac:dyDescent="0.3">
      <c r="A2875" s="951"/>
      <c r="B2875" s="1247"/>
      <c r="C2875" s="1244"/>
      <c r="D2875" s="1250"/>
      <c r="E2875" s="1254"/>
      <c r="F2875" s="1252"/>
      <c r="G2875" s="948"/>
      <c r="H2875" s="948"/>
      <c r="I2875" s="948"/>
      <c r="J2875" s="229"/>
      <c r="K2875" s="989"/>
    </row>
    <row r="2876" spans="1:11" s="85" customFormat="1" ht="15" customHeight="1" x14ac:dyDescent="0.3">
      <c r="A2876" s="951"/>
      <c r="B2876" s="1247"/>
      <c r="C2876" s="1244"/>
      <c r="D2876" s="1250"/>
      <c r="E2876" s="1254"/>
      <c r="F2876" s="1252"/>
      <c r="G2876" s="948"/>
      <c r="H2876" s="948"/>
      <c r="I2876" s="948"/>
      <c r="J2876" s="229"/>
      <c r="K2876" s="989"/>
    </row>
    <row r="2877" spans="1:11" s="85" customFormat="1" ht="15" customHeight="1" x14ac:dyDescent="0.3">
      <c r="A2877" s="951"/>
      <c r="B2877" s="1247"/>
      <c r="C2877" s="1244"/>
      <c r="D2877" s="1250"/>
      <c r="E2877" s="1254"/>
      <c r="F2877" s="1252"/>
      <c r="G2877" s="948"/>
      <c r="H2877" s="948"/>
      <c r="I2877" s="948"/>
      <c r="J2877" s="229"/>
      <c r="K2877" s="989"/>
    </row>
    <row r="2878" spans="1:11" s="85" customFormat="1" ht="15" customHeight="1" x14ac:dyDescent="0.3">
      <c r="A2878" s="951"/>
      <c r="B2878" s="1247"/>
      <c r="C2878" s="1244"/>
      <c r="D2878" s="1250"/>
      <c r="E2878" s="1254"/>
      <c r="F2878" s="1252"/>
      <c r="G2878" s="948"/>
      <c r="H2878" s="948"/>
      <c r="I2878" s="948"/>
      <c r="J2878" s="229"/>
      <c r="K2878" s="989"/>
    </row>
    <row r="2879" spans="1:11" s="85" customFormat="1" ht="15" customHeight="1" x14ac:dyDescent="0.3">
      <c r="A2879" s="951"/>
      <c r="B2879" s="1247"/>
      <c r="C2879" s="1244"/>
      <c r="D2879" s="1250"/>
      <c r="E2879" s="1254"/>
      <c r="F2879" s="1252"/>
      <c r="G2879" s="948"/>
      <c r="H2879" s="948"/>
      <c r="I2879" s="948"/>
      <c r="J2879" s="229"/>
      <c r="K2879" s="989"/>
    </row>
    <row r="2880" spans="1:11" s="85" customFormat="1" ht="15" customHeight="1" x14ac:dyDescent="0.3">
      <c r="A2880" s="951"/>
      <c r="B2880" s="1247"/>
      <c r="C2880" s="1244"/>
      <c r="D2880" s="1250"/>
      <c r="E2880" s="1254"/>
      <c r="F2880" s="1252"/>
      <c r="G2880" s="948"/>
      <c r="H2880" s="948"/>
      <c r="I2880" s="948"/>
      <c r="J2880" s="229"/>
      <c r="K2880" s="989"/>
    </row>
    <row r="2881" spans="1:11" s="85" customFormat="1" ht="15" customHeight="1" x14ac:dyDescent="0.3">
      <c r="A2881" s="951"/>
      <c r="B2881" s="1247"/>
      <c r="C2881" s="1244"/>
      <c r="D2881" s="1250"/>
      <c r="E2881" s="1254"/>
      <c r="F2881" s="1252"/>
      <c r="G2881" s="948"/>
      <c r="H2881" s="948"/>
      <c r="I2881" s="948"/>
      <c r="J2881" s="229"/>
      <c r="K2881" s="989"/>
    </row>
    <row r="2882" spans="1:11" s="85" customFormat="1" ht="15" customHeight="1" x14ac:dyDescent="0.3">
      <c r="A2882" s="951"/>
      <c r="B2882" s="1247"/>
      <c r="C2882" s="1244"/>
      <c r="D2882" s="1250"/>
      <c r="E2882" s="1254"/>
      <c r="F2882" s="1252"/>
      <c r="G2882" s="948"/>
      <c r="H2882" s="948"/>
      <c r="I2882" s="948"/>
      <c r="J2882" s="229"/>
      <c r="K2882" s="989"/>
    </row>
    <row r="2883" spans="1:11" s="85" customFormat="1" ht="15" customHeight="1" x14ac:dyDescent="0.3">
      <c r="A2883" s="951"/>
      <c r="B2883" s="1247"/>
      <c r="C2883" s="1244"/>
      <c r="D2883" s="1250"/>
      <c r="E2883" s="1254"/>
      <c r="F2883" s="1252"/>
      <c r="G2883" s="948"/>
      <c r="H2883" s="948"/>
      <c r="I2883" s="948"/>
      <c r="J2883" s="229"/>
      <c r="K2883" s="989"/>
    </row>
    <row r="2884" spans="1:11" s="85" customFormat="1" ht="15" customHeight="1" x14ac:dyDescent="0.3">
      <c r="A2884" s="951"/>
      <c r="B2884" s="1247"/>
      <c r="C2884" s="1244"/>
      <c r="D2884" s="1250"/>
      <c r="E2884" s="1254"/>
      <c r="F2884" s="1252"/>
      <c r="G2884" s="948"/>
      <c r="H2884" s="948"/>
      <c r="I2884" s="948"/>
      <c r="J2884" s="229"/>
      <c r="K2884" s="989"/>
    </row>
    <row r="2885" spans="1:11" s="85" customFormat="1" ht="15" customHeight="1" x14ac:dyDescent="0.3">
      <c r="A2885" s="951"/>
      <c r="B2885" s="1247"/>
      <c r="C2885" s="1244"/>
      <c r="D2885" s="1250"/>
      <c r="E2885" s="1254"/>
      <c r="F2885" s="1252"/>
      <c r="G2885" s="948"/>
      <c r="H2885" s="948"/>
      <c r="I2885" s="948"/>
      <c r="J2885" s="229"/>
      <c r="K2885" s="989"/>
    </row>
    <row r="2886" spans="1:11" s="85" customFormat="1" ht="15" customHeight="1" x14ac:dyDescent="0.3">
      <c r="A2886" s="951"/>
      <c r="B2886" s="1247"/>
      <c r="C2886" s="1244"/>
      <c r="D2886" s="1250"/>
      <c r="E2886" s="1254"/>
      <c r="F2886" s="1252"/>
      <c r="G2886" s="948"/>
      <c r="H2886" s="948"/>
      <c r="I2886" s="948"/>
      <c r="J2886" s="229"/>
      <c r="K2886" s="989"/>
    </row>
    <row r="2887" spans="1:11" s="85" customFormat="1" ht="15" customHeight="1" x14ac:dyDescent="0.3">
      <c r="A2887" s="951"/>
      <c r="B2887" s="1247"/>
      <c r="C2887" s="1244"/>
      <c r="D2887" s="1250"/>
      <c r="E2887" s="1254"/>
      <c r="F2887" s="1252"/>
      <c r="G2887" s="948"/>
      <c r="H2887" s="948"/>
      <c r="I2887" s="948"/>
      <c r="J2887" s="229"/>
      <c r="K2887" s="989"/>
    </row>
    <row r="2888" spans="1:11" s="85" customFormat="1" ht="15" customHeight="1" x14ac:dyDescent="0.3">
      <c r="A2888" s="951"/>
      <c r="B2888" s="1247"/>
      <c r="C2888" s="1244"/>
      <c r="D2888" s="1250"/>
      <c r="E2888" s="1254"/>
      <c r="F2888" s="1252"/>
      <c r="G2888" s="948"/>
      <c r="H2888" s="948"/>
      <c r="I2888" s="948"/>
      <c r="J2888" s="229"/>
      <c r="K2888" s="989"/>
    </row>
    <row r="2889" spans="1:11" s="85" customFormat="1" ht="15" customHeight="1" x14ac:dyDescent="0.3">
      <c r="A2889" s="951"/>
      <c r="B2889" s="1247"/>
      <c r="C2889" s="1244"/>
      <c r="D2889" s="1250"/>
      <c r="E2889" s="1254"/>
      <c r="F2889" s="1252"/>
      <c r="G2889" s="948"/>
      <c r="H2889" s="948"/>
      <c r="I2889" s="948"/>
      <c r="J2889" s="229"/>
      <c r="K2889" s="989"/>
    </row>
    <row r="2890" spans="1:11" s="85" customFormat="1" ht="15" customHeight="1" x14ac:dyDescent="0.3">
      <c r="A2890" s="951"/>
      <c r="B2890" s="1247"/>
      <c r="C2890" s="1244"/>
      <c r="D2890" s="1250"/>
      <c r="E2890" s="1254"/>
      <c r="F2890" s="1252"/>
      <c r="G2890" s="948"/>
      <c r="H2890" s="948"/>
      <c r="I2890" s="948"/>
      <c r="J2890" s="229"/>
      <c r="K2890" s="989"/>
    </row>
    <row r="2891" spans="1:11" s="85" customFormat="1" ht="15" customHeight="1" x14ac:dyDescent="0.3">
      <c r="A2891" s="951"/>
      <c r="B2891" s="1247"/>
      <c r="C2891" s="1244"/>
      <c r="D2891" s="1250"/>
      <c r="E2891" s="1254"/>
      <c r="F2891" s="1252"/>
      <c r="G2891" s="948"/>
      <c r="H2891" s="948"/>
      <c r="I2891" s="948"/>
      <c r="J2891" s="229"/>
      <c r="K2891" s="989"/>
    </row>
    <row r="2892" spans="1:11" s="85" customFormat="1" ht="15" customHeight="1" x14ac:dyDescent="0.3">
      <c r="A2892" s="951"/>
      <c r="B2892" s="1247"/>
      <c r="C2892" s="1244"/>
      <c r="D2892" s="1250"/>
      <c r="E2892" s="1254"/>
      <c r="F2892" s="1252"/>
      <c r="G2892" s="948"/>
      <c r="H2892" s="948"/>
      <c r="I2892" s="948"/>
      <c r="J2892" s="229"/>
      <c r="K2892" s="989"/>
    </row>
    <row r="2893" spans="1:11" s="85" customFormat="1" ht="15" customHeight="1" x14ac:dyDescent="0.3">
      <c r="A2893" s="951"/>
      <c r="B2893" s="1247"/>
      <c r="C2893" s="1244"/>
      <c r="D2893" s="1250"/>
      <c r="E2893" s="1254"/>
      <c r="F2893" s="1252"/>
      <c r="G2893" s="948"/>
      <c r="H2893" s="948"/>
      <c r="I2893" s="948"/>
      <c r="J2893" s="229"/>
      <c r="K2893" s="989"/>
    </row>
    <row r="2894" spans="1:11" s="85" customFormat="1" ht="15" customHeight="1" x14ac:dyDescent="0.3">
      <c r="A2894" s="951"/>
      <c r="B2894" s="1247"/>
      <c r="C2894" s="1244"/>
      <c r="D2894" s="1250"/>
      <c r="E2894" s="1254"/>
      <c r="F2894" s="1252"/>
      <c r="G2894" s="948"/>
      <c r="H2894" s="948"/>
      <c r="I2894" s="948"/>
      <c r="J2894" s="229"/>
      <c r="K2894" s="989"/>
    </row>
    <row r="2895" spans="1:11" s="85" customFormat="1" ht="15" customHeight="1" x14ac:dyDescent="0.3">
      <c r="A2895" s="951"/>
      <c r="B2895" s="949"/>
      <c r="C2895" s="229"/>
      <c r="D2895" s="1233"/>
      <c r="E2895" s="1254"/>
      <c r="F2895" s="1235"/>
      <c r="G2895" s="948"/>
      <c r="H2895" s="948"/>
      <c r="I2895" s="948"/>
      <c r="J2895" s="229"/>
      <c r="K2895" s="989"/>
    </row>
    <row r="2896" spans="1:11" s="85" customFormat="1" ht="15" customHeight="1" x14ac:dyDescent="0.3">
      <c r="A2896" s="951"/>
      <c r="B2896" s="949"/>
      <c r="C2896" s="1244"/>
      <c r="D2896" s="1249"/>
      <c r="E2896" s="1239"/>
      <c r="F2896" s="1251"/>
      <c r="G2896" s="948"/>
      <c r="H2896" s="948"/>
      <c r="I2896" s="948"/>
      <c r="J2896" s="229"/>
      <c r="K2896" s="989"/>
    </row>
    <row r="2897" spans="1:11" s="85" customFormat="1" ht="15" customHeight="1" x14ac:dyDescent="0.3">
      <c r="A2897" s="951"/>
      <c r="B2897" s="1247"/>
      <c r="C2897" s="1244"/>
      <c r="D2897" s="1250"/>
      <c r="E2897" s="1254"/>
      <c r="F2897" s="1252"/>
      <c r="G2897" s="948"/>
      <c r="H2897" s="948"/>
      <c r="I2897" s="948"/>
      <c r="J2897" s="229"/>
      <c r="K2897" s="989"/>
    </row>
    <row r="2898" spans="1:11" s="85" customFormat="1" ht="15" customHeight="1" x14ac:dyDescent="0.3">
      <c r="A2898" s="951"/>
      <c r="B2898" s="1247"/>
      <c r="C2898" s="1244"/>
      <c r="D2898" s="1250"/>
      <c r="E2898" s="1254"/>
      <c r="F2898" s="1252"/>
      <c r="G2898" s="948"/>
      <c r="H2898" s="948"/>
      <c r="I2898" s="948"/>
      <c r="J2898" s="229"/>
      <c r="K2898" s="989"/>
    </row>
    <row r="2899" spans="1:11" s="85" customFormat="1" ht="15" customHeight="1" x14ac:dyDescent="0.3">
      <c r="A2899" s="951"/>
      <c r="B2899" s="1247"/>
      <c r="C2899" s="1244"/>
      <c r="D2899" s="1250"/>
      <c r="E2899" s="1254"/>
      <c r="F2899" s="1252"/>
      <c r="G2899" s="948"/>
      <c r="H2899" s="948"/>
      <c r="I2899" s="948"/>
      <c r="J2899" s="229"/>
      <c r="K2899" s="989"/>
    </row>
    <row r="2900" spans="1:11" s="85" customFormat="1" ht="15" customHeight="1" x14ac:dyDescent="0.3">
      <c r="A2900" s="951"/>
      <c r="B2900" s="1247"/>
      <c r="C2900" s="1244"/>
      <c r="D2900" s="1250"/>
      <c r="E2900" s="1254"/>
      <c r="F2900" s="1252"/>
      <c r="G2900" s="948"/>
      <c r="H2900" s="948"/>
      <c r="I2900" s="948"/>
      <c r="J2900" s="229"/>
      <c r="K2900" s="989"/>
    </row>
    <row r="2901" spans="1:11" s="85" customFormat="1" ht="15" customHeight="1" x14ac:dyDescent="0.3">
      <c r="A2901" s="951"/>
      <c r="B2901" s="1247"/>
      <c r="C2901" s="1244"/>
      <c r="D2901" s="1250"/>
      <c r="E2901" s="1254"/>
      <c r="F2901" s="1252"/>
      <c r="G2901" s="948"/>
      <c r="H2901" s="948"/>
      <c r="I2901" s="948"/>
      <c r="J2901" s="229"/>
      <c r="K2901" s="989"/>
    </row>
    <row r="2902" spans="1:11" s="85" customFormat="1" ht="15" customHeight="1" x14ac:dyDescent="0.3">
      <c r="A2902" s="951"/>
      <c r="B2902" s="1247"/>
      <c r="C2902" s="1244"/>
      <c r="D2902" s="1250"/>
      <c r="E2902" s="1254"/>
      <c r="F2902" s="1252"/>
      <c r="G2902" s="948"/>
      <c r="H2902" s="948"/>
      <c r="I2902" s="948"/>
      <c r="J2902" s="229"/>
      <c r="K2902" s="989"/>
    </row>
    <row r="2903" spans="1:11" s="85" customFormat="1" ht="15" customHeight="1" x14ac:dyDescent="0.3">
      <c r="A2903" s="951"/>
      <c r="B2903" s="1247"/>
      <c r="C2903" s="1244"/>
      <c r="D2903" s="1250"/>
      <c r="E2903" s="1254"/>
      <c r="F2903" s="1252"/>
      <c r="G2903" s="948"/>
      <c r="H2903" s="948"/>
      <c r="I2903" s="948"/>
      <c r="J2903" s="229"/>
      <c r="K2903" s="989"/>
    </row>
    <row r="2904" spans="1:11" s="85" customFormat="1" ht="15" customHeight="1" x14ac:dyDescent="0.3">
      <c r="A2904" s="951"/>
      <c r="B2904" s="1247"/>
      <c r="C2904" s="1244"/>
      <c r="D2904" s="1250"/>
      <c r="E2904" s="1254"/>
      <c r="F2904" s="1252"/>
      <c r="G2904" s="948"/>
      <c r="H2904" s="948"/>
      <c r="I2904" s="948"/>
      <c r="J2904" s="229"/>
      <c r="K2904" s="989"/>
    </row>
    <row r="2905" spans="1:11" s="85" customFormat="1" ht="15" customHeight="1" x14ac:dyDescent="0.3">
      <c r="A2905" s="951"/>
      <c r="B2905" s="1247"/>
      <c r="C2905" s="1244"/>
      <c r="D2905" s="1250"/>
      <c r="E2905" s="1254"/>
      <c r="F2905" s="1252"/>
      <c r="G2905" s="948"/>
      <c r="H2905" s="948"/>
      <c r="I2905" s="948"/>
      <c r="J2905" s="229"/>
      <c r="K2905" s="989"/>
    </row>
    <row r="2906" spans="1:11" s="85" customFormat="1" ht="15" customHeight="1" x14ac:dyDescent="0.3">
      <c r="A2906" s="951"/>
      <c r="B2906" s="1247"/>
      <c r="C2906" s="1244"/>
      <c r="D2906" s="1250"/>
      <c r="E2906" s="1254"/>
      <c r="F2906" s="1252"/>
      <c r="G2906" s="948"/>
      <c r="H2906" s="948"/>
      <c r="I2906" s="948"/>
      <c r="J2906" s="229"/>
      <c r="K2906" s="989"/>
    </row>
    <row r="2907" spans="1:11" s="85" customFormat="1" ht="15" customHeight="1" x14ac:dyDescent="0.3">
      <c r="A2907" s="951"/>
      <c r="B2907" s="1247"/>
      <c r="C2907" s="1244"/>
      <c r="D2907" s="1250"/>
      <c r="E2907" s="1254"/>
      <c r="F2907" s="1252"/>
      <c r="G2907" s="948"/>
      <c r="H2907" s="948"/>
      <c r="I2907" s="948"/>
      <c r="J2907" s="229"/>
      <c r="K2907" s="989"/>
    </row>
    <row r="2908" spans="1:11" s="85" customFormat="1" ht="15" customHeight="1" x14ac:dyDescent="0.3">
      <c r="A2908" s="951"/>
      <c r="B2908" s="1247"/>
      <c r="C2908" s="1244"/>
      <c r="D2908" s="1250"/>
      <c r="E2908" s="1254"/>
      <c r="F2908" s="1252"/>
      <c r="G2908" s="948"/>
      <c r="H2908" s="948"/>
      <c r="I2908" s="948"/>
      <c r="J2908" s="229"/>
      <c r="K2908" s="989"/>
    </row>
    <row r="2909" spans="1:11" s="85" customFormat="1" ht="15" customHeight="1" x14ac:dyDescent="0.3">
      <c r="A2909" s="951"/>
      <c r="B2909" s="1247"/>
      <c r="C2909" s="1244"/>
      <c r="D2909" s="1250"/>
      <c r="E2909" s="1254"/>
      <c r="F2909" s="1252"/>
      <c r="G2909" s="948"/>
      <c r="H2909" s="948"/>
      <c r="I2909" s="948"/>
      <c r="J2909" s="229"/>
      <c r="K2909" s="989"/>
    </row>
    <row r="2910" spans="1:11" s="85" customFormat="1" ht="15" customHeight="1" x14ac:dyDescent="0.3">
      <c r="A2910" s="951"/>
      <c r="B2910" s="1247"/>
      <c r="C2910" s="1244"/>
      <c r="D2910" s="1250"/>
      <c r="E2910" s="1254"/>
      <c r="F2910" s="1252"/>
      <c r="G2910" s="948"/>
      <c r="H2910" s="948"/>
      <c r="I2910" s="948"/>
      <c r="J2910" s="229"/>
      <c r="K2910" s="989"/>
    </row>
    <row r="2911" spans="1:11" s="85" customFormat="1" ht="15" customHeight="1" x14ac:dyDescent="0.3">
      <c r="A2911" s="951"/>
      <c r="B2911" s="1247"/>
      <c r="C2911" s="1244"/>
      <c r="D2911" s="1250"/>
      <c r="E2911" s="1254"/>
      <c r="F2911" s="1252"/>
      <c r="G2911" s="948"/>
      <c r="H2911" s="948"/>
      <c r="I2911" s="948"/>
      <c r="J2911" s="229"/>
      <c r="K2911" s="989"/>
    </row>
    <row r="2912" spans="1:11" s="85" customFormat="1" ht="15" customHeight="1" x14ac:dyDescent="0.3">
      <c r="A2912" s="951"/>
      <c r="B2912" s="1247"/>
      <c r="C2912" s="1244"/>
      <c r="D2912" s="1250"/>
      <c r="E2912" s="1254"/>
      <c r="F2912" s="1252"/>
      <c r="G2912" s="948"/>
      <c r="H2912" s="948"/>
      <c r="I2912" s="948"/>
      <c r="J2912" s="229"/>
      <c r="K2912" s="989"/>
    </row>
    <row r="2913" spans="1:11" s="85" customFormat="1" ht="15" customHeight="1" x14ac:dyDescent="0.3">
      <c r="A2913" s="951"/>
      <c r="B2913" s="1247"/>
      <c r="C2913" s="1244"/>
      <c r="D2913" s="1250"/>
      <c r="E2913" s="1254"/>
      <c r="F2913" s="1252"/>
      <c r="G2913" s="948"/>
      <c r="H2913" s="948"/>
      <c r="I2913" s="948"/>
      <c r="J2913" s="229"/>
      <c r="K2913" s="989"/>
    </row>
    <row r="2914" spans="1:11" s="85" customFormat="1" ht="15" customHeight="1" x14ac:dyDescent="0.3">
      <c r="A2914" s="951"/>
      <c r="B2914" s="1247"/>
      <c r="C2914" s="1244"/>
      <c r="D2914" s="1250"/>
      <c r="E2914" s="1254"/>
      <c r="F2914" s="1252"/>
      <c r="G2914" s="948"/>
      <c r="H2914" s="948"/>
      <c r="I2914" s="948"/>
      <c r="J2914" s="229"/>
      <c r="K2914" s="989"/>
    </row>
    <row r="2915" spans="1:11" s="85" customFormat="1" ht="15" customHeight="1" x14ac:dyDescent="0.3">
      <c r="A2915" s="951"/>
      <c r="B2915" s="1247"/>
      <c r="C2915" s="1244"/>
      <c r="D2915" s="1250"/>
      <c r="E2915" s="1254"/>
      <c r="F2915" s="1252"/>
      <c r="G2915" s="948"/>
      <c r="H2915" s="948"/>
      <c r="I2915" s="948"/>
      <c r="J2915" s="229"/>
      <c r="K2915" s="989"/>
    </row>
    <row r="2916" spans="1:11" s="85" customFormat="1" ht="15" customHeight="1" x14ac:dyDescent="0.3">
      <c r="A2916" s="951"/>
      <c r="B2916" s="1247"/>
      <c r="C2916" s="1244"/>
      <c r="D2916" s="1250"/>
      <c r="E2916" s="1254"/>
      <c r="F2916" s="1252"/>
      <c r="G2916" s="948"/>
      <c r="H2916" s="948"/>
      <c r="I2916" s="948"/>
      <c r="J2916" s="229"/>
      <c r="K2916" s="989"/>
    </row>
    <row r="2917" spans="1:11" s="85" customFormat="1" ht="15" customHeight="1" x14ac:dyDescent="0.3">
      <c r="A2917" s="951"/>
      <c r="B2917" s="1247"/>
      <c r="C2917" s="1244"/>
      <c r="D2917" s="1250"/>
      <c r="E2917" s="1254"/>
      <c r="F2917" s="1252"/>
      <c r="G2917" s="948"/>
      <c r="H2917" s="948"/>
      <c r="I2917" s="948"/>
      <c r="J2917" s="229"/>
      <c r="K2917" s="989"/>
    </row>
    <row r="2918" spans="1:11" s="85" customFormat="1" ht="15" customHeight="1" x14ac:dyDescent="0.3">
      <c r="A2918" s="951"/>
      <c r="B2918" s="1247"/>
      <c r="C2918" s="1244"/>
      <c r="D2918" s="1250"/>
      <c r="E2918" s="1254"/>
      <c r="F2918" s="1252"/>
      <c r="G2918" s="948"/>
      <c r="H2918" s="948"/>
      <c r="I2918" s="948"/>
      <c r="J2918" s="229"/>
      <c r="K2918" s="989"/>
    </row>
    <row r="2919" spans="1:11" s="85" customFormat="1" ht="15" customHeight="1" x14ac:dyDescent="0.3">
      <c r="A2919" s="951"/>
      <c r="B2919" s="1247"/>
      <c r="C2919" s="1244"/>
      <c r="D2919" s="1250"/>
      <c r="E2919" s="1254"/>
      <c r="F2919" s="1252"/>
      <c r="G2919" s="948"/>
      <c r="H2919" s="948"/>
      <c r="I2919" s="948"/>
      <c r="J2919" s="229"/>
      <c r="K2919" s="989"/>
    </row>
    <row r="2920" spans="1:11" s="85" customFormat="1" ht="15" customHeight="1" x14ac:dyDescent="0.3">
      <c r="A2920" s="951"/>
      <c r="B2920" s="1247"/>
      <c r="C2920" s="1244"/>
      <c r="D2920" s="1250"/>
      <c r="E2920" s="1254"/>
      <c r="F2920" s="1252"/>
      <c r="G2920" s="948"/>
      <c r="H2920" s="948"/>
      <c r="I2920" s="948"/>
      <c r="J2920" s="229"/>
      <c r="K2920" s="989"/>
    </row>
    <row r="2921" spans="1:11" s="85" customFormat="1" ht="15" customHeight="1" x14ac:dyDescent="0.3">
      <c r="A2921" s="951"/>
      <c r="B2921" s="1247"/>
      <c r="C2921" s="1244"/>
      <c r="D2921" s="1250"/>
      <c r="E2921" s="1254"/>
      <c r="F2921" s="1252"/>
      <c r="G2921" s="948"/>
      <c r="H2921" s="948"/>
      <c r="I2921" s="948"/>
      <c r="J2921" s="229"/>
      <c r="K2921" s="989"/>
    </row>
    <row r="2922" spans="1:11" s="85" customFormat="1" ht="15" customHeight="1" x14ac:dyDescent="0.3">
      <c r="A2922" s="951"/>
      <c r="B2922" s="1247"/>
      <c r="C2922" s="1244"/>
      <c r="D2922" s="1250"/>
      <c r="E2922" s="1254"/>
      <c r="F2922" s="1252"/>
      <c r="G2922" s="948"/>
      <c r="H2922" s="948"/>
      <c r="I2922" s="948"/>
      <c r="J2922" s="229"/>
      <c r="K2922" s="989"/>
    </row>
    <row r="2923" spans="1:11" s="85" customFormat="1" ht="15" customHeight="1" x14ac:dyDescent="0.3">
      <c r="A2923" s="951"/>
      <c r="B2923" s="1247"/>
      <c r="C2923" s="1244"/>
      <c r="D2923" s="1250"/>
      <c r="E2923" s="1254"/>
      <c r="F2923" s="1252"/>
      <c r="G2923" s="948"/>
      <c r="H2923" s="948"/>
      <c r="I2923" s="948"/>
      <c r="J2923" s="229"/>
      <c r="K2923" s="989"/>
    </row>
    <row r="2924" spans="1:11" s="85" customFormat="1" ht="15" customHeight="1" x14ac:dyDescent="0.3">
      <c r="A2924" s="951"/>
      <c r="B2924" s="1247"/>
      <c r="C2924" s="1244"/>
      <c r="D2924" s="1250"/>
      <c r="E2924" s="1254"/>
      <c r="F2924" s="1252"/>
      <c r="G2924" s="948"/>
      <c r="H2924" s="948"/>
      <c r="I2924" s="948"/>
      <c r="J2924" s="229"/>
      <c r="K2924" s="989"/>
    </row>
    <row r="2925" spans="1:11" s="85" customFormat="1" ht="15" customHeight="1" x14ac:dyDescent="0.3">
      <c r="A2925" s="951"/>
      <c r="B2925" s="1247"/>
      <c r="C2925" s="1244"/>
      <c r="D2925" s="1250"/>
      <c r="E2925" s="1254"/>
      <c r="F2925" s="1252"/>
      <c r="G2925" s="948"/>
      <c r="H2925" s="948"/>
      <c r="I2925" s="948"/>
      <c r="J2925" s="229"/>
      <c r="K2925" s="989"/>
    </row>
    <row r="2926" spans="1:11" s="85" customFormat="1" ht="15" customHeight="1" x14ac:dyDescent="0.3">
      <c r="A2926" s="951"/>
      <c r="B2926" s="1247"/>
      <c r="C2926" s="1244"/>
      <c r="D2926" s="1250"/>
      <c r="E2926" s="1254"/>
      <c r="F2926" s="1252"/>
      <c r="G2926" s="948"/>
      <c r="H2926" s="948"/>
      <c r="I2926" s="948"/>
      <c r="J2926" s="229"/>
      <c r="K2926" s="989"/>
    </row>
    <row r="2927" spans="1:11" s="85" customFormat="1" ht="15" customHeight="1" x14ac:dyDescent="0.3">
      <c r="A2927" s="951"/>
      <c r="B2927" s="1247"/>
      <c r="C2927" s="1244"/>
      <c r="D2927" s="1250"/>
      <c r="E2927" s="1254"/>
      <c r="F2927" s="1252"/>
      <c r="G2927" s="948"/>
      <c r="H2927" s="948"/>
      <c r="I2927" s="948"/>
      <c r="J2927" s="229"/>
      <c r="K2927" s="989"/>
    </row>
    <row r="2928" spans="1:11" s="85" customFormat="1" ht="15" customHeight="1" x14ac:dyDescent="0.3">
      <c r="A2928" s="951"/>
      <c r="B2928" s="1247"/>
      <c r="C2928" s="1244"/>
      <c r="D2928" s="1250"/>
      <c r="E2928" s="1254"/>
      <c r="F2928" s="1252"/>
      <c r="G2928" s="948"/>
      <c r="H2928" s="948"/>
      <c r="I2928" s="948"/>
      <c r="J2928" s="229"/>
      <c r="K2928" s="989"/>
    </row>
    <row r="2929" spans="1:11" s="85" customFormat="1" ht="15" customHeight="1" x14ac:dyDescent="0.3">
      <c r="A2929" s="951"/>
      <c r="B2929" s="1247"/>
      <c r="C2929" s="1244"/>
      <c r="D2929" s="1250"/>
      <c r="E2929" s="1254"/>
      <c r="F2929" s="1252"/>
      <c r="G2929" s="948"/>
      <c r="H2929" s="948"/>
      <c r="I2929" s="948"/>
      <c r="J2929" s="229"/>
      <c r="K2929" s="989"/>
    </row>
    <row r="2930" spans="1:11" s="85" customFormat="1" ht="15" customHeight="1" x14ac:dyDescent="0.3">
      <c r="A2930" s="951"/>
      <c r="B2930" s="1247"/>
      <c r="C2930" s="1244"/>
      <c r="D2930" s="1250"/>
      <c r="E2930" s="1254"/>
      <c r="F2930" s="1252"/>
      <c r="G2930" s="948"/>
      <c r="H2930" s="948"/>
      <c r="I2930" s="948"/>
      <c r="J2930" s="229"/>
      <c r="K2930" s="989"/>
    </row>
    <row r="2931" spans="1:11" s="85" customFormat="1" ht="15" customHeight="1" x14ac:dyDescent="0.3">
      <c r="A2931" s="951"/>
      <c r="B2931" s="1247"/>
      <c r="C2931" s="1244"/>
      <c r="D2931" s="1250"/>
      <c r="E2931" s="1254"/>
      <c r="F2931" s="1252"/>
      <c r="G2931" s="948"/>
      <c r="H2931" s="948"/>
      <c r="I2931" s="948"/>
      <c r="J2931" s="229"/>
      <c r="K2931" s="989"/>
    </row>
    <row r="2932" spans="1:11" s="85" customFormat="1" ht="15" customHeight="1" x14ac:dyDescent="0.3">
      <c r="A2932" s="951"/>
      <c r="B2932" s="1247"/>
      <c r="C2932" s="1244"/>
      <c r="D2932" s="1250"/>
      <c r="E2932" s="1254"/>
      <c r="F2932" s="1252"/>
      <c r="G2932" s="948"/>
      <c r="H2932" s="948"/>
      <c r="I2932" s="948"/>
      <c r="J2932" s="229"/>
      <c r="K2932" s="989"/>
    </row>
    <row r="2933" spans="1:11" s="85" customFormat="1" ht="15" customHeight="1" x14ac:dyDescent="0.3">
      <c r="A2933" s="951"/>
      <c r="B2933" s="1247"/>
      <c r="C2933" s="1244"/>
      <c r="D2933" s="1250"/>
      <c r="E2933" s="1254"/>
      <c r="F2933" s="1252"/>
      <c r="G2933" s="948"/>
      <c r="H2933" s="948"/>
      <c r="I2933" s="948"/>
      <c r="J2933" s="229"/>
      <c r="K2933" s="989"/>
    </row>
    <row r="2934" spans="1:11" s="85" customFormat="1" ht="15" customHeight="1" x14ac:dyDescent="0.3">
      <c r="A2934" s="951"/>
      <c r="B2934" s="1247"/>
      <c r="C2934" s="1244"/>
      <c r="D2934" s="1250"/>
      <c r="E2934" s="1254"/>
      <c r="F2934" s="1252"/>
      <c r="G2934" s="948"/>
      <c r="H2934" s="948"/>
      <c r="I2934" s="948"/>
      <c r="J2934" s="229"/>
      <c r="K2934" s="989"/>
    </row>
    <row r="2935" spans="1:11" s="85" customFormat="1" ht="15" customHeight="1" x14ac:dyDescent="0.3">
      <c r="A2935" s="951"/>
      <c r="B2935" s="1247"/>
      <c r="C2935" s="1244"/>
      <c r="D2935" s="1250"/>
      <c r="E2935" s="1254"/>
      <c r="F2935" s="1252"/>
      <c r="G2935" s="948"/>
      <c r="H2935" s="948"/>
      <c r="I2935" s="948"/>
      <c r="J2935" s="229"/>
      <c r="K2935" s="989"/>
    </row>
    <row r="2936" spans="1:11" s="85" customFormat="1" ht="15" customHeight="1" x14ac:dyDescent="0.3">
      <c r="A2936" s="951"/>
      <c r="B2936" s="1247"/>
      <c r="C2936" s="1244"/>
      <c r="D2936" s="1250"/>
      <c r="E2936" s="1254"/>
      <c r="F2936" s="1252"/>
      <c r="G2936" s="948"/>
      <c r="H2936" s="948"/>
      <c r="I2936" s="948"/>
      <c r="J2936" s="229"/>
      <c r="K2936" s="989"/>
    </row>
    <row r="2937" spans="1:11" s="85" customFormat="1" ht="15" customHeight="1" x14ac:dyDescent="0.3">
      <c r="A2937" s="951"/>
      <c r="B2937" s="1247"/>
      <c r="C2937" s="1244"/>
      <c r="D2937" s="1250"/>
      <c r="E2937" s="1254"/>
      <c r="F2937" s="1252"/>
      <c r="G2937" s="948"/>
      <c r="H2937" s="948"/>
      <c r="I2937" s="948"/>
      <c r="J2937" s="229"/>
      <c r="K2937" s="989"/>
    </row>
    <row r="2938" spans="1:11" s="85" customFormat="1" ht="15" customHeight="1" x14ac:dyDescent="0.3">
      <c r="A2938" s="951"/>
      <c r="B2938" s="1247"/>
      <c r="C2938" s="1244"/>
      <c r="D2938" s="1250"/>
      <c r="E2938" s="1254"/>
      <c r="F2938" s="1252"/>
      <c r="G2938" s="948"/>
      <c r="H2938" s="948"/>
      <c r="I2938" s="948"/>
      <c r="J2938" s="229"/>
      <c r="K2938" s="989"/>
    </row>
    <row r="2939" spans="1:11" s="85" customFormat="1" ht="15" customHeight="1" x14ac:dyDescent="0.3">
      <c r="A2939" s="951"/>
      <c r="B2939" s="1247"/>
      <c r="C2939" s="1244"/>
      <c r="D2939" s="1250"/>
      <c r="E2939" s="1254"/>
      <c r="F2939" s="1252"/>
      <c r="G2939" s="948"/>
      <c r="H2939" s="948"/>
      <c r="I2939" s="948"/>
      <c r="J2939" s="229"/>
      <c r="K2939" s="989"/>
    </row>
    <row r="2940" spans="1:11" s="85" customFormat="1" ht="15" customHeight="1" x14ac:dyDescent="0.3">
      <c r="A2940" s="951"/>
      <c r="B2940" s="1247"/>
      <c r="C2940" s="1244"/>
      <c r="D2940" s="1250"/>
      <c r="E2940" s="1254"/>
      <c r="F2940" s="1252"/>
      <c r="G2940" s="948"/>
      <c r="H2940" s="948"/>
      <c r="I2940" s="948"/>
      <c r="J2940" s="229"/>
      <c r="K2940" s="989"/>
    </row>
    <row r="2941" spans="1:11" s="85" customFormat="1" ht="15" customHeight="1" x14ac:dyDescent="0.3">
      <c r="A2941" s="951"/>
      <c r="B2941" s="1247"/>
      <c r="C2941" s="1244"/>
      <c r="D2941" s="1250"/>
      <c r="E2941" s="1254"/>
      <c r="F2941" s="1252"/>
      <c r="G2941" s="948"/>
      <c r="H2941" s="948"/>
      <c r="I2941" s="948"/>
      <c r="J2941" s="229"/>
      <c r="K2941" s="989"/>
    </row>
    <row r="2942" spans="1:11" s="85" customFormat="1" ht="15" customHeight="1" x14ac:dyDescent="0.3">
      <c r="A2942" s="951"/>
      <c r="B2942" s="1247"/>
      <c r="C2942" s="1244"/>
      <c r="D2942" s="1250"/>
      <c r="E2942" s="1254"/>
      <c r="F2942" s="1252"/>
      <c r="G2942" s="948"/>
      <c r="H2942" s="948"/>
      <c r="I2942" s="948"/>
      <c r="J2942" s="229"/>
      <c r="K2942" s="989"/>
    </row>
    <row r="2943" spans="1:11" s="85" customFormat="1" ht="15" customHeight="1" x14ac:dyDescent="0.3">
      <c r="A2943" s="951"/>
      <c r="B2943" s="1247"/>
      <c r="C2943" s="1244"/>
      <c r="D2943" s="1250"/>
      <c r="E2943" s="1254"/>
      <c r="F2943" s="1252"/>
      <c r="G2943" s="948"/>
      <c r="H2943" s="948"/>
      <c r="I2943" s="948"/>
      <c r="J2943" s="229"/>
      <c r="K2943" s="989"/>
    </row>
    <row r="2944" spans="1:11" s="85" customFormat="1" ht="15" customHeight="1" x14ac:dyDescent="0.3">
      <c r="A2944" s="951"/>
      <c r="B2944" s="1247"/>
      <c r="C2944" s="1244"/>
      <c r="D2944" s="1250"/>
      <c r="E2944" s="1254"/>
      <c r="F2944" s="1252"/>
      <c r="G2944" s="948"/>
      <c r="H2944" s="948"/>
      <c r="I2944" s="948"/>
      <c r="J2944" s="229"/>
      <c r="K2944" s="989"/>
    </row>
    <row r="2945" spans="1:11" s="85" customFormat="1" ht="15" customHeight="1" x14ac:dyDescent="0.3">
      <c r="A2945" s="951"/>
      <c r="B2945" s="1247"/>
      <c r="C2945" s="1244"/>
      <c r="D2945" s="1250"/>
      <c r="E2945" s="1254"/>
      <c r="F2945" s="1252"/>
      <c r="G2945" s="948"/>
      <c r="H2945" s="948"/>
      <c r="I2945" s="948"/>
      <c r="J2945" s="229"/>
      <c r="K2945" s="989"/>
    </row>
    <row r="2946" spans="1:11" s="85" customFormat="1" ht="15" customHeight="1" x14ac:dyDescent="0.3">
      <c r="A2946" s="951"/>
      <c r="B2946" s="1247"/>
      <c r="C2946" s="1244"/>
      <c r="D2946" s="1250"/>
      <c r="E2946" s="1254"/>
      <c r="F2946" s="1252"/>
      <c r="G2946" s="948"/>
      <c r="H2946" s="948"/>
      <c r="I2946" s="948"/>
      <c r="J2946" s="229"/>
      <c r="K2946" s="989"/>
    </row>
    <row r="2947" spans="1:11" s="85" customFormat="1" ht="15" customHeight="1" x14ac:dyDescent="0.3">
      <c r="A2947" s="951"/>
      <c r="B2947" s="1247"/>
      <c r="C2947" s="1244"/>
      <c r="D2947" s="1250"/>
      <c r="E2947" s="1254"/>
      <c r="F2947" s="1252"/>
      <c r="G2947" s="948"/>
      <c r="H2947" s="948"/>
      <c r="I2947" s="948"/>
      <c r="J2947" s="229"/>
      <c r="K2947" s="989"/>
    </row>
    <row r="2948" spans="1:11" s="85" customFormat="1" ht="15" customHeight="1" x14ac:dyDescent="0.3">
      <c r="A2948" s="951"/>
      <c r="B2948" s="1247"/>
      <c r="C2948" s="1244"/>
      <c r="D2948" s="1250"/>
      <c r="E2948" s="1254"/>
      <c r="F2948" s="1252"/>
      <c r="G2948" s="948"/>
      <c r="H2948" s="948"/>
      <c r="I2948" s="948"/>
      <c r="J2948" s="229"/>
      <c r="K2948" s="989"/>
    </row>
    <row r="2949" spans="1:11" s="85" customFormat="1" ht="15" customHeight="1" x14ac:dyDescent="0.3">
      <c r="A2949" s="951"/>
      <c r="B2949" s="1247"/>
      <c r="C2949" s="1244"/>
      <c r="D2949" s="1250"/>
      <c r="E2949" s="1254"/>
      <c r="F2949" s="1252"/>
      <c r="G2949" s="948"/>
      <c r="H2949" s="948"/>
      <c r="I2949" s="948"/>
      <c r="J2949" s="229"/>
      <c r="K2949" s="989"/>
    </row>
    <row r="2950" spans="1:11" s="85" customFormat="1" ht="15" customHeight="1" x14ac:dyDescent="0.3">
      <c r="A2950" s="951"/>
      <c r="B2950" s="1247"/>
      <c r="C2950" s="1244"/>
      <c r="D2950" s="1250"/>
      <c r="E2950" s="1254"/>
      <c r="F2950" s="1252"/>
      <c r="G2950" s="948"/>
      <c r="H2950" s="948"/>
      <c r="I2950" s="948"/>
      <c r="J2950" s="229"/>
      <c r="K2950" s="989"/>
    </row>
    <row r="2951" spans="1:11" s="85" customFormat="1" ht="15" customHeight="1" x14ac:dyDescent="0.3">
      <c r="A2951" s="951"/>
      <c r="B2951" s="1247"/>
      <c r="C2951" s="1244"/>
      <c r="D2951" s="1250"/>
      <c r="E2951" s="1254"/>
      <c r="F2951" s="1252"/>
      <c r="G2951" s="948"/>
      <c r="H2951" s="948"/>
      <c r="I2951" s="948"/>
      <c r="J2951" s="229"/>
      <c r="K2951" s="989"/>
    </row>
    <row r="2952" spans="1:11" s="85" customFormat="1" ht="15" customHeight="1" x14ac:dyDescent="0.3">
      <c r="A2952" s="951"/>
      <c r="B2952" s="1247"/>
      <c r="C2952" s="1244"/>
      <c r="D2952" s="1250"/>
      <c r="E2952" s="1254"/>
      <c r="F2952" s="1252"/>
      <c r="G2952" s="948"/>
      <c r="H2952" s="948"/>
      <c r="I2952" s="948"/>
      <c r="J2952" s="229"/>
      <c r="K2952" s="989"/>
    </row>
    <row r="2953" spans="1:11" s="85" customFormat="1" ht="15" customHeight="1" x14ac:dyDescent="0.3">
      <c r="A2953" s="951"/>
      <c r="B2953" s="1247"/>
      <c r="C2953" s="1244"/>
      <c r="D2953" s="1250"/>
      <c r="E2953" s="1254"/>
      <c r="F2953" s="1252"/>
      <c r="G2953" s="948"/>
      <c r="H2953" s="948"/>
      <c r="I2953" s="948"/>
      <c r="J2953" s="229"/>
      <c r="K2953" s="989"/>
    </row>
    <row r="2954" spans="1:11" s="85" customFormat="1" ht="15" customHeight="1" x14ac:dyDescent="0.3">
      <c r="A2954" s="951"/>
      <c r="B2954" s="1247"/>
      <c r="C2954" s="1244"/>
      <c r="D2954" s="1250"/>
      <c r="E2954" s="1254"/>
      <c r="F2954" s="1252"/>
      <c r="G2954" s="948"/>
      <c r="H2954" s="948"/>
      <c r="I2954" s="948"/>
      <c r="J2954" s="229"/>
      <c r="K2954" s="989"/>
    </row>
    <row r="2955" spans="1:11" s="85" customFormat="1" ht="15" customHeight="1" x14ac:dyDescent="0.3">
      <c r="A2955" s="951"/>
      <c r="B2955" s="1247"/>
      <c r="C2955" s="1244"/>
      <c r="D2955" s="1250"/>
      <c r="E2955" s="1254"/>
      <c r="F2955" s="1252"/>
      <c r="G2955" s="948"/>
      <c r="H2955" s="948"/>
      <c r="I2955" s="948"/>
      <c r="J2955" s="229"/>
      <c r="K2955" s="989"/>
    </row>
    <row r="2956" spans="1:11" s="85" customFormat="1" ht="15" customHeight="1" x14ac:dyDescent="0.3">
      <c r="A2956" s="951"/>
      <c r="B2956" s="1247"/>
      <c r="C2956" s="1244"/>
      <c r="D2956" s="1250"/>
      <c r="E2956" s="1254"/>
      <c r="F2956" s="1252"/>
      <c r="G2956" s="948"/>
      <c r="H2956" s="948"/>
      <c r="I2956" s="948"/>
      <c r="J2956" s="229"/>
      <c r="K2956" s="989"/>
    </row>
    <row r="2957" spans="1:11" s="85" customFormat="1" ht="15" customHeight="1" x14ac:dyDescent="0.3">
      <c r="A2957" s="951"/>
      <c r="B2957" s="1247"/>
      <c r="C2957" s="1244"/>
      <c r="D2957" s="1250"/>
      <c r="E2957" s="1254"/>
      <c r="F2957" s="1252"/>
      <c r="G2957" s="948"/>
      <c r="H2957" s="948"/>
      <c r="I2957" s="948"/>
      <c r="J2957" s="229"/>
      <c r="K2957" s="989"/>
    </row>
    <row r="2958" spans="1:11" s="85" customFormat="1" ht="15" customHeight="1" x14ac:dyDescent="0.3">
      <c r="A2958" s="951"/>
      <c r="B2958" s="1247"/>
      <c r="C2958" s="1244"/>
      <c r="D2958" s="1250"/>
      <c r="E2958" s="1254"/>
      <c r="F2958" s="1252"/>
      <c r="G2958" s="948"/>
      <c r="H2958" s="948"/>
      <c r="I2958" s="948"/>
      <c r="J2958" s="229"/>
      <c r="K2958" s="989"/>
    </row>
    <row r="2959" spans="1:11" s="85" customFormat="1" ht="15" customHeight="1" x14ac:dyDescent="0.3">
      <c r="A2959" s="951"/>
      <c r="B2959" s="1247"/>
      <c r="C2959" s="1244"/>
      <c r="D2959" s="1250"/>
      <c r="E2959" s="1254"/>
      <c r="F2959" s="1252"/>
      <c r="G2959" s="948"/>
      <c r="H2959" s="948"/>
      <c r="I2959" s="948"/>
      <c r="J2959" s="229"/>
      <c r="K2959" s="989"/>
    </row>
    <row r="2960" spans="1:11" s="85" customFormat="1" ht="15" customHeight="1" x14ac:dyDescent="0.3">
      <c r="A2960" s="951"/>
      <c r="B2960" s="1247"/>
      <c r="C2960" s="1244"/>
      <c r="D2960" s="1250"/>
      <c r="E2960" s="1254"/>
      <c r="F2960" s="1252"/>
      <c r="G2960" s="948"/>
      <c r="H2960" s="948"/>
      <c r="I2960" s="948"/>
      <c r="J2960" s="229"/>
      <c r="K2960" s="989"/>
    </row>
    <row r="2961" spans="1:11" s="85" customFormat="1" ht="15" customHeight="1" x14ac:dyDescent="0.3">
      <c r="A2961" s="951"/>
      <c r="B2961" s="1247"/>
      <c r="C2961" s="1244"/>
      <c r="D2961" s="1250"/>
      <c r="E2961" s="1254"/>
      <c r="F2961" s="1252"/>
      <c r="G2961" s="948"/>
      <c r="H2961" s="948"/>
      <c r="I2961" s="948"/>
      <c r="J2961" s="229"/>
      <c r="K2961" s="989"/>
    </row>
    <row r="2962" spans="1:11" s="85" customFormat="1" ht="15" customHeight="1" x14ac:dyDescent="0.3">
      <c r="A2962" s="951"/>
      <c r="B2962" s="1247"/>
      <c r="C2962" s="1244"/>
      <c r="D2962" s="1250"/>
      <c r="E2962" s="1254"/>
      <c r="F2962" s="1252"/>
      <c r="G2962" s="948"/>
      <c r="H2962" s="948"/>
      <c r="I2962" s="948"/>
      <c r="J2962" s="229"/>
      <c r="K2962" s="989"/>
    </row>
    <row r="2963" spans="1:11" s="85" customFormat="1" ht="15" customHeight="1" x14ac:dyDescent="0.3">
      <c r="A2963" s="951"/>
      <c r="B2963" s="1247"/>
      <c r="C2963" s="1244"/>
      <c r="D2963" s="1250"/>
      <c r="E2963" s="1254"/>
      <c r="F2963" s="1252"/>
      <c r="G2963" s="948"/>
      <c r="H2963" s="948"/>
      <c r="I2963" s="948"/>
      <c r="J2963" s="229"/>
      <c r="K2963" s="989"/>
    </row>
    <row r="2964" spans="1:11" s="85" customFormat="1" ht="15" customHeight="1" x14ac:dyDescent="0.3">
      <c r="A2964" s="951"/>
      <c r="B2964" s="1247"/>
      <c r="C2964" s="1244"/>
      <c r="D2964" s="1250"/>
      <c r="E2964" s="1254"/>
      <c r="F2964" s="1252"/>
      <c r="G2964" s="948"/>
      <c r="H2964" s="948"/>
      <c r="I2964" s="948"/>
      <c r="J2964" s="229"/>
      <c r="K2964" s="989"/>
    </row>
    <row r="2965" spans="1:11" s="85" customFormat="1" ht="15" customHeight="1" x14ac:dyDescent="0.3">
      <c r="A2965" s="951"/>
      <c r="B2965" s="1247"/>
      <c r="C2965" s="1244"/>
      <c r="D2965" s="1250"/>
      <c r="E2965" s="1254"/>
      <c r="F2965" s="1252"/>
      <c r="G2965" s="948"/>
      <c r="H2965" s="948"/>
      <c r="I2965" s="948"/>
      <c r="J2965" s="229"/>
      <c r="K2965" s="989"/>
    </row>
    <row r="2966" spans="1:11" s="85" customFormat="1" ht="15" customHeight="1" x14ac:dyDescent="0.3">
      <c r="A2966" s="951"/>
      <c r="B2966" s="1247"/>
      <c r="C2966" s="1244"/>
      <c r="D2966" s="1250"/>
      <c r="E2966" s="1254"/>
      <c r="F2966" s="1252"/>
      <c r="G2966" s="948"/>
      <c r="H2966" s="948"/>
      <c r="I2966" s="948"/>
      <c r="J2966" s="229"/>
      <c r="K2966" s="989"/>
    </row>
    <row r="2967" spans="1:11" s="85" customFormat="1" ht="15" customHeight="1" x14ac:dyDescent="0.3">
      <c r="A2967" s="951"/>
      <c r="B2967" s="1247"/>
      <c r="C2967" s="1244"/>
      <c r="D2967" s="1250"/>
      <c r="E2967" s="1254"/>
      <c r="F2967" s="1252"/>
      <c r="G2967" s="948"/>
      <c r="H2967" s="948"/>
      <c r="I2967" s="948"/>
      <c r="J2967" s="229"/>
      <c r="K2967" s="989"/>
    </row>
    <row r="2968" spans="1:11" s="85" customFormat="1" ht="15" customHeight="1" x14ac:dyDescent="0.3">
      <c r="A2968" s="951"/>
      <c r="B2968" s="1247"/>
      <c r="C2968" s="1244"/>
      <c r="D2968" s="1250"/>
      <c r="E2968" s="1254"/>
      <c r="F2968" s="1252"/>
      <c r="G2968" s="948"/>
      <c r="H2968" s="948"/>
      <c r="I2968" s="948"/>
      <c r="J2968" s="229"/>
      <c r="K2968" s="989"/>
    </row>
    <row r="2969" spans="1:11" s="85" customFormat="1" ht="15" customHeight="1" x14ac:dyDescent="0.3">
      <c r="A2969" s="951"/>
      <c r="B2969" s="1247"/>
      <c r="C2969" s="1244"/>
      <c r="D2969" s="1250"/>
      <c r="E2969" s="1254"/>
      <c r="F2969" s="1252"/>
      <c r="G2969" s="948"/>
      <c r="H2969" s="948"/>
      <c r="I2969" s="948"/>
      <c r="J2969" s="229"/>
      <c r="K2969" s="989"/>
    </row>
    <row r="2970" spans="1:11" s="85" customFormat="1" ht="15" customHeight="1" x14ac:dyDescent="0.3">
      <c r="A2970" s="951"/>
      <c r="B2970" s="1247"/>
      <c r="C2970" s="1244"/>
      <c r="D2970" s="1250"/>
      <c r="E2970" s="1254"/>
      <c r="F2970" s="1252"/>
      <c r="G2970" s="948"/>
      <c r="H2970" s="948"/>
      <c r="I2970" s="948"/>
      <c r="J2970" s="229"/>
      <c r="K2970" s="989"/>
    </row>
    <row r="2971" spans="1:11" s="85" customFormat="1" ht="15" customHeight="1" x14ac:dyDescent="0.3">
      <c r="A2971" s="951"/>
      <c r="B2971" s="1247"/>
      <c r="C2971" s="1244"/>
      <c r="D2971" s="1250"/>
      <c r="E2971" s="1254"/>
      <c r="F2971" s="1252"/>
      <c r="G2971" s="948"/>
      <c r="H2971" s="948"/>
      <c r="I2971" s="948"/>
      <c r="J2971" s="229"/>
      <c r="K2971" s="989"/>
    </row>
    <row r="2972" spans="1:11" s="85" customFormat="1" ht="15" customHeight="1" x14ac:dyDescent="0.3">
      <c r="A2972" s="951"/>
      <c r="B2972" s="1247"/>
      <c r="C2972" s="1244"/>
      <c r="D2972" s="1250"/>
      <c r="E2972" s="1254"/>
      <c r="F2972" s="1252"/>
      <c r="G2972" s="948"/>
      <c r="H2972" s="948"/>
      <c r="I2972" s="948"/>
      <c r="J2972" s="229"/>
      <c r="K2972" s="989"/>
    </row>
    <row r="2973" spans="1:11" s="85" customFormat="1" ht="15" customHeight="1" x14ac:dyDescent="0.3">
      <c r="A2973" s="951"/>
      <c r="B2973" s="1247"/>
      <c r="C2973" s="1244"/>
      <c r="D2973" s="1250"/>
      <c r="E2973" s="1254"/>
      <c r="F2973" s="1252"/>
      <c r="G2973" s="948"/>
      <c r="H2973" s="948"/>
      <c r="I2973" s="948"/>
      <c r="J2973" s="229"/>
      <c r="K2973" s="989"/>
    </row>
    <row r="2974" spans="1:11" s="85" customFormat="1" ht="15" customHeight="1" x14ac:dyDescent="0.3">
      <c r="A2974" s="951"/>
      <c r="B2974" s="1247"/>
      <c r="C2974" s="1244"/>
      <c r="D2974" s="1250"/>
      <c r="E2974" s="1254"/>
      <c r="F2974" s="1252"/>
      <c r="G2974" s="948"/>
      <c r="H2974" s="948"/>
      <c r="I2974" s="948"/>
      <c r="J2974" s="229"/>
      <c r="K2974" s="989"/>
    </row>
    <row r="2975" spans="1:11" s="85" customFormat="1" ht="15" customHeight="1" x14ac:dyDescent="0.3">
      <c r="A2975" s="951"/>
      <c r="B2975" s="1247"/>
      <c r="C2975" s="1244"/>
      <c r="D2975" s="1250"/>
      <c r="E2975" s="1254"/>
      <c r="F2975" s="1252"/>
      <c r="G2975" s="948"/>
      <c r="H2975" s="948"/>
      <c r="I2975" s="948"/>
      <c r="J2975" s="229"/>
      <c r="K2975" s="989"/>
    </row>
    <row r="2976" spans="1:11" s="85" customFormat="1" ht="15" customHeight="1" x14ac:dyDescent="0.3">
      <c r="A2976" s="951"/>
      <c r="B2976" s="1247"/>
      <c r="C2976" s="1244"/>
      <c r="D2976" s="1250"/>
      <c r="E2976" s="1254"/>
      <c r="F2976" s="1252"/>
      <c r="G2976" s="948"/>
      <c r="H2976" s="948"/>
      <c r="I2976" s="948"/>
      <c r="J2976" s="229"/>
      <c r="K2976" s="989"/>
    </row>
    <row r="2977" spans="1:11" s="85" customFormat="1" ht="15" customHeight="1" x14ac:dyDescent="0.3">
      <c r="A2977" s="951"/>
      <c r="B2977" s="1247"/>
      <c r="C2977" s="1244"/>
      <c r="D2977" s="1250"/>
      <c r="E2977" s="1254"/>
      <c r="F2977" s="1252"/>
      <c r="G2977" s="948"/>
      <c r="H2977" s="948"/>
      <c r="I2977" s="948"/>
      <c r="J2977" s="229"/>
      <c r="K2977" s="989"/>
    </row>
    <row r="2978" spans="1:11" s="85" customFormat="1" ht="15" customHeight="1" x14ac:dyDescent="0.3">
      <c r="A2978" s="951"/>
      <c r="B2978" s="1247"/>
      <c r="C2978" s="1244"/>
      <c r="D2978" s="1250"/>
      <c r="E2978" s="1254"/>
      <c r="F2978" s="1252"/>
      <c r="G2978" s="948"/>
      <c r="H2978" s="948"/>
      <c r="I2978" s="948"/>
      <c r="J2978" s="229"/>
      <c r="K2978" s="989"/>
    </row>
    <row r="2979" spans="1:11" s="85" customFormat="1" ht="15" customHeight="1" x14ac:dyDescent="0.3">
      <c r="A2979" s="951"/>
      <c r="B2979" s="1247"/>
      <c r="C2979" s="1244"/>
      <c r="D2979" s="1250"/>
      <c r="E2979" s="1254"/>
      <c r="F2979" s="1252"/>
      <c r="G2979" s="948"/>
      <c r="H2979" s="948"/>
      <c r="I2979" s="948"/>
      <c r="J2979" s="229"/>
      <c r="K2979" s="989"/>
    </row>
    <row r="2980" spans="1:11" s="85" customFormat="1" ht="15" customHeight="1" x14ac:dyDescent="0.3">
      <c r="A2980" s="951"/>
      <c r="B2980" s="1247"/>
      <c r="C2980" s="1244"/>
      <c r="D2980" s="1250"/>
      <c r="E2980" s="1254"/>
      <c r="F2980" s="1252"/>
      <c r="G2980" s="948"/>
      <c r="H2980" s="948"/>
      <c r="I2980" s="948"/>
      <c r="J2980" s="229"/>
      <c r="K2980" s="989"/>
    </row>
    <row r="2981" spans="1:11" s="85" customFormat="1" ht="15" customHeight="1" x14ac:dyDescent="0.3">
      <c r="A2981" s="951"/>
      <c r="B2981" s="1247"/>
      <c r="C2981" s="1244"/>
      <c r="D2981" s="1250"/>
      <c r="E2981" s="1254"/>
      <c r="F2981" s="1252"/>
      <c r="G2981" s="948"/>
      <c r="H2981" s="948"/>
      <c r="I2981" s="948"/>
      <c r="J2981" s="229"/>
      <c r="K2981" s="989"/>
    </row>
    <row r="2982" spans="1:11" s="85" customFormat="1" ht="15" customHeight="1" x14ac:dyDescent="0.3">
      <c r="A2982" s="951"/>
      <c r="B2982" s="1247"/>
      <c r="C2982" s="1244"/>
      <c r="D2982" s="1250"/>
      <c r="E2982" s="1254"/>
      <c r="F2982" s="1252"/>
      <c r="G2982" s="948"/>
      <c r="H2982" s="948"/>
      <c r="I2982" s="948"/>
      <c r="J2982" s="229"/>
      <c r="K2982" s="989"/>
    </row>
    <row r="2983" spans="1:11" s="85" customFormat="1" ht="15" customHeight="1" x14ac:dyDescent="0.3">
      <c r="A2983" s="951"/>
      <c r="B2983" s="1247"/>
      <c r="C2983" s="1244"/>
      <c r="D2983" s="1250"/>
      <c r="E2983" s="1254"/>
      <c r="F2983" s="1252"/>
      <c r="G2983" s="948"/>
      <c r="H2983" s="948"/>
      <c r="I2983" s="948"/>
      <c r="J2983" s="229"/>
      <c r="K2983" s="989"/>
    </row>
    <row r="2984" spans="1:11" s="85" customFormat="1" ht="15" customHeight="1" x14ac:dyDescent="0.3">
      <c r="A2984" s="951"/>
      <c r="B2984" s="1247"/>
      <c r="C2984" s="1244"/>
      <c r="D2984" s="1250"/>
      <c r="E2984" s="1254"/>
      <c r="F2984" s="1252"/>
      <c r="G2984" s="948"/>
      <c r="H2984" s="948"/>
      <c r="I2984" s="948"/>
      <c r="J2984" s="229"/>
      <c r="K2984" s="989"/>
    </row>
    <row r="2985" spans="1:11" s="85" customFormat="1" ht="15" customHeight="1" x14ac:dyDescent="0.3">
      <c r="A2985" s="951"/>
      <c r="B2985" s="1247"/>
      <c r="C2985" s="1244"/>
      <c r="D2985" s="1250"/>
      <c r="E2985" s="1254"/>
      <c r="F2985" s="1252"/>
      <c r="G2985" s="948"/>
      <c r="H2985" s="948"/>
      <c r="I2985" s="948"/>
      <c r="J2985" s="229"/>
      <c r="K2985" s="989"/>
    </row>
    <row r="2986" spans="1:11" s="85" customFormat="1" ht="15" customHeight="1" x14ac:dyDescent="0.3">
      <c r="A2986" s="951"/>
      <c r="B2986" s="1247"/>
      <c r="C2986" s="1244"/>
      <c r="D2986" s="1250"/>
      <c r="E2986" s="1254"/>
      <c r="F2986" s="1252"/>
      <c r="G2986" s="948"/>
      <c r="H2986" s="948"/>
      <c r="I2986" s="948"/>
      <c r="J2986" s="229"/>
      <c r="K2986" s="989"/>
    </row>
    <row r="2987" spans="1:11" s="85" customFormat="1" ht="15" customHeight="1" x14ac:dyDescent="0.3">
      <c r="A2987" s="951"/>
      <c r="B2987" s="1247"/>
      <c r="C2987" s="1244"/>
      <c r="D2987" s="1250"/>
      <c r="E2987" s="1254"/>
      <c r="F2987" s="1252"/>
      <c r="G2987" s="948"/>
      <c r="H2987" s="948"/>
      <c r="I2987" s="948"/>
      <c r="J2987" s="229"/>
      <c r="K2987" s="989"/>
    </row>
    <row r="2988" spans="1:11" s="85" customFormat="1" ht="15" customHeight="1" x14ac:dyDescent="0.3">
      <c r="A2988" s="951"/>
      <c r="B2988" s="1247"/>
      <c r="C2988" s="1244"/>
      <c r="D2988" s="1250"/>
      <c r="E2988" s="1254"/>
      <c r="F2988" s="1252"/>
      <c r="G2988" s="948"/>
      <c r="H2988" s="948"/>
      <c r="I2988" s="948"/>
      <c r="J2988" s="229"/>
      <c r="K2988" s="989"/>
    </row>
    <row r="2989" spans="1:11" s="85" customFormat="1" ht="15" customHeight="1" x14ac:dyDescent="0.3">
      <c r="A2989" s="951"/>
      <c r="B2989" s="1247"/>
      <c r="C2989" s="1244"/>
      <c r="D2989" s="1250"/>
      <c r="E2989" s="1254"/>
      <c r="F2989" s="1252"/>
      <c r="G2989" s="948"/>
      <c r="H2989" s="948"/>
      <c r="I2989" s="948"/>
      <c r="J2989" s="229"/>
      <c r="K2989" s="989"/>
    </row>
    <row r="2990" spans="1:11" s="85" customFormat="1" ht="15" customHeight="1" x14ac:dyDescent="0.3">
      <c r="A2990" s="951"/>
      <c r="B2990" s="1247"/>
      <c r="C2990" s="1244"/>
      <c r="D2990" s="1250"/>
      <c r="E2990" s="1254"/>
      <c r="F2990" s="1252"/>
      <c r="G2990" s="948"/>
      <c r="H2990" s="948"/>
      <c r="I2990" s="948"/>
      <c r="J2990" s="229"/>
      <c r="K2990" s="989"/>
    </row>
    <row r="2991" spans="1:11" s="85" customFormat="1" ht="15" customHeight="1" x14ac:dyDescent="0.3">
      <c r="A2991" s="951"/>
      <c r="B2991" s="1247"/>
      <c r="C2991" s="1244"/>
      <c r="D2991" s="1250"/>
      <c r="E2991" s="1254"/>
      <c r="F2991" s="1252"/>
      <c r="G2991" s="948"/>
      <c r="H2991" s="948"/>
      <c r="I2991" s="948"/>
      <c r="J2991" s="229"/>
      <c r="K2991" s="989"/>
    </row>
    <row r="2992" spans="1:11" s="85" customFormat="1" ht="15" customHeight="1" x14ac:dyDescent="0.3">
      <c r="A2992" s="951"/>
      <c r="B2992" s="1247"/>
      <c r="C2992" s="1244"/>
      <c r="D2992" s="1250"/>
      <c r="E2992" s="1254"/>
      <c r="F2992" s="1252"/>
      <c r="G2992" s="948"/>
      <c r="H2992" s="948"/>
      <c r="I2992" s="948"/>
      <c r="J2992" s="229"/>
      <c r="K2992" s="989"/>
    </row>
    <row r="2993" spans="1:11" s="85" customFormat="1" ht="15" customHeight="1" x14ac:dyDescent="0.3">
      <c r="A2993" s="951"/>
      <c r="B2993" s="1247"/>
      <c r="C2993" s="1244"/>
      <c r="D2993" s="1250"/>
      <c r="E2993" s="1254"/>
      <c r="F2993" s="1252"/>
      <c r="G2993" s="948"/>
      <c r="H2993" s="948"/>
      <c r="I2993" s="948"/>
      <c r="J2993" s="229"/>
      <c r="K2993" s="989"/>
    </row>
    <row r="2994" spans="1:11" s="85" customFormat="1" ht="15" customHeight="1" x14ac:dyDescent="0.3">
      <c r="A2994" s="951"/>
      <c r="B2994" s="1247"/>
      <c r="C2994" s="1244"/>
      <c r="D2994" s="1250"/>
      <c r="E2994" s="1254"/>
      <c r="F2994" s="1252"/>
      <c r="G2994" s="948"/>
      <c r="H2994" s="948"/>
      <c r="I2994" s="948"/>
      <c r="J2994" s="229"/>
      <c r="K2994" s="989"/>
    </row>
    <row r="2995" spans="1:11" s="85" customFormat="1" ht="15" customHeight="1" x14ac:dyDescent="0.3">
      <c r="A2995" s="951"/>
      <c r="B2995" s="1247"/>
      <c r="C2995" s="1244"/>
      <c r="D2995" s="1250"/>
      <c r="E2995" s="1254"/>
      <c r="F2995" s="1252"/>
      <c r="G2995" s="948"/>
      <c r="H2995" s="948"/>
      <c r="I2995" s="948"/>
      <c r="J2995" s="229"/>
      <c r="K2995" s="989"/>
    </row>
    <row r="2996" spans="1:11" s="85" customFormat="1" ht="15" customHeight="1" x14ac:dyDescent="0.3">
      <c r="A2996" s="951"/>
      <c r="B2996" s="1247"/>
      <c r="C2996" s="1244"/>
      <c r="D2996" s="1250"/>
      <c r="E2996" s="1254"/>
      <c r="F2996" s="1252"/>
      <c r="G2996" s="948"/>
      <c r="H2996" s="948"/>
      <c r="I2996" s="948"/>
      <c r="J2996" s="229"/>
      <c r="K2996" s="989"/>
    </row>
    <row r="2997" spans="1:11" s="85" customFormat="1" ht="15" customHeight="1" x14ac:dyDescent="0.3">
      <c r="A2997" s="951"/>
      <c r="B2997" s="1247"/>
      <c r="C2997" s="1244"/>
      <c r="D2997" s="1250"/>
      <c r="E2997" s="1254"/>
      <c r="F2997" s="1252"/>
      <c r="G2997" s="948"/>
      <c r="H2997" s="948"/>
      <c r="I2997" s="948"/>
      <c r="J2997" s="229"/>
      <c r="K2997" s="989"/>
    </row>
    <row r="2998" spans="1:11" s="85" customFormat="1" ht="15" customHeight="1" x14ac:dyDescent="0.3">
      <c r="A2998" s="951"/>
      <c r="B2998" s="1247"/>
      <c r="C2998" s="1244"/>
      <c r="D2998" s="1250"/>
      <c r="E2998" s="1254"/>
      <c r="F2998" s="1252"/>
      <c r="G2998" s="948"/>
      <c r="H2998" s="948"/>
      <c r="I2998" s="948"/>
      <c r="J2998" s="229"/>
      <c r="K2998" s="989"/>
    </row>
    <row r="2999" spans="1:11" s="85" customFormat="1" ht="15" customHeight="1" x14ac:dyDescent="0.3">
      <c r="A2999" s="951"/>
      <c r="B2999" s="1247"/>
      <c r="C2999" s="1244"/>
      <c r="D2999" s="1250"/>
      <c r="E2999" s="1254"/>
      <c r="F2999" s="1252"/>
      <c r="G2999" s="948"/>
      <c r="H2999" s="948"/>
      <c r="I2999" s="948"/>
      <c r="J2999" s="229"/>
      <c r="K2999" s="989"/>
    </row>
    <row r="3000" spans="1:11" s="85" customFormat="1" ht="15" customHeight="1" x14ac:dyDescent="0.3">
      <c r="A3000" s="951"/>
      <c r="B3000" s="1247"/>
      <c r="C3000" s="1244"/>
      <c r="D3000" s="1250"/>
      <c r="E3000" s="1254"/>
      <c r="F3000" s="1252"/>
      <c r="G3000" s="948"/>
      <c r="H3000" s="948"/>
      <c r="I3000" s="948"/>
      <c r="J3000" s="229"/>
      <c r="K3000" s="989"/>
    </row>
    <row r="3001" spans="1:11" s="85" customFormat="1" ht="15" customHeight="1" x14ac:dyDescent="0.3">
      <c r="A3001" s="951"/>
      <c r="B3001" s="1247"/>
      <c r="C3001" s="1244"/>
      <c r="D3001" s="1250"/>
      <c r="E3001" s="1254"/>
      <c r="F3001" s="1252"/>
      <c r="G3001" s="948"/>
      <c r="H3001" s="948"/>
      <c r="I3001" s="948"/>
      <c r="J3001" s="229"/>
      <c r="K3001" s="989"/>
    </row>
    <row r="3002" spans="1:11" s="85" customFormat="1" ht="15" customHeight="1" x14ac:dyDescent="0.3">
      <c r="A3002" s="951"/>
      <c r="B3002" s="1247"/>
      <c r="C3002" s="1244"/>
      <c r="D3002" s="1250"/>
      <c r="E3002" s="1254"/>
      <c r="F3002" s="1252"/>
      <c r="G3002" s="948"/>
      <c r="H3002" s="948"/>
      <c r="I3002" s="948"/>
      <c r="J3002" s="229"/>
      <c r="K3002" s="989"/>
    </row>
    <row r="3003" spans="1:11" s="85" customFormat="1" ht="15" customHeight="1" x14ac:dyDescent="0.3">
      <c r="A3003" s="951"/>
      <c r="B3003" s="1247"/>
      <c r="C3003" s="1244"/>
      <c r="D3003" s="1250"/>
      <c r="E3003" s="1254"/>
      <c r="F3003" s="1252"/>
      <c r="G3003" s="948"/>
      <c r="H3003" s="948"/>
      <c r="I3003" s="948"/>
      <c r="J3003" s="229"/>
      <c r="K3003" s="989"/>
    </row>
    <row r="3004" spans="1:11" s="85" customFormat="1" ht="15" customHeight="1" x14ac:dyDescent="0.3">
      <c r="A3004" s="951"/>
      <c r="B3004" s="1247"/>
      <c r="C3004" s="1244"/>
      <c r="D3004" s="1250"/>
      <c r="E3004" s="1254"/>
      <c r="F3004" s="1252"/>
      <c r="G3004" s="948"/>
      <c r="H3004" s="948"/>
      <c r="I3004" s="948"/>
      <c r="J3004" s="229"/>
      <c r="K3004" s="989"/>
    </row>
    <row r="3005" spans="1:11" s="85" customFormat="1" ht="15" customHeight="1" x14ac:dyDescent="0.3">
      <c r="A3005" s="951"/>
      <c r="B3005" s="1247"/>
      <c r="C3005" s="1244"/>
      <c r="D3005" s="1250"/>
      <c r="E3005" s="1254"/>
      <c r="F3005" s="1252"/>
      <c r="G3005" s="948"/>
      <c r="H3005" s="948"/>
      <c r="I3005" s="948"/>
      <c r="J3005" s="229"/>
      <c r="K3005" s="989"/>
    </row>
    <row r="3006" spans="1:11" s="85" customFormat="1" ht="15" customHeight="1" x14ac:dyDescent="0.3">
      <c r="A3006" s="951"/>
      <c r="B3006" s="1247"/>
      <c r="C3006" s="1244"/>
      <c r="D3006" s="1250"/>
      <c r="E3006" s="1254"/>
      <c r="F3006" s="1252"/>
      <c r="G3006" s="948"/>
      <c r="H3006" s="948"/>
      <c r="I3006" s="948"/>
      <c r="J3006" s="229"/>
      <c r="K3006" s="989"/>
    </row>
    <row r="3007" spans="1:11" s="85" customFormat="1" ht="15" customHeight="1" x14ac:dyDescent="0.3">
      <c r="A3007" s="951"/>
      <c r="B3007" s="1247"/>
      <c r="C3007" s="1244"/>
      <c r="D3007" s="1250"/>
      <c r="E3007" s="1254"/>
      <c r="F3007" s="1252"/>
      <c r="G3007" s="948"/>
      <c r="H3007" s="948"/>
      <c r="I3007" s="948"/>
      <c r="J3007" s="229"/>
      <c r="K3007" s="989"/>
    </row>
    <row r="3008" spans="1:11" s="85" customFormat="1" ht="15" customHeight="1" x14ac:dyDescent="0.3">
      <c r="A3008" s="951"/>
      <c r="B3008" s="1247"/>
      <c r="C3008" s="1244"/>
      <c r="D3008" s="1250"/>
      <c r="E3008" s="1254"/>
      <c r="F3008" s="1252"/>
      <c r="G3008" s="948"/>
      <c r="H3008" s="948"/>
      <c r="I3008" s="948"/>
      <c r="J3008" s="229"/>
      <c r="K3008" s="989"/>
    </row>
    <row r="3009" spans="1:11" s="85" customFormat="1" ht="15" customHeight="1" x14ac:dyDescent="0.3">
      <c r="A3009" s="951"/>
      <c r="B3009" s="1247"/>
      <c r="C3009" s="1244"/>
      <c r="D3009" s="1250"/>
      <c r="E3009" s="1254"/>
      <c r="F3009" s="1252"/>
      <c r="G3009" s="948"/>
      <c r="H3009" s="948"/>
      <c r="I3009" s="948"/>
      <c r="J3009" s="229"/>
      <c r="K3009" s="989"/>
    </row>
    <row r="3010" spans="1:11" s="85" customFormat="1" ht="15" customHeight="1" x14ac:dyDescent="0.3">
      <c r="A3010" s="951"/>
      <c r="B3010" s="1247"/>
      <c r="C3010" s="1244"/>
      <c r="D3010" s="1250"/>
      <c r="E3010" s="1254"/>
      <c r="F3010" s="1252"/>
      <c r="G3010" s="948"/>
      <c r="H3010" s="948"/>
      <c r="I3010" s="948"/>
      <c r="J3010" s="229"/>
      <c r="K3010" s="989"/>
    </row>
    <row r="3011" spans="1:11" s="85" customFormat="1" ht="15" customHeight="1" x14ac:dyDescent="0.3">
      <c r="A3011" s="951"/>
      <c r="B3011" s="1247"/>
      <c r="C3011" s="1244"/>
      <c r="D3011" s="1250"/>
      <c r="E3011" s="1254"/>
      <c r="F3011" s="1252"/>
      <c r="G3011" s="948"/>
      <c r="H3011" s="948"/>
      <c r="I3011" s="948"/>
      <c r="J3011" s="229"/>
      <c r="K3011" s="989"/>
    </row>
    <row r="3012" spans="1:11" s="85" customFormat="1" ht="15" customHeight="1" x14ac:dyDescent="0.3">
      <c r="A3012" s="951"/>
      <c r="B3012" s="1247"/>
      <c r="C3012" s="1244"/>
      <c r="D3012" s="1250"/>
      <c r="E3012" s="1254"/>
      <c r="F3012" s="1252"/>
      <c r="G3012" s="948"/>
      <c r="H3012" s="948"/>
      <c r="I3012" s="948"/>
      <c r="J3012" s="229"/>
      <c r="K3012" s="989"/>
    </row>
    <row r="3013" spans="1:11" s="85" customFormat="1" ht="15" customHeight="1" x14ac:dyDescent="0.3">
      <c r="A3013" s="951"/>
      <c r="B3013" s="1247"/>
      <c r="C3013" s="1244"/>
      <c r="D3013" s="1250"/>
      <c r="E3013" s="1254"/>
      <c r="F3013" s="1252"/>
      <c r="G3013" s="948"/>
      <c r="H3013" s="948"/>
      <c r="I3013" s="948"/>
      <c r="J3013" s="229"/>
      <c r="K3013" s="989"/>
    </row>
    <row r="3014" spans="1:11" s="85" customFormat="1" ht="15" customHeight="1" x14ac:dyDescent="0.3">
      <c r="A3014" s="951"/>
      <c r="B3014" s="1247"/>
      <c r="C3014" s="1244"/>
      <c r="D3014" s="1250"/>
      <c r="E3014" s="1254"/>
      <c r="F3014" s="1252"/>
      <c r="G3014" s="948"/>
      <c r="H3014" s="948"/>
      <c r="I3014" s="948"/>
      <c r="J3014" s="229"/>
      <c r="K3014" s="989"/>
    </row>
    <row r="3015" spans="1:11" s="85" customFormat="1" ht="15" customHeight="1" x14ac:dyDescent="0.3">
      <c r="A3015" s="951"/>
      <c r="B3015" s="1247"/>
      <c r="C3015" s="1244"/>
      <c r="D3015" s="1250"/>
      <c r="E3015" s="1254"/>
      <c r="F3015" s="1252"/>
      <c r="G3015" s="948"/>
      <c r="H3015" s="948"/>
      <c r="I3015" s="948"/>
      <c r="J3015" s="229"/>
      <c r="K3015" s="989"/>
    </row>
    <row r="3016" spans="1:11" s="85" customFormat="1" ht="15" customHeight="1" x14ac:dyDescent="0.3">
      <c r="A3016" s="951"/>
      <c r="B3016" s="1247"/>
      <c r="C3016" s="1244"/>
      <c r="D3016" s="1250"/>
      <c r="E3016" s="1254"/>
      <c r="F3016" s="1252"/>
      <c r="G3016" s="948"/>
      <c r="H3016" s="948"/>
      <c r="I3016" s="948"/>
      <c r="J3016" s="229"/>
      <c r="K3016" s="989"/>
    </row>
    <row r="3017" spans="1:11" s="85" customFormat="1" ht="15" customHeight="1" x14ac:dyDescent="0.3">
      <c r="A3017" s="951"/>
      <c r="B3017" s="1247"/>
      <c r="C3017" s="1244"/>
      <c r="D3017" s="1250"/>
      <c r="E3017" s="1254"/>
      <c r="F3017" s="1252"/>
      <c r="G3017" s="948"/>
      <c r="H3017" s="948"/>
      <c r="I3017" s="948"/>
      <c r="J3017" s="229"/>
      <c r="K3017" s="989"/>
    </row>
    <row r="3018" spans="1:11" s="85" customFormat="1" ht="15" customHeight="1" x14ac:dyDescent="0.3">
      <c r="A3018" s="951"/>
      <c r="B3018" s="1247"/>
      <c r="C3018" s="1244"/>
      <c r="D3018" s="1250"/>
      <c r="E3018" s="1254"/>
      <c r="F3018" s="1252"/>
      <c r="G3018" s="948"/>
      <c r="H3018" s="948"/>
      <c r="I3018" s="948"/>
      <c r="J3018" s="229"/>
      <c r="K3018" s="989"/>
    </row>
    <row r="3019" spans="1:11" s="85" customFormat="1" ht="15" customHeight="1" x14ac:dyDescent="0.3">
      <c r="A3019" s="951"/>
      <c r="B3019" s="1247"/>
      <c r="C3019" s="1244"/>
      <c r="D3019" s="1250"/>
      <c r="E3019" s="1254"/>
      <c r="F3019" s="1252"/>
      <c r="G3019" s="948"/>
      <c r="H3019" s="948"/>
      <c r="I3019" s="948"/>
      <c r="J3019" s="229"/>
      <c r="K3019" s="989"/>
    </row>
    <row r="3020" spans="1:11" s="85" customFormat="1" ht="15" customHeight="1" x14ac:dyDescent="0.3">
      <c r="A3020" s="951"/>
      <c r="B3020" s="1247"/>
      <c r="C3020" s="1244"/>
      <c r="D3020" s="1250"/>
      <c r="E3020" s="1254"/>
      <c r="F3020" s="1252"/>
      <c r="G3020" s="948"/>
      <c r="H3020" s="948"/>
      <c r="I3020" s="948"/>
      <c r="J3020" s="229"/>
      <c r="K3020" s="989"/>
    </row>
    <row r="3021" spans="1:11" s="85" customFormat="1" ht="15" customHeight="1" x14ac:dyDescent="0.3">
      <c r="A3021" s="951"/>
      <c r="B3021" s="1247"/>
      <c r="C3021" s="1244"/>
      <c r="D3021" s="1250"/>
      <c r="E3021" s="1254"/>
      <c r="F3021" s="1252"/>
      <c r="G3021" s="948"/>
      <c r="H3021" s="948"/>
      <c r="I3021" s="948"/>
      <c r="J3021" s="229"/>
      <c r="K3021" s="989"/>
    </row>
    <row r="3022" spans="1:11" s="85" customFormat="1" ht="15" customHeight="1" x14ac:dyDescent="0.3">
      <c r="A3022" s="951"/>
      <c r="B3022" s="1247"/>
      <c r="C3022" s="1244"/>
      <c r="D3022" s="1250"/>
      <c r="E3022" s="1254"/>
      <c r="F3022" s="1252"/>
      <c r="G3022" s="948"/>
      <c r="H3022" s="948"/>
      <c r="I3022" s="948"/>
      <c r="J3022" s="229"/>
      <c r="K3022" s="989"/>
    </row>
    <row r="3023" spans="1:11" s="85" customFormat="1" ht="15" customHeight="1" x14ac:dyDescent="0.3">
      <c r="A3023" s="951"/>
      <c r="B3023" s="1247"/>
      <c r="C3023" s="1244"/>
      <c r="D3023" s="1250"/>
      <c r="E3023" s="1254"/>
      <c r="F3023" s="1252"/>
      <c r="G3023" s="948"/>
      <c r="H3023" s="948"/>
      <c r="I3023" s="948"/>
      <c r="J3023" s="229"/>
      <c r="K3023" s="989"/>
    </row>
    <row r="3024" spans="1:11" s="85" customFormat="1" ht="15" customHeight="1" x14ac:dyDescent="0.3">
      <c r="A3024" s="951"/>
      <c r="B3024" s="1247"/>
      <c r="C3024" s="1244"/>
      <c r="D3024" s="1250"/>
      <c r="E3024" s="1254"/>
      <c r="F3024" s="1252"/>
      <c r="G3024" s="948"/>
      <c r="H3024" s="948"/>
      <c r="I3024" s="948"/>
      <c r="J3024" s="229"/>
      <c r="K3024" s="989"/>
    </row>
    <row r="3025" spans="1:11" s="85" customFormat="1" ht="15" customHeight="1" x14ac:dyDescent="0.3">
      <c r="A3025" s="951"/>
      <c r="B3025" s="1247"/>
      <c r="C3025" s="1244"/>
      <c r="D3025" s="1250"/>
      <c r="E3025" s="1254"/>
      <c r="F3025" s="1252"/>
      <c r="G3025" s="948"/>
      <c r="H3025" s="948"/>
      <c r="I3025" s="948"/>
      <c r="J3025" s="229"/>
      <c r="K3025" s="989"/>
    </row>
    <row r="3026" spans="1:11" s="85" customFormat="1" ht="15" customHeight="1" x14ac:dyDescent="0.3">
      <c r="A3026" s="951"/>
      <c r="B3026" s="1247"/>
      <c r="C3026" s="1244"/>
      <c r="D3026" s="1250"/>
      <c r="E3026" s="1254"/>
      <c r="F3026" s="1252"/>
      <c r="G3026" s="948"/>
      <c r="H3026" s="948"/>
      <c r="I3026" s="948"/>
      <c r="J3026" s="229"/>
      <c r="K3026" s="989"/>
    </row>
    <row r="3027" spans="1:11" s="85" customFormat="1" ht="15" customHeight="1" x14ac:dyDescent="0.3">
      <c r="A3027" s="951"/>
      <c r="B3027" s="1247"/>
      <c r="C3027" s="1244"/>
      <c r="D3027" s="1250"/>
      <c r="E3027" s="1254"/>
      <c r="F3027" s="1252"/>
      <c r="G3027" s="948"/>
      <c r="H3027" s="948"/>
      <c r="I3027" s="948"/>
      <c r="J3027" s="229"/>
      <c r="K3027" s="989"/>
    </row>
    <row r="3028" spans="1:11" s="85" customFormat="1" ht="15" customHeight="1" x14ac:dyDescent="0.3">
      <c r="A3028" s="951"/>
      <c r="B3028" s="1247"/>
      <c r="C3028" s="1244"/>
      <c r="D3028" s="1250"/>
      <c r="E3028" s="1254"/>
      <c r="F3028" s="1252"/>
      <c r="G3028" s="948"/>
      <c r="H3028" s="948"/>
      <c r="I3028" s="948"/>
      <c r="J3028" s="229"/>
      <c r="K3028" s="989"/>
    </row>
    <row r="3029" spans="1:11" s="85" customFormat="1" ht="15" customHeight="1" x14ac:dyDescent="0.3">
      <c r="A3029" s="951"/>
      <c r="B3029" s="1247"/>
      <c r="C3029" s="1244"/>
      <c r="D3029" s="1250"/>
      <c r="E3029" s="1254"/>
      <c r="F3029" s="1252"/>
      <c r="G3029" s="948"/>
      <c r="H3029" s="948"/>
      <c r="I3029" s="948"/>
      <c r="J3029" s="229"/>
      <c r="K3029" s="989"/>
    </row>
    <row r="3030" spans="1:11" s="85" customFormat="1" ht="15" customHeight="1" x14ac:dyDescent="0.3">
      <c r="A3030" s="951"/>
      <c r="B3030" s="1247"/>
      <c r="C3030" s="1244"/>
      <c r="D3030" s="1250"/>
      <c r="E3030" s="1254"/>
      <c r="F3030" s="1252"/>
      <c r="G3030" s="948"/>
      <c r="H3030" s="948"/>
      <c r="I3030" s="948"/>
      <c r="J3030" s="229"/>
      <c r="K3030" s="989"/>
    </row>
    <row r="3031" spans="1:11" s="85" customFormat="1" ht="15" customHeight="1" x14ac:dyDescent="0.3">
      <c r="A3031" s="951"/>
      <c r="B3031" s="1247"/>
      <c r="C3031" s="1244"/>
      <c r="D3031" s="1250"/>
      <c r="E3031" s="1254"/>
      <c r="F3031" s="1252"/>
      <c r="G3031" s="948"/>
      <c r="H3031" s="948"/>
      <c r="I3031" s="948"/>
      <c r="J3031" s="229"/>
      <c r="K3031" s="989"/>
    </row>
    <row r="3032" spans="1:11" s="85" customFormat="1" ht="15" customHeight="1" x14ac:dyDescent="0.3">
      <c r="A3032" s="951"/>
      <c r="B3032" s="1247"/>
      <c r="C3032" s="1244"/>
      <c r="D3032" s="1250"/>
      <c r="E3032" s="1254"/>
      <c r="F3032" s="1252"/>
      <c r="G3032" s="948"/>
      <c r="H3032" s="948"/>
      <c r="I3032" s="948"/>
      <c r="J3032" s="229"/>
      <c r="K3032" s="989"/>
    </row>
    <row r="3033" spans="1:11" s="85" customFormat="1" ht="15" customHeight="1" x14ac:dyDescent="0.3">
      <c r="A3033" s="951"/>
      <c r="B3033" s="1247"/>
      <c r="C3033" s="1244"/>
      <c r="D3033" s="1250"/>
      <c r="E3033" s="1254"/>
      <c r="F3033" s="1252"/>
      <c r="G3033" s="948"/>
      <c r="H3033" s="948"/>
      <c r="I3033" s="948"/>
      <c r="J3033" s="229"/>
      <c r="K3033" s="989"/>
    </row>
    <row r="3034" spans="1:11" s="85" customFormat="1" ht="15" customHeight="1" x14ac:dyDescent="0.3">
      <c r="A3034" s="951"/>
      <c r="B3034" s="1247"/>
      <c r="C3034" s="1244"/>
      <c r="D3034" s="1250"/>
      <c r="E3034" s="1254"/>
      <c r="F3034" s="1252"/>
      <c r="G3034" s="948"/>
      <c r="H3034" s="948"/>
      <c r="I3034" s="948"/>
      <c r="J3034" s="229"/>
      <c r="K3034" s="989"/>
    </row>
    <row r="3035" spans="1:11" s="85" customFormat="1" ht="15" customHeight="1" x14ac:dyDescent="0.3">
      <c r="A3035" s="951"/>
      <c r="B3035" s="1247"/>
      <c r="C3035" s="1244"/>
      <c r="D3035" s="1250"/>
      <c r="E3035" s="1254"/>
      <c r="F3035" s="1252"/>
      <c r="G3035" s="948"/>
      <c r="H3035" s="948"/>
      <c r="I3035" s="948"/>
      <c r="J3035" s="229"/>
      <c r="K3035" s="989"/>
    </row>
    <row r="3036" spans="1:11" s="85" customFormat="1" ht="15" customHeight="1" x14ac:dyDescent="0.3">
      <c r="A3036" s="951"/>
      <c r="B3036" s="1247"/>
      <c r="C3036" s="1244"/>
      <c r="D3036" s="1250"/>
      <c r="E3036" s="1254"/>
      <c r="F3036" s="1252"/>
      <c r="G3036" s="948"/>
      <c r="H3036" s="948"/>
      <c r="I3036" s="948"/>
      <c r="J3036" s="229"/>
      <c r="K3036" s="989"/>
    </row>
    <row r="3037" spans="1:11" s="85" customFormat="1" ht="15" customHeight="1" x14ac:dyDescent="0.3">
      <c r="A3037" s="951"/>
      <c r="B3037" s="1247"/>
      <c r="C3037" s="1244"/>
      <c r="D3037" s="1250"/>
      <c r="E3037" s="1254"/>
      <c r="F3037" s="1252"/>
      <c r="G3037" s="948"/>
      <c r="H3037" s="948"/>
      <c r="I3037" s="948"/>
      <c r="J3037" s="229"/>
      <c r="K3037" s="989"/>
    </row>
    <row r="3038" spans="1:11" s="85" customFormat="1" ht="15" customHeight="1" x14ac:dyDescent="0.3">
      <c r="A3038" s="951"/>
      <c r="B3038" s="1247"/>
      <c r="C3038" s="1244"/>
      <c r="D3038" s="1250"/>
      <c r="E3038" s="1254"/>
      <c r="F3038" s="1252"/>
      <c r="G3038" s="948"/>
      <c r="H3038" s="948"/>
      <c r="I3038" s="948"/>
      <c r="J3038" s="229"/>
      <c r="K3038" s="989"/>
    </row>
    <row r="3039" spans="1:11" s="85" customFormat="1" ht="15" customHeight="1" x14ac:dyDescent="0.3">
      <c r="A3039" s="951"/>
      <c r="B3039" s="1247"/>
      <c r="C3039" s="1244"/>
      <c r="D3039" s="1250"/>
      <c r="E3039" s="1254"/>
      <c r="F3039" s="1252"/>
      <c r="G3039" s="948"/>
      <c r="H3039" s="948"/>
      <c r="I3039" s="948"/>
      <c r="J3039" s="229"/>
      <c r="K3039" s="989"/>
    </row>
    <row r="3040" spans="1:11" s="85" customFormat="1" ht="15" customHeight="1" x14ac:dyDescent="0.3">
      <c r="A3040" s="951"/>
      <c r="B3040" s="1247"/>
      <c r="C3040" s="1244"/>
      <c r="D3040" s="1250"/>
      <c r="E3040" s="1254"/>
      <c r="F3040" s="1252"/>
      <c r="G3040" s="948"/>
      <c r="H3040" s="948"/>
      <c r="I3040" s="948"/>
      <c r="J3040" s="229"/>
      <c r="K3040" s="989"/>
    </row>
    <row r="3041" spans="1:11" s="85" customFormat="1" ht="15" customHeight="1" x14ac:dyDescent="0.3">
      <c r="A3041" s="951"/>
      <c r="B3041" s="1247"/>
      <c r="C3041" s="1244"/>
      <c r="D3041" s="1250"/>
      <c r="E3041" s="1254"/>
      <c r="F3041" s="1252"/>
      <c r="G3041" s="948"/>
      <c r="H3041" s="948"/>
      <c r="I3041" s="948"/>
      <c r="J3041" s="229"/>
      <c r="K3041" s="989"/>
    </row>
    <row r="3042" spans="1:11" s="85" customFormat="1" ht="15" customHeight="1" x14ac:dyDescent="0.3">
      <c r="A3042" s="951"/>
      <c r="B3042" s="1247"/>
      <c r="C3042" s="1244"/>
      <c r="D3042" s="1250"/>
      <c r="E3042" s="1254"/>
      <c r="F3042" s="1252"/>
      <c r="G3042" s="948"/>
      <c r="H3042" s="948"/>
      <c r="I3042" s="948"/>
      <c r="J3042" s="229"/>
      <c r="K3042" s="989"/>
    </row>
    <row r="3043" spans="1:11" s="85" customFormat="1" ht="15" customHeight="1" x14ac:dyDescent="0.3">
      <c r="A3043" s="951"/>
      <c r="B3043" s="1247"/>
      <c r="C3043" s="1244"/>
      <c r="D3043" s="1250"/>
      <c r="E3043" s="1254"/>
      <c r="F3043" s="1252"/>
      <c r="G3043" s="948"/>
      <c r="H3043" s="948"/>
      <c r="I3043" s="948"/>
      <c r="J3043" s="229"/>
      <c r="K3043" s="989"/>
    </row>
    <row r="3044" spans="1:11" s="85" customFormat="1" ht="15" customHeight="1" x14ac:dyDescent="0.3">
      <c r="A3044" s="951"/>
      <c r="B3044" s="1247"/>
      <c r="C3044" s="1244"/>
      <c r="D3044" s="1250"/>
      <c r="E3044" s="1254"/>
      <c r="F3044" s="1252"/>
      <c r="G3044" s="948"/>
      <c r="H3044" s="948"/>
      <c r="I3044" s="948"/>
      <c r="J3044" s="229"/>
      <c r="K3044" s="989"/>
    </row>
    <row r="3045" spans="1:11" s="85" customFormat="1" ht="15" customHeight="1" x14ac:dyDescent="0.3">
      <c r="A3045" s="951"/>
      <c r="B3045" s="1247"/>
      <c r="C3045" s="1244"/>
      <c r="D3045" s="1250"/>
      <c r="E3045" s="1254"/>
      <c r="F3045" s="1252"/>
      <c r="G3045" s="948"/>
      <c r="H3045" s="948"/>
      <c r="I3045" s="948"/>
      <c r="J3045" s="229"/>
      <c r="K3045" s="989"/>
    </row>
    <row r="3046" spans="1:11" s="85" customFormat="1" ht="15" customHeight="1" x14ac:dyDescent="0.3">
      <c r="A3046" s="951"/>
      <c r="B3046" s="1247"/>
      <c r="C3046" s="1244"/>
      <c r="D3046" s="1250"/>
      <c r="E3046" s="1254"/>
      <c r="F3046" s="1252"/>
      <c r="G3046" s="948"/>
      <c r="H3046" s="948"/>
      <c r="I3046" s="948"/>
      <c r="J3046" s="229"/>
      <c r="K3046" s="989"/>
    </row>
    <row r="3047" spans="1:11" s="85" customFormat="1" ht="15" customHeight="1" x14ac:dyDescent="0.3">
      <c r="A3047" s="951"/>
      <c r="B3047" s="1247"/>
      <c r="C3047" s="1244"/>
      <c r="D3047" s="1250"/>
      <c r="E3047" s="1254"/>
      <c r="F3047" s="1252"/>
      <c r="G3047" s="948"/>
      <c r="H3047" s="948"/>
      <c r="I3047" s="948"/>
      <c r="J3047" s="229"/>
      <c r="K3047" s="989"/>
    </row>
    <row r="3048" spans="1:11" s="85" customFormat="1" ht="15" customHeight="1" x14ac:dyDescent="0.3">
      <c r="A3048" s="951"/>
      <c r="B3048" s="1247"/>
      <c r="C3048" s="1244"/>
      <c r="D3048" s="1250"/>
      <c r="E3048" s="1254"/>
      <c r="F3048" s="1252"/>
      <c r="G3048" s="948"/>
      <c r="H3048" s="948"/>
      <c r="I3048" s="948"/>
      <c r="J3048" s="229"/>
      <c r="K3048" s="989"/>
    </row>
    <row r="3049" spans="1:11" s="85" customFormat="1" ht="15" customHeight="1" x14ac:dyDescent="0.3">
      <c r="A3049" s="951"/>
      <c r="B3049" s="1247"/>
      <c r="C3049" s="1244"/>
      <c r="D3049" s="1250"/>
      <c r="E3049" s="1254"/>
      <c r="F3049" s="1252"/>
      <c r="G3049" s="948"/>
      <c r="H3049" s="948"/>
      <c r="I3049" s="948"/>
      <c r="J3049" s="229"/>
      <c r="K3049" s="989"/>
    </row>
    <row r="3050" spans="1:11" s="85" customFormat="1" ht="15" customHeight="1" x14ac:dyDescent="0.3">
      <c r="A3050" s="951"/>
      <c r="B3050" s="1247"/>
      <c r="C3050" s="1244"/>
      <c r="D3050" s="1250"/>
      <c r="E3050" s="1254"/>
      <c r="F3050" s="1252"/>
      <c r="G3050" s="948"/>
      <c r="H3050" s="948"/>
      <c r="I3050" s="948"/>
      <c r="J3050" s="229"/>
      <c r="K3050" s="989"/>
    </row>
    <row r="3051" spans="1:11" s="85" customFormat="1" ht="15" customHeight="1" x14ac:dyDescent="0.3">
      <c r="A3051" s="951"/>
      <c r="B3051" s="1247"/>
      <c r="C3051" s="1244"/>
      <c r="D3051" s="1250"/>
      <c r="E3051" s="1254"/>
      <c r="F3051" s="1252"/>
      <c r="G3051" s="948"/>
      <c r="H3051" s="948"/>
      <c r="I3051" s="948"/>
      <c r="J3051" s="229"/>
      <c r="K3051" s="989"/>
    </row>
    <row r="3052" spans="1:11" s="85" customFormat="1" ht="15" customHeight="1" x14ac:dyDescent="0.3">
      <c r="A3052" s="951"/>
      <c r="B3052" s="1247"/>
      <c r="C3052" s="1244"/>
      <c r="D3052" s="1250"/>
      <c r="E3052" s="1254"/>
      <c r="F3052" s="1252"/>
      <c r="G3052" s="948"/>
      <c r="H3052" s="948"/>
      <c r="I3052" s="948"/>
      <c r="J3052" s="229"/>
      <c r="K3052" s="989"/>
    </row>
    <row r="3053" spans="1:11" s="85" customFormat="1" ht="15" customHeight="1" x14ac:dyDescent="0.3">
      <c r="A3053" s="951"/>
      <c r="B3053" s="1247"/>
      <c r="C3053" s="1244"/>
      <c r="D3053" s="1250"/>
      <c r="E3053" s="1254"/>
      <c r="F3053" s="1252"/>
      <c r="G3053" s="948"/>
      <c r="H3053" s="948"/>
      <c r="I3053" s="948"/>
      <c r="J3053" s="229"/>
      <c r="K3053" s="989"/>
    </row>
    <row r="3054" spans="1:11" s="85" customFormat="1" ht="15" customHeight="1" x14ac:dyDescent="0.3">
      <c r="A3054" s="951"/>
      <c r="B3054" s="1247"/>
      <c r="C3054" s="1244"/>
      <c r="D3054" s="1250"/>
      <c r="E3054" s="1254"/>
      <c r="F3054" s="1252"/>
      <c r="G3054" s="948"/>
      <c r="H3054" s="948"/>
      <c r="I3054" s="948"/>
      <c r="J3054" s="229"/>
      <c r="K3054" s="989"/>
    </row>
    <row r="3055" spans="1:11" s="85" customFormat="1" ht="15" customHeight="1" x14ac:dyDescent="0.3">
      <c r="A3055" s="951"/>
      <c r="B3055" s="1247"/>
      <c r="C3055" s="1244"/>
      <c r="D3055" s="1250"/>
      <c r="E3055" s="1254"/>
      <c r="F3055" s="1252"/>
      <c r="G3055" s="948"/>
      <c r="H3055" s="948"/>
      <c r="I3055" s="948"/>
      <c r="J3055" s="229"/>
      <c r="K3055" s="989"/>
    </row>
    <row r="3056" spans="1:11" s="85" customFormat="1" ht="15" customHeight="1" x14ac:dyDescent="0.3">
      <c r="A3056" s="951"/>
      <c r="B3056" s="1247"/>
      <c r="C3056" s="1244"/>
      <c r="D3056" s="1250"/>
      <c r="E3056" s="1254"/>
      <c r="F3056" s="1252"/>
      <c r="G3056" s="948"/>
      <c r="H3056" s="948"/>
      <c r="I3056" s="948"/>
      <c r="J3056" s="229"/>
      <c r="K3056" s="989"/>
    </row>
    <row r="3057" spans="1:11" s="85" customFormat="1" ht="15" customHeight="1" x14ac:dyDescent="0.3">
      <c r="A3057" s="951"/>
      <c r="B3057" s="1247"/>
      <c r="C3057" s="1244"/>
      <c r="D3057" s="1250"/>
      <c r="E3057" s="1254"/>
      <c r="F3057" s="1252"/>
      <c r="G3057" s="948"/>
      <c r="H3057" s="948"/>
      <c r="I3057" s="948"/>
      <c r="J3057" s="229"/>
      <c r="K3057" s="989"/>
    </row>
    <row r="3058" spans="1:11" s="85" customFormat="1" ht="15" customHeight="1" x14ac:dyDescent="0.3">
      <c r="A3058" s="951"/>
      <c r="B3058" s="1247"/>
      <c r="C3058" s="1244"/>
      <c r="D3058" s="1250"/>
      <c r="E3058" s="1254"/>
      <c r="F3058" s="1252"/>
      <c r="G3058" s="948"/>
      <c r="H3058" s="948"/>
      <c r="I3058" s="948"/>
      <c r="J3058" s="229"/>
      <c r="K3058" s="989"/>
    </row>
    <row r="3059" spans="1:11" s="85" customFormat="1" ht="15" customHeight="1" x14ac:dyDescent="0.3">
      <c r="A3059" s="951"/>
      <c r="B3059" s="1247"/>
      <c r="C3059" s="1244"/>
      <c r="D3059" s="1250"/>
      <c r="E3059" s="1254"/>
      <c r="F3059" s="1252"/>
      <c r="G3059" s="948"/>
      <c r="H3059" s="948"/>
      <c r="I3059" s="948"/>
      <c r="J3059" s="229"/>
      <c r="K3059" s="989"/>
    </row>
    <row r="3060" spans="1:11" s="85" customFormat="1" ht="15" customHeight="1" x14ac:dyDescent="0.3">
      <c r="A3060" s="951"/>
      <c r="B3060" s="1247"/>
      <c r="C3060" s="1244"/>
      <c r="D3060" s="1250"/>
      <c r="E3060" s="1254"/>
      <c r="F3060" s="1252"/>
      <c r="G3060" s="948"/>
      <c r="H3060" s="948"/>
      <c r="I3060" s="948"/>
      <c r="J3060" s="229"/>
      <c r="K3060" s="989"/>
    </row>
    <row r="3061" spans="1:11" s="85" customFormat="1" ht="15" customHeight="1" x14ac:dyDescent="0.3">
      <c r="A3061" s="951"/>
      <c r="B3061" s="1247"/>
      <c r="C3061" s="1244"/>
      <c r="D3061" s="1250"/>
      <c r="E3061" s="1254"/>
      <c r="F3061" s="1252"/>
      <c r="G3061" s="948"/>
      <c r="H3061" s="948"/>
      <c r="I3061" s="948"/>
      <c r="J3061" s="229"/>
      <c r="K3061" s="989"/>
    </row>
    <row r="3062" spans="1:11" s="85" customFormat="1" ht="15" customHeight="1" x14ac:dyDescent="0.3">
      <c r="A3062" s="951"/>
      <c r="B3062" s="1247"/>
      <c r="C3062" s="1244"/>
      <c r="D3062" s="1250"/>
      <c r="E3062" s="1254"/>
      <c r="F3062" s="1252"/>
      <c r="G3062" s="948"/>
      <c r="H3062" s="948"/>
      <c r="I3062" s="948"/>
      <c r="J3062" s="229"/>
      <c r="K3062" s="989"/>
    </row>
    <row r="3063" spans="1:11" s="85" customFormat="1" ht="15" customHeight="1" x14ac:dyDescent="0.3">
      <c r="A3063" s="951"/>
      <c r="B3063" s="1247"/>
      <c r="C3063" s="1244"/>
      <c r="D3063" s="1250"/>
      <c r="E3063" s="1254"/>
      <c r="F3063" s="1252"/>
      <c r="G3063" s="948"/>
      <c r="H3063" s="948"/>
      <c r="I3063" s="948"/>
      <c r="J3063" s="229"/>
      <c r="K3063" s="989"/>
    </row>
    <row r="3064" spans="1:11" s="85" customFormat="1" ht="15" customHeight="1" x14ac:dyDescent="0.3">
      <c r="A3064" s="951"/>
      <c r="B3064" s="1247"/>
      <c r="C3064" s="1244"/>
      <c r="D3064" s="1250"/>
      <c r="E3064" s="1254"/>
      <c r="F3064" s="1252"/>
      <c r="G3064" s="948"/>
      <c r="H3064" s="948"/>
      <c r="I3064" s="948"/>
      <c r="J3064" s="229"/>
      <c r="K3064" s="989"/>
    </row>
    <row r="3065" spans="1:11" s="85" customFormat="1" ht="15" customHeight="1" x14ac:dyDescent="0.3">
      <c r="A3065" s="951"/>
      <c r="B3065" s="1247"/>
      <c r="C3065" s="1244"/>
      <c r="D3065" s="1250"/>
      <c r="E3065" s="1254"/>
      <c r="F3065" s="1252"/>
      <c r="G3065" s="948"/>
      <c r="H3065" s="948"/>
      <c r="I3065" s="948"/>
      <c r="J3065" s="229"/>
      <c r="K3065" s="989"/>
    </row>
    <row r="3066" spans="1:11" s="85" customFormat="1" ht="15" customHeight="1" x14ac:dyDescent="0.3">
      <c r="A3066" s="951"/>
      <c r="B3066" s="1247"/>
      <c r="C3066" s="1244"/>
      <c r="D3066" s="1250"/>
      <c r="E3066" s="1254"/>
      <c r="F3066" s="1252"/>
      <c r="G3066" s="948"/>
      <c r="H3066" s="948"/>
      <c r="I3066" s="948"/>
      <c r="J3066" s="229"/>
      <c r="K3066" s="989"/>
    </row>
    <row r="3067" spans="1:11" s="85" customFormat="1" ht="15" customHeight="1" x14ac:dyDescent="0.3">
      <c r="A3067" s="951"/>
      <c r="B3067" s="1247"/>
      <c r="C3067" s="1244"/>
      <c r="D3067" s="1250"/>
      <c r="E3067" s="1254"/>
      <c r="F3067" s="1252"/>
      <c r="G3067" s="948"/>
      <c r="H3067" s="948"/>
      <c r="I3067" s="948"/>
      <c r="J3067" s="229"/>
      <c r="K3067" s="989"/>
    </row>
    <row r="3068" spans="1:11" s="85" customFormat="1" ht="15" customHeight="1" x14ac:dyDescent="0.3">
      <c r="A3068" s="951"/>
      <c r="B3068" s="1247"/>
      <c r="C3068" s="1244"/>
      <c r="D3068" s="1250"/>
      <c r="E3068" s="1254"/>
      <c r="F3068" s="1252"/>
      <c r="G3068" s="948"/>
      <c r="H3068" s="948"/>
      <c r="I3068" s="948"/>
      <c r="J3068" s="229"/>
      <c r="K3068" s="989"/>
    </row>
    <row r="3069" spans="1:11" s="85" customFormat="1" ht="15" customHeight="1" x14ac:dyDescent="0.3">
      <c r="A3069" s="951"/>
      <c r="B3069" s="1247"/>
      <c r="C3069" s="1244"/>
      <c r="D3069" s="1250"/>
      <c r="E3069" s="1254"/>
      <c r="F3069" s="1252"/>
      <c r="G3069" s="948"/>
      <c r="H3069" s="948"/>
      <c r="I3069" s="948"/>
      <c r="J3069" s="229"/>
      <c r="K3069" s="989"/>
    </row>
    <row r="3070" spans="1:11" s="85" customFormat="1" ht="15" customHeight="1" x14ac:dyDescent="0.3">
      <c r="A3070" s="951"/>
      <c r="B3070" s="1247"/>
      <c r="C3070" s="1244"/>
      <c r="D3070" s="1250"/>
      <c r="E3070" s="1254"/>
      <c r="F3070" s="1252"/>
      <c r="G3070" s="948"/>
      <c r="H3070" s="948"/>
      <c r="I3070" s="948"/>
      <c r="J3070" s="229"/>
      <c r="K3070" s="989"/>
    </row>
    <row r="3071" spans="1:11" s="85" customFormat="1" ht="15" customHeight="1" x14ac:dyDescent="0.3">
      <c r="A3071" s="951"/>
      <c r="B3071" s="1247"/>
      <c r="C3071" s="1244"/>
      <c r="D3071" s="1250"/>
      <c r="E3071" s="1254"/>
      <c r="F3071" s="1252"/>
      <c r="G3071" s="948"/>
      <c r="H3071" s="948"/>
      <c r="I3071" s="948"/>
      <c r="J3071" s="229"/>
      <c r="K3071" s="989"/>
    </row>
    <row r="3072" spans="1:11" s="85" customFormat="1" ht="15" customHeight="1" x14ac:dyDescent="0.3">
      <c r="A3072" s="951"/>
      <c r="B3072" s="1247"/>
      <c r="C3072" s="1244"/>
      <c r="D3072" s="1250"/>
      <c r="E3072" s="1254"/>
      <c r="F3072" s="1252"/>
      <c r="G3072" s="948"/>
      <c r="H3072" s="948"/>
      <c r="I3072" s="948"/>
      <c r="J3072" s="229"/>
      <c r="K3072" s="989"/>
    </row>
    <row r="3073" spans="1:11" s="85" customFormat="1" ht="15" customHeight="1" x14ac:dyDescent="0.3">
      <c r="A3073" s="951"/>
      <c r="B3073" s="1247"/>
      <c r="C3073" s="1244"/>
      <c r="D3073" s="1250"/>
      <c r="E3073" s="1254"/>
      <c r="F3073" s="1252"/>
      <c r="G3073" s="948"/>
      <c r="H3073" s="948"/>
      <c r="I3073" s="948"/>
      <c r="J3073" s="229"/>
      <c r="K3073" s="989"/>
    </row>
    <row r="3074" spans="1:11" s="85" customFormat="1" ht="15" customHeight="1" x14ac:dyDescent="0.3">
      <c r="A3074" s="951"/>
      <c r="B3074" s="1247"/>
      <c r="C3074" s="1244"/>
      <c r="D3074" s="1250"/>
      <c r="E3074" s="1254"/>
      <c r="F3074" s="1252"/>
      <c r="G3074" s="948"/>
      <c r="H3074" s="948"/>
      <c r="I3074" s="948"/>
      <c r="J3074" s="229"/>
      <c r="K3074" s="989"/>
    </row>
    <row r="3075" spans="1:11" s="85" customFormat="1" ht="15" customHeight="1" x14ac:dyDescent="0.3">
      <c r="A3075" s="951"/>
      <c r="B3075" s="1247"/>
      <c r="C3075" s="1244"/>
      <c r="D3075" s="1250"/>
      <c r="E3075" s="1254"/>
      <c r="F3075" s="1252"/>
      <c r="G3075" s="948"/>
      <c r="H3075" s="948"/>
      <c r="I3075" s="948"/>
      <c r="J3075" s="229"/>
      <c r="K3075" s="989"/>
    </row>
    <row r="3076" spans="1:11" s="85" customFormat="1" ht="15" customHeight="1" x14ac:dyDescent="0.3">
      <c r="A3076" s="951"/>
      <c r="B3076" s="1247"/>
      <c r="C3076" s="1244"/>
      <c r="D3076" s="1250"/>
      <c r="E3076" s="1254"/>
      <c r="F3076" s="1252"/>
      <c r="G3076" s="948"/>
      <c r="H3076" s="948"/>
      <c r="I3076" s="948"/>
      <c r="J3076" s="229"/>
      <c r="K3076" s="989"/>
    </row>
    <row r="3077" spans="1:11" s="85" customFormat="1" ht="15" customHeight="1" x14ac:dyDescent="0.3">
      <c r="A3077" s="951"/>
      <c r="B3077" s="1247"/>
      <c r="C3077" s="1244"/>
      <c r="D3077" s="1250"/>
      <c r="E3077" s="1254"/>
      <c r="F3077" s="1252"/>
      <c r="G3077" s="948"/>
      <c r="H3077" s="948"/>
      <c r="I3077" s="948"/>
      <c r="J3077" s="229"/>
      <c r="K3077" s="989"/>
    </row>
    <row r="3078" spans="1:11" s="85" customFormat="1" ht="15" customHeight="1" x14ac:dyDescent="0.3">
      <c r="A3078" s="951"/>
      <c r="B3078" s="1247"/>
      <c r="C3078" s="1244"/>
      <c r="D3078" s="1250"/>
      <c r="E3078" s="1254"/>
      <c r="F3078" s="1252"/>
      <c r="G3078" s="948"/>
      <c r="H3078" s="948"/>
      <c r="I3078" s="948"/>
      <c r="J3078" s="229"/>
      <c r="K3078" s="989"/>
    </row>
    <row r="3079" spans="1:11" s="85" customFormat="1" ht="15" customHeight="1" x14ac:dyDescent="0.3">
      <c r="A3079" s="951"/>
      <c r="B3079" s="1247"/>
      <c r="C3079" s="1244"/>
      <c r="D3079" s="1250"/>
      <c r="E3079" s="1254"/>
      <c r="F3079" s="1252"/>
      <c r="G3079" s="948"/>
      <c r="H3079" s="948"/>
      <c r="I3079" s="948"/>
      <c r="J3079" s="229"/>
      <c r="K3079" s="989"/>
    </row>
    <row r="3080" spans="1:11" s="85" customFormat="1" ht="15" customHeight="1" x14ac:dyDescent="0.3">
      <c r="A3080" s="951"/>
      <c r="B3080" s="1247"/>
      <c r="C3080" s="1244"/>
      <c r="D3080" s="1250"/>
      <c r="E3080" s="1254"/>
      <c r="F3080" s="1252"/>
      <c r="G3080" s="948"/>
      <c r="H3080" s="948"/>
      <c r="I3080" s="948"/>
      <c r="J3080" s="229"/>
      <c r="K3080" s="989"/>
    </row>
    <row r="3081" spans="1:11" s="85" customFormat="1" ht="15" customHeight="1" x14ac:dyDescent="0.3">
      <c r="A3081" s="951"/>
      <c r="B3081" s="1247"/>
      <c r="C3081" s="1244"/>
      <c r="D3081" s="1250"/>
      <c r="E3081" s="1254"/>
      <c r="F3081" s="1252"/>
      <c r="G3081" s="948"/>
      <c r="H3081" s="948"/>
      <c r="I3081" s="948"/>
      <c r="J3081" s="229"/>
      <c r="K3081" s="989"/>
    </row>
    <row r="3082" spans="1:11" s="85" customFormat="1" ht="15" customHeight="1" x14ac:dyDescent="0.3">
      <c r="A3082" s="951"/>
      <c r="B3082" s="1247"/>
      <c r="C3082" s="1244"/>
      <c r="D3082" s="1250"/>
      <c r="E3082" s="1254"/>
      <c r="F3082" s="1252"/>
      <c r="G3082" s="948"/>
      <c r="H3082" s="948"/>
      <c r="I3082" s="948"/>
      <c r="J3082" s="229"/>
      <c r="K3082" s="989"/>
    </row>
    <row r="3083" spans="1:11" s="85" customFormat="1" ht="15" customHeight="1" x14ac:dyDescent="0.3">
      <c r="A3083" s="951"/>
      <c r="B3083" s="1247"/>
      <c r="C3083" s="1244"/>
      <c r="D3083" s="1250"/>
      <c r="E3083" s="1254"/>
      <c r="F3083" s="1252"/>
      <c r="G3083" s="948"/>
      <c r="H3083" s="948"/>
      <c r="I3083" s="948"/>
      <c r="J3083" s="229"/>
      <c r="K3083" s="989"/>
    </row>
    <row r="3084" spans="1:11" s="85" customFormat="1" ht="15" customHeight="1" x14ac:dyDescent="0.3">
      <c r="A3084" s="951"/>
      <c r="B3084" s="1247"/>
      <c r="C3084" s="1244"/>
      <c r="D3084" s="1250"/>
      <c r="E3084" s="1254"/>
      <c r="F3084" s="1252"/>
      <c r="G3084" s="948"/>
      <c r="H3084" s="948"/>
      <c r="I3084" s="948"/>
      <c r="J3084" s="229"/>
      <c r="K3084" s="989"/>
    </row>
    <row r="3085" spans="1:11" s="85" customFormat="1" ht="15" customHeight="1" x14ac:dyDescent="0.3">
      <c r="A3085" s="951"/>
      <c r="B3085" s="1247"/>
      <c r="C3085" s="1244"/>
      <c r="D3085" s="1250"/>
      <c r="E3085" s="1254"/>
      <c r="F3085" s="1252"/>
      <c r="G3085" s="948"/>
      <c r="H3085" s="948"/>
      <c r="I3085" s="948"/>
      <c r="J3085" s="229"/>
      <c r="K3085" s="989"/>
    </row>
    <row r="3086" spans="1:11" s="85" customFormat="1" ht="15" customHeight="1" x14ac:dyDescent="0.3">
      <c r="A3086" s="951"/>
      <c r="B3086" s="1247"/>
      <c r="C3086" s="1244"/>
      <c r="D3086" s="1250"/>
      <c r="E3086" s="1254"/>
      <c r="F3086" s="1252"/>
      <c r="G3086" s="948"/>
      <c r="H3086" s="948"/>
      <c r="I3086" s="948"/>
      <c r="J3086" s="229"/>
      <c r="K3086" s="989"/>
    </row>
    <row r="3087" spans="1:11" s="85" customFormat="1" ht="15" customHeight="1" x14ac:dyDescent="0.3">
      <c r="A3087" s="951"/>
      <c r="B3087" s="1247"/>
      <c r="C3087" s="1244"/>
      <c r="D3087" s="1250"/>
      <c r="E3087" s="1254"/>
      <c r="F3087" s="1252"/>
      <c r="G3087" s="948"/>
      <c r="H3087" s="948"/>
      <c r="I3087" s="948"/>
      <c r="J3087" s="229"/>
      <c r="K3087" s="989"/>
    </row>
    <row r="3088" spans="1:11" s="85" customFormat="1" ht="15" customHeight="1" x14ac:dyDescent="0.3">
      <c r="A3088" s="951"/>
      <c r="B3088" s="1247"/>
      <c r="C3088" s="1244"/>
      <c r="D3088" s="1250"/>
      <c r="E3088" s="1254"/>
      <c r="F3088" s="1252"/>
      <c r="G3088" s="948"/>
      <c r="H3088" s="948"/>
      <c r="I3088" s="948"/>
      <c r="J3088" s="229"/>
      <c r="K3088" s="989"/>
    </row>
    <row r="3089" spans="1:11" s="85" customFormat="1" ht="15" customHeight="1" x14ac:dyDescent="0.3">
      <c r="A3089" s="951"/>
      <c r="B3089" s="1247"/>
      <c r="C3089" s="1244"/>
      <c r="D3089" s="1250"/>
      <c r="E3089" s="1254"/>
      <c r="F3089" s="1252"/>
      <c r="G3089" s="948"/>
      <c r="H3089" s="948"/>
      <c r="I3089" s="948"/>
      <c r="J3089" s="229"/>
      <c r="K3089" s="989"/>
    </row>
    <row r="3090" spans="1:11" s="85" customFormat="1" ht="15" customHeight="1" x14ac:dyDescent="0.3">
      <c r="A3090" s="951"/>
      <c r="B3090" s="1247"/>
      <c r="C3090" s="1244"/>
      <c r="D3090" s="1250"/>
      <c r="E3090" s="1254"/>
      <c r="F3090" s="1252"/>
      <c r="G3090" s="948"/>
      <c r="H3090" s="948"/>
      <c r="I3090" s="948"/>
      <c r="J3090" s="229"/>
      <c r="K3090" s="989"/>
    </row>
    <row r="3091" spans="1:11" s="85" customFormat="1" ht="15" customHeight="1" x14ac:dyDescent="0.3">
      <c r="A3091" s="951"/>
      <c r="B3091" s="1247"/>
      <c r="C3091" s="1244"/>
      <c r="D3091" s="1250"/>
      <c r="E3091" s="1254"/>
      <c r="F3091" s="1252"/>
      <c r="G3091" s="948"/>
      <c r="H3091" s="948"/>
      <c r="I3091" s="948"/>
      <c r="J3091" s="229"/>
      <c r="K3091" s="989"/>
    </row>
    <row r="3092" spans="1:11" s="85" customFormat="1" ht="15" customHeight="1" x14ac:dyDescent="0.3">
      <c r="A3092" s="951"/>
      <c r="B3092" s="1247"/>
      <c r="C3092" s="1244"/>
      <c r="D3092" s="1250"/>
      <c r="E3092" s="1254"/>
      <c r="F3092" s="1252"/>
      <c r="G3092" s="948"/>
      <c r="H3092" s="948"/>
      <c r="I3092" s="948"/>
      <c r="J3092" s="229"/>
      <c r="K3092" s="989"/>
    </row>
    <row r="3093" spans="1:11" s="85" customFormat="1" ht="15" customHeight="1" x14ac:dyDescent="0.3">
      <c r="A3093" s="951"/>
      <c r="B3093" s="1247"/>
      <c r="C3093" s="1244"/>
      <c r="D3093" s="1250"/>
      <c r="E3093" s="1254"/>
      <c r="F3093" s="1252"/>
      <c r="G3093" s="948"/>
      <c r="H3093" s="948"/>
      <c r="I3093" s="948"/>
      <c r="J3093" s="229"/>
      <c r="K3093" s="989"/>
    </row>
    <row r="3094" spans="1:11" s="85" customFormat="1" ht="15" customHeight="1" x14ac:dyDescent="0.3">
      <c r="A3094" s="951"/>
      <c r="B3094" s="1247"/>
      <c r="C3094" s="1244"/>
      <c r="D3094" s="1250"/>
      <c r="E3094" s="1254"/>
      <c r="F3094" s="1252"/>
      <c r="G3094" s="948"/>
      <c r="H3094" s="948"/>
      <c r="I3094" s="948"/>
      <c r="J3094" s="229"/>
      <c r="K3094" s="989"/>
    </row>
    <row r="3095" spans="1:11" s="85" customFormat="1" ht="15" customHeight="1" x14ac:dyDescent="0.3">
      <c r="A3095" s="951"/>
      <c r="B3095" s="1247"/>
      <c r="C3095" s="1244"/>
      <c r="D3095" s="1250"/>
      <c r="E3095" s="1254"/>
      <c r="F3095" s="1252"/>
      <c r="G3095" s="948"/>
      <c r="H3095" s="948"/>
      <c r="I3095" s="948"/>
      <c r="J3095" s="229"/>
      <c r="K3095" s="989"/>
    </row>
    <row r="3096" spans="1:11" s="85" customFormat="1" ht="15" customHeight="1" x14ac:dyDescent="0.3">
      <c r="A3096" s="951"/>
      <c r="B3096" s="1247"/>
      <c r="C3096" s="1244"/>
      <c r="D3096" s="1250"/>
      <c r="E3096" s="1254"/>
      <c r="F3096" s="1252"/>
      <c r="G3096" s="948"/>
      <c r="H3096" s="948"/>
      <c r="I3096" s="948"/>
      <c r="J3096" s="229"/>
      <c r="K3096" s="989"/>
    </row>
    <row r="3097" spans="1:11" s="85" customFormat="1" ht="15" customHeight="1" x14ac:dyDescent="0.3">
      <c r="A3097" s="951"/>
      <c r="B3097" s="1247"/>
      <c r="C3097" s="1244"/>
      <c r="D3097" s="1250"/>
      <c r="E3097" s="1254"/>
      <c r="F3097" s="1252"/>
      <c r="G3097" s="948"/>
      <c r="H3097" s="948"/>
      <c r="I3097" s="948"/>
      <c r="J3097" s="229"/>
      <c r="K3097" s="989"/>
    </row>
    <row r="3098" spans="1:11" s="85" customFormat="1" ht="15" customHeight="1" x14ac:dyDescent="0.3">
      <c r="A3098" s="951"/>
      <c r="B3098" s="1247"/>
      <c r="C3098" s="1244"/>
      <c r="D3098" s="1250"/>
      <c r="E3098" s="1254"/>
      <c r="F3098" s="1252"/>
      <c r="G3098" s="948"/>
      <c r="H3098" s="948"/>
      <c r="I3098" s="948"/>
      <c r="J3098" s="229"/>
      <c r="K3098" s="989"/>
    </row>
    <row r="3099" spans="1:11" s="85" customFormat="1" ht="15" customHeight="1" x14ac:dyDescent="0.3">
      <c r="A3099" s="951"/>
      <c r="B3099" s="1247"/>
      <c r="C3099" s="1244"/>
      <c r="D3099" s="1250"/>
      <c r="E3099" s="1254"/>
      <c r="F3099" s="1252"/>
      <c r="G3099" s="948"/>
      <c r="H3099" s="948"/>
      <c r="I3099" s="948"/>
      <c r="J3099" s="229"/>
      <c r="K3099" s="989"/>
    </row>
    <row r="3100" spans="1:11" s="85" customFormat="1" ht="15" customHeight="1" x14ac:dyDescent="0.3">
      <c r="A3100" s="951"/>
      <c r="B3100" s="1247"/>
      <c r="C3100" s="1244"/>
      <c r="D3100" s="1250"/>
      <c r="E3100" s="1254"/>
      <c r="F3100" s="1252"/>
      <c r="G3100" s="948"/>
      <c r="H3100" s="948"/>
      <c r="I3100" s="948"/>
      <c r="J3100" s="229"/>
      <c r="K3100" s="989"/>
    </row>
    <row r="3101" spans="1:11" s="85" customFormat="1" ht="15" customHeight="1" x14ac:dyDescent="0.3">
      <c r="A3101" s="951"/>
      <c r="B3101" s="1247"/>
      <c r="C3101" s="1244"/>
      <c r="D3101" s="1250"/>
      <c r="E3101" s="1254"/>
      <c r="F3101" s="1252"/>
      <c r="G3101" s="948"/>
      <c r="H3101" s="948"/>
      <c r="I3101" s="948"/>
      <c r="J3101" s="229"/>
      <c r="K3101" s="989"/>
    </row>
    <row r="3102" spans="1:11" s="85" customFormat="1" ht="15" customHeight="1" x14ac:dyDescent="0.3">
      <c r="A3102" s="951"/>
      <c r="B3102" s="1247"/>
      <c r="C3102" s="1244"/>
      <c r="D3102" s="1250"/>
      <c r="E3102" s="1254"/>
      <c r="F3102" s="1252"/>
      <c r="G3102" s="948"/>
      <c r="H3102" s="948"/>
      <c r="I3102" s="948"/>
      <c r="J3102" s="229"/>
      <c r="K3102" s="989"/>
    </row>
    <row r="3103" spans="1:11" s="85" customFormat="1" ht="15" customHeight="1" x14ac:dyDescent="0.3">
      <c r="A3103" s="951"/>
      <c r="B3103" s="1247"/>
      <c r="C3103" s="1244"/>
      <c r="D3103" s="1250"/>
      <c r="E3103" s="1254"/>
      <c r="F3103" s="1252"/>
      <c r="G3103" s="948"/>
      <c r="H3103" s="948"/>
      <c r="I3103" s="948"/>
      <c r="J3103" s="229"/>
      <c r="K3103" s="989"/>
    </row>
    <row r="3104" spans="1:11" s="85" customFormat="1" ht="15" customHeight="1" x14ac:dyDescent="0.3">
      <c r="A3104" s="951"/>
      <c r="B3104" s="1247"/>
      <c r="C3104" s="1244"/>
      <c r="D3104" s="1250"/>
      <c r="E3104" s="1254"/>
      <c r="F3104" s="1252"/>
      <c r="G3104" s="948"/>
      <c r="H3104" s="948"/>
      <c r="I3104" s="948"/>
      <c r="J3104" s="229"/>
      <c r="K3104" s="989"/>
    </row>
    <row r="3105" spans="1:11" s="85" customFormat="1" ht="15" customHeight="1" x14ac:dyDescent="0.3">
      <c r="A3105" s="951"/>
      <c r="B3105" s="1247"/>
      <c r="C3105" s="1244"/>
      <c r="D3105" s="1250"/>
      <c r="E3105" s="1254"/>
      <c r="F3105" s="1252"/>
      <c r="G3105" s="948"/>
      <c r="H3105" s="948"/>
      <c r="I3105" s="948"/>
      <c r="J3105" s="229"/>
      <c r="K3105" s="989"/>
    </row>
    <row r="3106" spans="1:11" s="85" customFormat="1" ht="15" customHeight="1" x14ac:dyDescent="0.3">
      <c r="A3106" s="951"/>
      <c r="B3106" s="1247"/>
      <c r="C3106" s="1244"/>
      <c r="D3106" s="1250"/>
      <c r="E3106" s="1254"/>
      <c r="F3106" s="1252"/>
      <c r="G3106" s="948"/>
      <c r="H3106" s="948"/>
      <c r="I3106" s="948"/>
      <c r="J3106" s="229"/>
      <c r="K3106" s="989"/>
    </row>
    <row r="3107" spans="1:11" s="85" customFormat="1" ht="15" customHeight="1" x14ac:dyDescent="0.3">
      <c r="A3107" s="951"/>
      <c r="B3107" s="1247"/>
      <c r="C3107" s="1244"/>
      <c r="D3107" s="1250"/>
      <c r="E3107" s="1254"/>
      <c r="F3107" s="1252"/>
      <c r="G3107" s="948"/>
      <c r="H3107" s="948"/>
      <c r="I3107" s="948"/>
      <c r="J3107" s="229"/>
      <c r="K3107" s="989"/>
    </row>
    <row r="3108" spans="1:11" s="85" customFormat="1" ht="15" customHeight="1" x14ac:dyDescent="0.3">
      <c r="A3108" s="951"/>
      <c r="B3108" s="1247"/>
      <c r="C3108" s="1244"/>
      <c r="D3108" s="1250"/>
      <c r="E3108" s="1254"/>
      <c r="F3108" s="1252"/>
      <c r="G3108" s="948"/>
      <c r="H3108" s="948"/>
      <c r="I3108" s="948"/>
      <c r="J3108" s="229"/>
      <c r="K3108" s="989"/>
    </row>
    <row r="3109" spans="1:11" s="85" customFormat="1" ht="15" customHeight="1" x14ac:dyDescent="0.3">
      <c r="A3109" s="951"/>
      <c r="B3109" s="1247"/>
      <c r="C3109" s="1244"/>
      <c r="D3109" s="1250"/>
      <c r="E3109" s="1254"/>
      <c r="F3109" s="1252"/>
      <c r="G3109" s="948"/>
      <c r="H3109" s="948"/>
      <c r="I3109" s="948"/>
      <c r="J3109" s="229"/>
      <c r="K3109" s="989"/>
    </row>
    <row r="3110" spans="1:11" s="85" customFormat="1" ht="15" customHeight="1" x14ac:dyDescent="0.3">
      <c r="A3110" s="951"/>
      <c r="B3110" s="1247"/>
      <c r="C3110" s="1244"/>
      <c r="D3110" s="1250"/>
      <c r="E3110" s="1254"/>
      <c r="F3110" s="1252"/>
      <c r="G3110" s="948"/>
      <c r="H3110" s="948"/>
      <c r="I3110" s="948"/>
      <c r="J3110" s="229"/>
      <c r="K3110" s="989"/>
    </row>
    <row r="3111" spans="1:11" s="85" customFormat="1" ht="15" customHeight="1" x14ac:dyDescent="0.3">
      <c r="A3111" s="951"/>
      <c r="B3111" s="1247"/>
      <c r="C3111" s="1244"/>
      <c r="D3111" s="1250"/>
      <c r="E3111" s="1254"/>
      <c r="F3111" s="1252"/>
      <c r="G3111" s="948"/>
      <c r="H3111" s="948"/>
      <c r="I3111" s="948"/>
      <c r="J3111" s="229"/>
      <c r="K3111" s="989"/>
    </row>
    <row r="3112" spans="1:11" s="85" customFormat="1" ht="15" customHeight="1" x14ac:dyDescent="0.3">
      <c r="A3112" s="951"/>
      <c r="B3112" s="1247"/>
      <c r="C3112" s="1244"/>
      <c r="D3112" s="1250"/>
      <c r="E3112" s="1254"/>
      <c r="F3112" s="1252"/>
      <c r="G3112" s="948"/>
      <c r="H3112" s="948"/>
      <c r="I3112" s="948"/>
      <c r="J3112" s="229"/>
      <c r="K3112" s="989"/>
    </row>
    <row r="3113" spans="1:11" s="85" customFormat="1" ht="15" customHeight="1" x14ac:dyDescent="0.3">
      <c r="A3113" s="951"/>
      <c r="B3113" s="1247"/>
      <c r="C3113" s="1244"/>
      <c r="D3113" s="1250"/>
      <c r="E3113" s="1254"/>
      <c r="F3113" s="1252"/>
      <c r="G3113" s="948"/>
      <c r="H3113" s="948"/>
      <c r="I3113" s="948"/>
      <c r="J3113" s="229"/>
      <c r="K3113" s="989"/>
    </row>
    <row r="3114" spans="1:11" s="85" customFormat="1" ht="15" customHeight="1" x14ac:dyDescent="0.3">
      <c r="A3114" s="951"/>
      <c r="B3114" s="1247"/>
      <c r="C3114" s="1244"/>
      <c r="D3114" s="1250"/>
      <c r="E3114" s="1254"/>
      <c r="F3114" s="1252"/>
      <c r="G3114" s="948"/>
      <c r="H3114" s="948"/>
      <c r="I3114" s="948"/>
      <c r="J3114" s="229"/>
      <c r="K3114" s="989"/>
    </row>
    <row r="3115" spans="1:11" s="85" customFormat="1" ht="15" customHeight="1" x14ac:dyDescent="0.3">
      <c r="A3115" s="951"/>
      <c r="B3115" s="1247"/>
      <c r="C3115" s="1244"/>
      <c r="D3115" s="1250"/>
      <c r="E3115" s="1254"/>
      <c r="F3115" s="1252"/>
      <c r="G3115" s="948"/>
      <c r="H3115" s="948"/>
      <c r="I3115" s="948"/>
      <c r="J3115" s="229"/>
      <c r="K3115" s="989"/>
    </row>
    <row r="3116" spans="1:11" s="85" customFormat="1" ht="15" customHeight="1" x14ac:dyDescent="0.3">
      <c r="A3116" s="951"/>
      <c r="B3116" s="1247"/>
      <c r="C3116" s="1244"/>
      <c r="D3116" s="1250"/>
      <c r="E3116" s="1254"/>
      <c r="F3116" s="1252"/>
      <c r="G3116" s="948"/>
      <c r="H3116" s="948"/>
      <c r="I3116" s="948"/>
      <c r="J3116" s="229"/>
      <c r="K3116" s="989"/>
    </row>
    <row r="3117" spans="1:11" s="85" customFormat="1" ht="15" customHeight="1" x14ac:dyDescent="0.3">
      <c r="A3117" s="951"/>
      <c r="B3117" s="1247"/>
      <c r="C3117" s="1244"/>
      <c r="D3117" s="1250"/>
      <c r="E3117" s="1254"/>
      <c r="F3117" s="1252"/>
      <c r="G3117" s="948"/>
      <c r="H3117" s="948"/>
      <c r="I3117" s="948"/>
      <c r="J3117" s="229"/>
      <c r="K3117" s="989"/>
    </row>
    <row r="3118" spans="1:11" s="85" customFormat="1" ht="15" customHeight="1" x14ac:dyDescent="0.3">
      <c r="A3118" s="951"/>
      <c r="B3118" s="1247"/>
      <c r="C3118" s="1244"/>
      <c r="D3118" s="1250"/>
      <c r="E3118" s="1254"/>
      <c r="F3118" s="1252"/>
      <c r="G3118" s="948"/>
      <c r="H3118" s="948"/>
      <c r="I3118" s="948"/>
      <c r="J3118" s="229"/>
      <c r="K3118" s="989"/>
    </row>
    <row r="3119" spans="1:11" s="85" customFormat="1" ht="15" customHeight="1" x14ac:dyDescent="0.3">
      <c r="A3119" s="951"/>
      <c r="B3119" s="1247"/>
      <c r="C3119" s="1244"/>
      <c r="D3119" s="1250"/>
      <c r="E3119" s="1254"/>
      <c r="F3119" s="1252"/>
      <c r="G3119" s="948"/>
      <c r="H3119" s="948"/>
      <c r="I3119" s="948"/>
      <c r="J3119" s="229"/>
      <c r="K3119" s="989"/>
    </row>
    <row r="3120" spans="1:11" s="85" customFormat="1" ht="15" customHeight="1" x14ac:dyDescent="0.3">
      <c r="A3120" s="951"/>
      <c r="B3120" s="1247"/>
      <c r="C3120" s="1244"/>
      <c r="D3120" s="1250"/>
      <c r="E3120" s="1254"/>
      <c r="F3120" s="1252"/>
      <c r="G3120" s="948"/>
      <c r="H3120" s="948"/>
      <c r="I3120" s="948"/>
      <c r="J3120" s="229"/>
      <c r="K3120" s="989"/>
    </row>
    <row r="3121" spans="1:11" s="85" customFormat="1" ht="15" customHeight="1" x14ac:dyDescent="0.3">
      <c r="A3121" s="951"/>
      <c r="B3121" s="1247"/>
      <c r="C3121" s="1244"/>
      <c r="D3121" s="1250"/>
      <c r="E3121" s="1254"/>
      <c r="F3121" s="1252"/>
      <c r="G3121" s="948"/>
      <c r="H3121" s="948"/>
      <c r="I3121" s="948"/>
      <c r="J3121" s="229"/>
      <c r="K3121" s="989"/>
    </row>
    <row r="3122" spans="1:11" s="85" customFormat="1" ht="15" customHeight="1" x14ac:dyDescent="0.3">
      <c r="A3122" s="951"/>
      <c r="B3122" s="1247"/>
      <c r="C3122" s="1244"/>
      <c r="D3122" s="1250"/>
      <c r="E3122" s="1254"/>
      <c r="F3122" s="1252"/>
      <c r="G3122" s="948"/>
      <c r="H3122" s="948"/>
      <c r="I3122" s="948"/>
      <c r="J3122" s="229"/>
      <c r="K3122" s="989"/>
    </row>
    <row r="3123" spans="1:11" s="85" customFormat="1" ht="15" customHeight="1" x14ac:dyDescent="0.3">
      <c r="A3123" s="951"/>
      <c r="B3123" s="1247"/>
      <c r="C3123" s="1244"/>
      <c r="D3123" s="1250"/>
      <c r="E3123" s="1254"/>
      <c r="F3123" s="1252"/>
      <c r="G3123" s="948"/>
      <c r="H3123" s="948"/>
      <c r="I3123" s="948"/>
      <c r="J3123" s="229"/>
      <c r="K3123" s="989"/>
    </row>
    <row r="3124" spans="1:11" s="85" customFormat="1" ht="15" customHeight="1" x14ac:dyDescent="0.3">
      <c r="A3124" s="951"/>
      <c r="B3124" s="1247"/>
      <c r="C3124" s="1244"/>
      <c r="D3124" s="1250"/>
      <c r="E3124" s="1254"/>
      <c r="F3124" s="1252"/>
      <c r="G3124" s="948"/>
      <c r="H3124" s="948"/>
      <c r="I3124" s="948"/>
      <c r="J3124" s="229"/>
      <c r="K3124" s="989"/>
    </row>
    <row r="3125" spans="1:11" s="85" customFormat="1" ht="15" customHeight="1" x14ac:dyDescent="0.3">
      <c r="A3125" s="951"/>
      <c r="B3125" s="1247"/>
      <c r="C3125" s="1244"/>
      <c r="D3125" s="1250"/>
      <c r="E3125" s="1254"/>
      <c r="F3125" s="1252"/>
      <c r="G3125" s="948"/>
      <c r="H3125" s="948"/>
      <c r="I3125" s="948"/>
      <c r="J3125" s="229"/>
      <c r="K3125" s="989"/>
    </row>
    <row r="3126" spans="1:11" s="85" customFormat="1" ht="15" customHeight="1" x14ac:dyDescent="0.3">
      <c r="A3126" s="951"/>
      <c r="B3126" s="1247"/>
      <c r="C3126" s="1244"/>
      <c r="D3126" s="1250"/>
      <c r="E3126" s="1254"/>
      <c r="F3126" s="1252"/>
      <c r="G3126" s="948"/>
      <c r="H3126" s="948"/>
      <c r="I3126" s="948"/>
      <c r="J3126" s="229"/>
      <c r="K3126" s="989"/>
    </row>
    <row r="3127" spans="1:11" s="85" customFormat="1" ht="15" customHeight="1" x14ac:dyDescent="0.3">
      <c r="A3127" s="951"/>
      <c r="B3127" s="1247"/>
      <c r="C3127" s="1244"/>
      <c r="D3127" s="1250"/>
      <c r="E3127" s="1254"/>
      <c r="F3127" s="1252"/>
      <c r="G3127" s="948"/>
      <c r="H3127" s="948"/>
      <c r="I3127" s="948"/>
      <c r="J3127" s="229"/>
      <c r="K3127" s="989"/>
    </row>
    <row r="3128" spans="1:11" s="85" customFormat="1" ht="15" customHeight="1" x14ac:dyDescent="0.3">
      <c r="A3128" s="951"/>
      <c r="B3128" s="1247"/>
      <c r="C3128" s="1244"/>
      <c r="D3128" s="1250"/>
      <c r="E3128" s="1254"/>
      <c r="F3128" s="1252"/>
      <c r="G3128" s="948"/>
      <c r="H3128" s="948"/>
      <c r="I3128" s="948"/>
      <c r="J3128" s="229"/>
      <c r="K3128" s="989"/>
    </row>
    <row r="3129" spans="1:11" s="85" customFormat="1" ht="15" customHeight="1" x14ac:dyDescent="0.3">
      <c r="A3129" s="951"/>
      <c r="B3129" s="1247"/>
      <c r="C3129" s="1244"/>
      <c r="D3129" s="1250"/>
      <c r="E3129" s="1254"/>
      <c r="F3129" s="1252"/>
      <c r="G3129" s="948"/>
      <c r="H3129" s="948"/>
      <c r="I3129" s="948"/>
      <c r="J3129" s="229"/>
      <c r="K3129" s="989"/>
    </row>
    <row r="3130" spans="1:11" s="85" customFormat="1" ht="15" customHeight="1" x14ac:dyDescent="0.3">
      <c r="A3130" s="951"/>
      <c r="B3130" s="1247"/>
      <c r="C3130" s="1244"/>
      <c r="D3130" s="1250"/>
      <c r="E3130" s="1254"/>
      <c r="F3130" s="1252"/>
      <c r="G3130" s="948"/>
      <c r="H3130" s="948"/>
      <c r="I3130" s="948"/>
      <c r="J3130" s="229"/>
      <c r="K3130" s="989"/>
    </row>
    <row r="3131" spans="1:11" s="85" customFormat="1" ht="15" customHeight="1" x14ac:dyDescent="0.3">
      <c r="A3131" s="951"/>
      <c r="B3131" s="1247"/>
      <c r="C3131" s="1244"/>
      <c r="D3131" s="1250"/>
      <c r="E3131" s="1254"/>
      <c r="F3131" s="1252"/>
      <c r="G3131" s="948"/>
      <c r="H3131" s="948"/>
      <c r="I3131" s="948"/>
      <c r="J3131" s="229"/>
      <c r="K3131" s="989"/>
    </row>
    <row r="3132" spans="1:11" s="85" customFormat="1" ht="15" customHeight="1" x14ac:dyDescent="0.3">
      <c r="A3132" s="951"/>
      <c r="B3132" s="1247"/>
      <c r="C3132" s="1244"/>
      <c r="D3132" s="1250"/>
      <c r="E3132" s="1254"/>
      <c r="F3132" s="1252"/>
      <c r="G3132" s="948"/>
      <c r="H3132" s="948"/>
      <c r="I3132" s="948"/>
      <c r="J3132" s="229"/>
      <c r="K3132" s="989"/>
    </row>
    <row r="3133" spans="1:11" s="85" customFormat="1" ht="15" customHeight="1" x14ac:dyDescent="0.3">
      <c r="A3133" s="951"/>
      <c r="B3133" s="1247"/>
      <c r="C3133" s="1244"/>
      <c r="D3133" s="1250"/>
      <c r="E3133" s="1254"/>
      <c r="F3133" s="1252"/>
      <c r="G3133" s="948"/>
      <c r="H3133" s="948"/>
      <c r="I3133" s="948"/>
      <c r="J3133" s="229"/>
      <c r="K3133" s="989"/>
    </row>
    <row r="3134" spans="1:11" s="85" customFormat="1" ht="15" customHeight="1" x14ac:dyDescent="0.3">
      <c r="A3134" s="951"/>
      <c r="B3134" s="1247"/>
      <c r="C3134" s="1244"/>
      <c r="D3134" s="1250"/>
      <c r="E3134" s="1254"/>
      <c r="F3134" s="1252"/>
      <c r="G3134" s="948"/>
      <c r="H3134" s="948"/>
      <c r="I3134" s="948"/>
      <c r="J3134" s="229"/>
      <c r="K3134" s="989"/>
    </row>
    <row r="3135" spans="1:11" s="85" customFormat="1" ht="15" customHeight="1" x14ac:dyDescent="0.3">
      <c r="A3135" s="951"/>
      <c r="B3135" s="1247"/>
      <c r="C3135" s="1244"/>
      <c r="D3135" s="1250"/>
      <c r="E3135" s="1254"/>
      <c r="F3135" s="1252"/>
      <c r="G3135" s="948"/>
      <c r="H3135" s="948"/>
      <c r="I3135" s="948"/>
      <c r="J3135" s="229"/>
      <c r="K3135" s="989"/>
    </row>
    <row r="3136" spans="1:11" s="85" customFormat="1" ht="15" customHeight="1" x14ac:dyDescent="0.3">
      <c r="A3136" s="951"/>
      <c r="B3136" s="1247"/>
      <c r="C3136" s="1244"/>
      <c r="D3136" s="1250"/>
      <c r="E3136" s="1254"/>
      <c r="F3136" s="1252"/>
      <c r="G3136" s="948"/>
      <c r="H3136" s="948"/>
      <c r="I3136" s="948"/>
      <c r="J3136" s="229"/>
      <c r="K3136" s="989"/>
    </row>
    <row r="3137" spans="1:11" s="85" customFormat="1" ht="15" customHeight="1" x14ac:dyDescent="0.3">
      <c r="A3137" s="951"/>
      <c r="B3137" s="1247"/>
      <c r="C3137" s="1244"/>
      <c r="D3137" s="1250"/>
      <c r="E3137" s="1254"/>
      <c r="F3137" s="1252"/>
      <c r="G3137" s="948"/>
      <c r="H3137" s="948"/>
      <c r="I3137" s="948"/>
      <c r="J3137" s="229"/>
      <c r="K3137" s="989"/>
    </row>
    <row r="3138" spans="1:11" s="85" customFormat="1" ht="15" customHeight="1" x14ac:dyDescent="0.3">
      <c r="A3138" s="951"/>
      <c r="B3138" s="1247"/>
      <c r="C3138" s="1244"/>
      <c r="D3138" s="1250"/>
      <c r="E3138" s="1254"/>
      <c r="F3138" s="1252"/>
      <c r="G3138" s="948"/>
      <c r="H3138" s="948"/>
      <c r="I3138" s="948"/>
      <c r="J3138" s="229"/>
      <c r="K3138" s="989"/>
    </row>
    <row r="3139" spans="1:11" s="85" customFormat="1" ht="15" customHeight="1" x14ac:dyDescent="0.3">
      <c r="A3139" s="951"/>
      <c r="B3139" s="1247"/>
      <c r="C3139" s="1244"/>
      <c r="D3139" s="1250"/>
      <c r="E3139" s="1254"/>
      <c r="F3139" s="1252"/>
      <c r="G3139" s="948"/>
      <c r="H3139" s="948"/>
      <c r="I3139" s="948"/>
      <c r="J3139" s="229"/>
      <c r="K3139" s="989"/>
    </row>
    <row r="3140" spans="1:11" s="85" customFormat="1" ht="15" customHeight="1" x14ac:dyDescent="0.3">
      <c r="A3140" s="951"/>
      <c r="B3140" s="1247"/>
      <c r="C3140" s="1244"/>
      <c r="D3140" s="1250"/>
      <c r="E3140" s="1254"/>
      <c r="F3140" s="1252"/>
      <c r="G3140" s="948"/>
      <c r="H3140" s="948"/>
      <c r="I3140" s="948"/>
      <c r="J3140" s="229"/>
      <c r="K3140" s="989"/>
    </row>
    <row r="3141" spans="1:11" s="85" customFormat="1" ht="15" customHeight="1" x14ac:dyDescent="0.3">
      <c r="A3141" s="951"/>
      <c r="B3141" s="1247"/>
      <c r="C3141" s="1244"/>
      <c r="D3141" s="1250"/>
      <c r="E3141" s="1254"/>
      <c r="F3141" s="1252"/>
      <c r="G3141" s="948"/>
      <c r="H3141" s="948"/>
      <c r="I3141" s="948"/>
      <c r="J3141" s="229"/>
      <c r="K3141" s="989"/>
    </row>
    <row r="3142" spans="1:11" s="85" customFormat="1" ht="15" customHeight="1" x14ac:dyDescent="0.3">
      <c r="A3142" s="951"/>
      <c r="B3142" s="1247"/>
      <c r="C3142" s="1244"/>
      <c r="D3142" s="1250"/>
      <c r="E3142" s="1254"/>
      <c r="F3142" s="1252"/>
      <c r="G3142" s="948"/>
      <c r="H3142" s="948"/>
      <c r="I3142" s="948"/>
      <c r="J3142" s="229"/>
      <c r="K3142" s="989"/>
    </row>
    <row r="3143" spans="1:11" s="85" customFormat="1" ht="15" customHeight="1" x14ac:dyDescent="0.3">
      <c r="A3143" s="951"/>
      <c r="B3143" s="1247"/>
      <c r="C3143" s="1244"/>
      <c r="D3143" s="1250"/>
      <c r="E3143" s="1254"/>
      <c r="F3143" s="1252"/>
      <c r="G3143" s="948"/>
      <c r="H3143" s="948"/>
      <c r="I3143" s="948"/>
      <c r="J3143" s="229"/>
      <c r="K3143" s="989"/>
    </row>
    <row r="3144" spans="1:11" s="85" customFormat="1" ht="15" customHeight="1" x14ac:dyDescent="0.3">
      <c r="A3144" s="951"/>
      <c r="B3144" s="1247"/>
      <c r="C3144" s="1244"/>
      <c r="D3144" s="1250"/>
      <c r="E3144" s="1254"/>
      <c r="F3144" s="1252"/>
      <c r="G3144" s="948"/>
      <c r="H3144" s="948"/>
      <c r="I3144" s="948"/>
      <c r="J3144" s="229"/>
      <c r="K3144" s="989"/>
    </row>
    <row r="3145" spans="1:11" s="85" customFormat="1" ht="15" customHeight="1" x14ac:dyDescent="0.3">
      <c r="A3145" s="951"/>
      <c r="B3145" s="1247"/>
      <c r="C3145" s="1244"/>
      <c r="D3145" s="1250"/>
      <c r="E3145" s="1254"/>
      <c r="F3145" s="1252"/>
      <c r="G3145" s="948"/>
      <c r="H3145" s="948"/>
      <c r="I3145" s="948"/>
      <c r="J3145" s="229"/>
      <c r="K3145" s="989"/>
    </row>
    <row r="3146" spans="1:11" s="85" customFormat="1" ht="15" customHeight="1" x14ac:dyDescent="0.3">
      <c r="A3146" s="951"/>
      <c r="B3146" s="1247"/>
      <c r="C3146" s="1244"/>
      <c r="D3146" s="1250"/>
      <c r="E3146" s="1254"/>
      <c r="F3146" s="1252"/>
      <c r="G3146" s="948"/>
      <c r="H3146" s="948"/>
      <c r="I3146" s="948"/>
      <c r="J3146" s="229"/>
      <c r="K3146" s="989"/>
    </row>
    <row r="3147" spans="1:11" s="85" customFormat="1" ht="15" customHeight="1" x14ac:dyDescent="0.3">
      <c r="A3147" s="951"/>
      <c r="B3147" s="1247"/>
      <c r="C3147" s="1244"/>
      <c r="D3147" s="1250"/>
      <c r="E3147" s="1254"/>
      <c r="F3147" s="1252"/>
      <c r="G3147" s="948"/>
      <c r="H3147" s="948"/>
      <c r="I3147" s="948"/>
      <c r="J3147" s="229"/>
      <c r="K3147" s="989"/>
    </row>
    <row r="3148" spans="1:11" s="85" customFormat="1" ht="15" customHeight="1" x14ac:dyDescent="0.3">
      <c r="A3148" s="951"/>
      <c r="B3148" s="1247"/>
      <c r="C3148" s="1244"/>
      <c r="D3148" s="1250"/>
      <c r="E3148" s="1254"/>
      <c r="F3148" s="1252"/>
      <c r="G3148" s="948"/>
      <c r="H3148" s="948"/>
      <c r="I3148" s="948"/>
      <c r="J3148" s="229"/>
      <c r="K3148" s="989"/>
    </row>
    <row r="3149" spans="1:11" s="85" customFormat="1" ht="15" customHeight="1" x14ac:dyDescent="0.3">
      <c r="A3149" s="951"/>
      <c r="B3149" s="1247"/>
      <c r="C3149" s="1244"/>
      <c r="D3149" s="1250"/>
      <c r="E3149" s="1254"/>
      <c r="F3149" s="1252"/>
      <c r="G3149" s="948"/>
      <c r="H3149" s="948"/>
      <c r="I3149" s="948"/>
      <c r="J3149" s="229"/>
      <c r="K3149" s="989"/>
    </row>
    <row r="3150" spans="1:11" s="85" customFormat="1" ht="15" customHeight="1" x14ac:dyDescent="0.3">
      <c r="A3150" s="951"/>
      <c r="B3150" s="1247"/>
      <c r="C3150" s="1244"/>
      <c r="D3150" s="1250"/>
      <c r="E3150" s="1254"/>
      <c r="F3150" s="1252"/>
      <c r="G3150" s="948"/>
      <c r="H3150" s="948"/>
      <c r="I3150" s="948"/>
      <c r="J3150" s="229"/>
      <c r="K3150" s="989"/>
    </row>
    <row r="3151" spans="1:11" s="85" customFormat="1" ht="15" customHeight="1" x14ac:dyDescent="0.3">
      <c r="A3151" s="951"/>
      <c r="B3151" s="1247"/>
      <c r="C3151" s="1244"/>
      <c r="D3151" s="1250"/>
      <c r="E3151" s="1254"/>
      <c r="F3151" s="1252"/>
      <c r="G3151" s="948"/>
      <c r="H3151" s="948"/>
      <c r="I3151" s="948"/>
      <c r="J3151" s="229"/>
      <c r="K3151" s="989"/>
    </row>
    <row r="3152" spans="1:11" s="85" customFormat="1" ht="15" customHeight="1" x14ac:dyDescent="0.3">
      <c r="A3152" s="951"/>
      <c r="B3152" s="1247"/>
      <c r="C3152" s="1244"/>
      <c r="D3152" s="1250"/>
      <c r="E3152" s="1254"/>
      <c r="F3152" s="1252"/>
      <c r="G3152" s="948"/>
      <c r="H3152" s="948"/>
      <c r="I3152" s="948"/>
      <c r="J3152" s="229"/>
      <c r="K3152" s="989"/>
    </row>
    <row r="3153" spans="1:11" s="85" customFormat="1" ht="15" customHeight="1" x14ac:dyDescent="0.3">
      <c r="A3153" s="951"/>
      <c r="B3153" s="1247"/>
      <c r="C3153" s="1244"/>
      <c r="D3153" s="1250"/>
      <c r="E3153" s="1254"/>
      <c r="F3153" s="1252"/>
      <c r="G3153" s="948"/>
      <c r="H3153" s="948"/>
      <c r="I3153" s="948"/>
      <c r="J3153" s="229"/>
      <c r="K3153" s="989"/>
    </row>
    <row r="3154" spans="1:11" s="85" customFormat="1" ht="15" customHeight="1" x14ac:dyDescent="0.3">
      <c r="A3154" s="951"/>
      <c r="B3154" s="1247"/>
      <c r="C3154" s="1244"/>
      <c r="D3154" s="1250"/>
      <c r="E3154" s="1254"/>
      <c r="F3154" s="1252"/>
      <c r="G3154" s="948"/>
      <c r="H3154" s="948"/>
      <c r="I3154" s="948"/>
      <c r="J3154" s="229"/>
      <c r="K3154" s="989"/>
    </row>
    <row r="3155" spans="1:11" s="85" customFormat="1" ht="15" customHeight="1" x14ac:dyDescent="0.3">
      <c r="A3155" s="951"/>
      <c r="B3155" s="1247"/>
      <c r="C3155" s="1244"/>
      <c r="D3155" s="1250"/>
      <c r="E3155" s="1254"/>
      <c r="F3155" s="1252"/>
      <c r="G3155" s="948"/>
      <c r="H3155" s="948"/>
      <c r="I3155" s="948"/>
      <c r="J3155" s="229"/>
      <c r="K3155" s="989"/>
    </row>
    <row r="3156" spans="1:11" s="85" customFormat="1" ht="15" customHeight="1" x14ac:dyDescent="0.3">
      <c r="A3156" s="951"/>
      <c r="B3156" s="1247"/>
      <c r="C3156" s="1244"/>
      <c r="D3156" s="1250"/>
      <c r="E3156" s="1254"/>
      <c r="F3156" s="1252"/>
      <c r="G3156" s="948"/>
      <c r="H3156" s="948"/>
      <c r="I3156" s="948"/>
      <c r="J3156" s="229"/>
      <c r="K3156" s="989"/>
    </row>
    <row r="3157" spans="1:11" s="85" customFormat="1" ht="15" customHeight="1" x14ac:dyDescent="0.3">
      <c r="A3157" s="951"/>
      <c r="B3157" s="949"/>
      <c r="C3157" s="229"/>
      <c r="D3157" s="1233"/>
      <c r="E3157" s="1254"/>
      <c r="F3157" s="1235"/>
      <c r="G3157" s="948"/>
      <c r="H3157" s="948"/>
      <c r="I3157" s="948"/>
      <c r="J3157" s="229"/>
      <c r="K3157" s="989"/>
    </row>
    <row r="3158" spans="1:11" s="85" customFormat="1" ht="15" customHeight="1" x14ac:dyDescent="0.3">
      <c r="A3158" s="951"/>
      <c r="B3158" s="949"/>
      <c r="C3158" s="1244"/>
      <c r="D3158" s="1249"/>
      <c r="E3158" s="1239"/>
      <c r="F3158" s="1251"/>
      <c r="G3158" s="948"/>
      <c r="H3158" s="948"/>
      <c r="I3158" s="948"/>
      <c r="J3158" s="229"/>
      <c r="K3158" s="989"/>
    </row>
    <row r="3159" spans="1:11" s="85" customFormat="1" ht="15" customHeight="1" x14ac:dyDescent="0.3">
      <c r="A3159" s="951"/>
      <c r="B3159" s="949"/>
      <c r="C3159" s="1244"/>
      <c r="D3159" s="1250"/>
      <c r="E3159" s="1254"/>
      <c r="F3159" s="1252"/>
      <c r="G3159" s="948"/>
      <c r="H3159" s="948"/>
      <c r="I3159" s="948"/>
      <c r="J3159" s="229"/>
      <c r="K3159" s="989"/>
    </row>
    <row r="3160" spans="1:11" s="85" customFormat="1" ht="15" customHeight="1" x14ac:dyDescent="0.3">
      <c r="A3160" s="951"/>
      <c r="B3160" s="949"/>
      <c r="C3160" s="1244"/>
      <c r="D3160" s="1250"/>
      <c r="E3160" s="1254"/>
      <c r="F3160" s="1252"/>
      <c r="G3160" s="948"/>
      <c r="H3160" s="948"/>
      <c r="I3160" s="948"/>
      <c r="J3160" s="229"/>
      <c r="K3160" s="989"/>
    </row>
    <row r="3161" spans="1:11" s="85" customFormat="1" ht="15" customHeight="1" x14ac:dyDescent="0.3">
      <c r="A3161" s="951"/>
      <c r="B3161" s="949"/>
      <c r="C3161" s="1244"/>
      <c r="D3161" s="1250"/>
      <c r="E3161" s="1254"/>
      <c r="F3161" s="1252"/>
      <c r="G3161" s="948"/>
      <c r="H3161" s="948"/>
      <c r="I3161" s="948"/>
      <c r="J3161" s="229"/>
      <c r="K3161" s="989"/>
    </row>
    <row r="3162" spans="1:11" s="85" customFormat="1" ht="15" customHeight="1" x14ac:dyDescent="0.3">
      <c r="A3162" s="951"/>
      <c r="B3162" s="949"/>
      <c r="C3162" s="1244"/>
      <c r="D3162" s="1250"/>
      <c r="E3162" s="1254"/>
      <c r="F3162" s="1252"/>
      <c r="G3162" s="948"/>
      <c r="H3162" s="948"/>
      <c r="I3162" s="948"/>
      <c r="J3162" s="229"/>
      <c r="K3162" s="989"/>
    </row>
    <row r="3163" spans="1:11" s="85" customFormat="1" ht="15" customHeight="1" x14ac:dyDescent="0.3">
      <c r="A3163" s="951"/>
      <c r="B3163" s="949"/>
      <c r="C3163" s="1244"/>
      <c r="D3163" s="1250"/>
      <c r="E3163" s="1254"/>
      <c r="F3163" s="1252"/>
      <c r="G3163" s="948"/>
      <c r="H3163" s="948"/>
      <c r="I3163" s="948"/>
      <c r="J3163" s="229"/>
      <c r="K3163" s="989"/>
    </row>
    <row r="3164" spans="1:11" s="85" customFormat="1" ht="15" customHeight="1" x14ac:dyDescent="0.3">
      <c r="A3164" s="951"/>
      <c r="B3164" s="949"/>
      <c r="C3164" s="1244"/>
      <c r="D3164" s="1250"/>
      <c r="E3164" s="1254"/>
      <c r="F3164" s="1252"/>
      <c r="G3164" s="948"/>
      <c r="H3164" s="948"/>
      <c r="I3164" s="948"/>
      <c r="J3164" s="229"/>
      <c r="K3164" s="989"/>
    </row>
    <row r="3165" spans="1:11" s="85" customFormat="1" ht="15" customHeight="1" x14ac:dyDescent="0.3">
      <c r="A3165" s="951"/>
      <c r="B3165" s="949"/>
      <c r="C3165" s="1244"/>
      <c r="D3165" s="1250"/>
      <c r="E3165" s="1254"/>
      <c r="F3165" s="1252"/>
      <c r="G3165" s="948"/>
      <c r="H3165" s="948"/>
      <c r="I3165" s="948"/>
      <c r="J3165" s="229"/>
      <c r="K3165" s="989"/>
    </row>
    <row r="3166" spans="1:11" s="85" customFormat="1" ht="15" customHeight="1" x14ac:dyDescent="0.3">
      <c r="A3166" s="951"/>
      <c r="B3166" s="949"/>
      <c r="C3166" s="1244"/>
      <c r="D3166" s="1250"/>
      <c r="E3166" s="1254"/>
      <c r="F3166" s="1252"/>
      <c r="G3166" s="948"/>
      <c r="H3166" s="948"/>
      <c r="I3166" s="948"/>
      <c r="J3166" s="229"/>
      <c r="K3166" s="989"/>
    </row>
    <row r="3167" spans="1:11" s="85" customFormat="1" ht="15" customHeight="1" x14ac:dyDescent="0.3">
      <c r="A3167" s="951"/>
      <c r="B3167" s="949"/>
      <c r="C3167" s="1244"/>
      <c r="D3167" s="1250"/>
      <c r="E3167" s="1254"/>
      <c r="F3167" s="1252"/>
      <c r="G3167" s="948"/>
      <c r="H3167" s="948"/>
      <c r="I3167" s="948"/>
      <c r="J3167" s="229"/>
      <c r="K3167" s="989"/>
    </row>
    <row r="3168" spans="1:11" s="85" customFormat="1" ht="15" customHeight="1" x14ac:dyDescent="0.3">
      <c r="A3168" s="951"/>
      <c r="B3168" s="949"/>
      <c r="C3168" s="1244"/>
      <c r="D3168" s="1250"/>
      <c r="E3168" s="1254"/>
      <c r="F3168" s="1252"/>
      <c r="G3168" s="948"/>
      <c r="H3168" s="948"/>
      <c r="I3168" s="948"/>
      <c r="J3168" s="229"/>
      <c r="K3168" s="989"/>
    </row>
    <row r="3169" spans="1:11" s="85" customFormat="1" ht="15" customHeight="1" x14ac:dyDescent="0.3">
      <c r="A3169" s="951"/>
      <c r="B3169" s="949"/>
      <c r="C3169" s="1244"/>
      <c r="D3169" s="1250"/>
      <c r="E3169" s="1254"/>
      <c r="F3169" s="1252"/>
      <c r="G3169" s="948"/>
      <c r="H3169" s="948"/>
      <c r="I3169" s="948"/>
      <c r="J3169" s="229"/>
      <c r="K3169" s="989"/>
    </row>
    <row r="3170" spans="1:11" s="85" customFormat="1" ht="15" customHeight="1" x14ac:dyDescent="0.3">
      <c r="A3170" s="951"/>
      <c r="B3170" s="949"/>
      <c r="C3170" s="1244"/>
      <c r="D3170" s="1250"/>
      <c r="E3170" s="1254"/>
      <c r="F3170" s="1252"/>
      <c r="G3170" s="948"/>
      <c r="H3170" s="948"/>
      <c r="I3170" s="948"/>
      <c r="J3170" s="229"/>
      <c r="K3170" s="989"/>
    </row>
    <row r="3171" spans="1:11" s="85" customFormat="1" ht="15" customHeight="1" x14ac:dyDescent="0.3">
      <c r="A3171" s="951"/>
      <c r="B3171" s="949"/>
      <c r="C3171" s="1244"/>
      <c r="D3171" s="1250"/>
      <c r="E3171" s="1254"/>
      <c r="F3171" s="1252"/>
      <c r="G3171" s="948"/>
      <c r="H3171" s="948"/>
      <c r="I3171" s="948"/>
      <c r="J3171" s="229"/>
      <c r="K3171" s="989"/>
    </row>
    <row r="3172" spans="1:11" s="85" customFormat="1" ht="15" customHeight="1" x14ac:dyDescent="0.3">
      <c r="A3172" s="951"/>
      <c r="B3172" s="949"/>
      <c r="C3172" s="1244"/>
      <c r="D3172" s="1250"/>
      <c r="E3172" s="1254"/>
      <c r="F3172" s="1252"/>
      <c r="G3172" s="948"/>
      <c r="H3172" s="948"/>
      <c r="I3172" s="948"/>
      <c r="J3172" s="229"/>
      <c r="K3172" s="989"/>
    </row>
    <row r="3173" spans="1:11" s="85" customFormat="1" ht="15" customHeight="1" x14ac:dyDescent="0.3">
      <c r="A3173" s="951"/>
      <c r="B3173" s="949"/>
      <c r="C3173" s="1244"/>
      <c r="D3173" s="1250"/>
      <c r="E3173" s="1254"/>
      <c r="F3173" s="1252"/>
      <c r="G3173" s="948"/>
      <c r="H3173" s="948"/>
      <c r="I3173" s="948"/>
      <c r="J3173" s="229"/>
      <c r="K3173" s="989"/>
    </row>
    <row r="3174" spans="1:11" s="85" customFormat="1" ht="15" customHeight="1" x14ac:dyDescent="0.3">
      <c r="A3174" s="951"/>
      <c r="B3174" s="949"/>
      <c r="C3174" s="1244"/>
      <c r="D3174" s="1250"/>
      <c r="E3174" s="1254"/>
      <c r="F3174" s="1252"/>
      <c r="G3174" s="948"/>
      <c r="H3174" s="948"/>
      <c r="I3174" s="948"/>
      <c r="J3174" s="229"/>
      <c r="K3174" s="989"/>
    </row>
    <row r="3175" spans="1:11" s="85" customFormat="1" ht="15" customHeight="1" x14ac:dyDescent="0.3">
      <c r="A3175" s="951"/>
      <c r="B3175" s="949"/>
      <c r="C3175" s="1244"/>
      <c r="D3175" s="1250"/>
      <c r="E3175" s="1254"/>
      <c r="F3175" s="1252"/>
      <c r="G3175" s="948"/>
      <c r="H3175" s="948"/>
      <c r="I3175" s="948"/>
      <c r="J3175" s="229"/>
      <c r="K3175" s="989"/>
    </row>
    <row r="3176" spans="1:11" s="85" customFormat="1" ht="15" customHeight="1" x14ac:dyDescent="0.3">
      <c r="A3176" s="951"/>
      <c r="B3176" s="949"/>
      <c r="C3176" s="1244"/>
      <c r="D3176" s="1250"/>
      <c r="E3176" s="1254"/>
      <c r="F3176" s="1252"/>
      <c r="G3176" s="948"/>
      <c r="H3176" s="948"/>
      <c r="I3176" s="948"/>
      <c r="J3176" s="229"/>
      <c r="K3176" s="989"/>
    </row>
    <row r="3177" spans="1:11" s="85" customFormat="1" ht="15" customHeight="1" x14ac:dyDescent="0.3">
      <c r="A3177" s="951"/>
      <c r="B3177" s="949"/>
      <c r="C3177" s="1244"/>
      <c r="D3177" s="1250"/>
      <c r="E3177" s="1254"/>
      <c r="F3177" s="1252"/>
      <c r="G3177" s="948"/>
      <c r="H3177" s="948"/>
      <c r="I3177" s="948"/>
      <c r="J3177" s="229"/>
      <c r="K3177" s="989"/>
    </row>
    <row r="3178" spans="1:11" s="85" customFormat="1" ht="15" customHeight="1" x14ac:dyDescent="0.3">
      <c r="A3178" s="951"/>
      <c r="B3178" s="949"/>
      <c r="C3178" s="1244"/>
      <c r="D3178" s="1250"/>
      <c r="E3178" s="1254"/>
      <c r="F3178" s="1252"/>
      <c r="G3178" s="948"/>
      <c r="H3178" s="948"/>
      <c r="I3178" s="948"/>
      <c r="J3178" s="229"/>
      <c r="K3178" s="989"/>
    </row>
    <row r="3179" spans="1:11" s="85" customFormat="1" ht="15" customHeight="1" x14ac:dyDescent="0.3">
      <c r="A3179" s="951"/>
      <c r="B3179" s="949"/>
      <c r="C3179" s="1244"/>
      <c r="D3179" s="1250"/>
      <c r="E3179" s="1254"/>
      <c r="F3179" s="1252"/>
      <c r="G3179" s="948"/>
      <c r="H3179" s="948"/>
      <c r="I3179" s="948"/>
      <c r="J3179" s="229"/>
      <c r="K3179" s="989"/>
    </row>
    <row r="3180" spans="1:11" s="85" customFormat="1" ht="15" customHeight="1" x14ac:dyDescent="0.3">
      <c r="A3180" s="951"/>
      <c r="B3180" s="949"/>
      <c r="C3180" s="1244"/>
      <c r="D3180" s="1250"/>
      <c r="E3180" s="1254"/>
      <c r="F3180" s="1252"/>
      <c r="G3180" s="948"/>
      <c r="H3180" s="948"/>
      <c r="I3180" s="948"/>
      <c r="J3180" s="229"/>
      <c r="K3180" s="989"/>
    </row>
    <row r="3181" spans="1:11" s="85" customFormat="1" ht="15" customHeight="1" x14ac:dyDescent="0.3">
      <c r="A3181" s="951"/>
      <c r="B3181" s="949"/>
      <c r="C3181" s="1244"/>
      <c r="D3181" s="1250"/>
      <c r="E3181" s="1254"/>
      <c r="F3181" s="1252"/>
      <c r="G3181" s="948"/>
      <c r="H3181" s="948"/>
      <c r="I3181" s="948"/>
      <c r="J3181" s="229"/>
      <c r="K3181" s="989"/>
    </row>
    <row r="3182" spans="1:11" s="85" customFormat="1" ht="15" customHeight="1" x14ac:dyDescent="0.3">
      <c r="A3182" s="951"/>
      <c r="B3182" s="949"/>
      <c r="C3182" s="1244"/>
      <c r="D3182" s="1250"/>
      <c r="E3182" s="1254"/>
      <c r="F3182" s="1252"/>
      <c r="G3182" s="948"/>
      <c r="H3182" s="948"/>
      <c r="I3182" s="948"/>
      <c r="J3182" s="229"/>
      <c r="K3182" s="989"/>
    </row>
    <row r="3183" spans="1:11" s="85" customFormat="1" ht="15" customHeight="1" x14ac:dyDescent="0.3">
      <c r="A3183" s="951"/>
      <c r="B3183" s="949"/>
      <c r="C3183" s="1244"/>
      <c r="D3183" s="1250"/>
      <c r="E3183" s="1254"/>
      <c r="F3183" s="1252"/>
      <c r="G3183" s="948"/>
      <c r="H3183" s="948"/>
      <c r="I3183" s="948"/>
      <c r="J3183" s="229"/>
      <c r="K3183" s="989"/>
    </row>
    <row r="3184" spans="1:11" s="85" customFormat="1" ht="15" customHeight="1" x14ac:dyDescent="0.3">
      <c r="A3184" s="951"/>
      <c r="B3184" s="949"/>
      <c r="C3184" s="1244"/>
      <c r="D3184" s="1250"/>
      <c r="E3184" s="1254"/>
      <c r="F3184" s="1252"/>
      <c r="G3184" s="948"/>
      <c r="H3184" s="948"/>
      <c r="I3184" s="948"/>
      <c r="J3184" s="229"/>
      <c r="K3184" s="989"/>
    </row>
    <row r="3185" spans="1:11" s="85" customFormat="1" ht="15" customHeight="1" x14ac:dyDescent="0.3">
      <c r="A3185" s="951"/>
      <c r="B3185" s="949"/>
      <c r="C3185" s="1244"/>
      <c r="D3185" s="1250"/>
      <c r="E3185" s="1254"/>
      <c r="F3185" s="1252"/>
      <c r="G3185" s="948"/>
      <c r="H3185" s="948"/>
      <c r="I3185" s="948"/>
      <c r="J3185" s="229"/>
      <c r="K3185" s="989"/>
    </row>
    <row r="3186" spans="1:11" s="85" customFormat="1" ht="15" customHeight="1" x14ac:dyDescent="0.3">
      <c r="A3186" s="951"/>
      <c r="B3186" s="949"/>
      <c r="C3186" s="1244"/>
      <c r="D3186" s="1250"/>
      <c r="E3186" s="1254"/>
      <c r="F3186" s="1252"/>
      <c r="G3186" s="948"/>
      <c r="H3186" s="948"/>
      <c r="I3186" s="948"/>
      <c r="J3186" s="229"/>
      <c r="K3186" s="989"/>
    </row>
    <row r="3187" spans="1:11" s="85" customFormat="1" ht="15" customHeight="1" x14ac:dyDescent="0.3">
      <c r="A3187" s="951"/>
      <c r="B3187" s="949"/>
      <c r="C3187" s="1244"/>
      <c r="D3187" s="1250"/>
      <c r="E3187" s="1254"/>
      <c r="F3187" s="1252"/>
      <c r="G3187" s="948"/>
      <c r="H3187" s="948"/>
      <c r="I3187" s="948"/>
      <c r="J3187" s="229"/>
      <c r="K3187" s="989"/>
    </row>
    <row r="3188" spans="1:11" s="85" customFormat="1" ht="15" customHeight="1" x14ac:dyDescent="0.3">
      <c r="A3188" s="951"/>
      <c r="B3188" s="949"/>
      <c r="C3188" s="1244"/>
      <c r="D3188" s="1250"/>
      <c r="E3188" s="1254"/>
      <c r="F3188" s="1252"/>
      <c r="G3188" s="948"/>
      <c r="H3188" s="948"/>
      <c r="I3188" s="948"/>
      <c r="J3188" s="229"/>
      <c r="K3188" s="989"/>
    </row>
    <row r="3189" spans="1:11" s="85" customFormat="1" ht="15" customHeight="1" x14ac:dyDescent="0.3">
      <c r="A3189" s="951"/>
      <c r="B3189" s="949"/>
      <c r="C3189" s="1244"/>
      <c r="D3189" s="1250"/>
      <c r="E3189" s="1254"/>
      <c r="F3189" s="1252"/>
      <c r="G3189" s="948"/>
      <c r="H3189" s="948"/>
      <c r="I3189" s="948"/>
      <c r="J3189" s="229"/>
      <c r="K3189" s="989"/>
    </row>
    <row r="3190" spans="1:11" s="85" customFormat="1" ht="15" customHeight="1" x14ac:dyDescent="0.3">
      <c r="A3190" s="951"/>
      <c r="B3190" s="949"/>
      <c r="C3190" s="1244"/>
      <c r="D3190" s="1250"/>
      <c r="E3190" s="1254"/>
      <c r="F3190" s="1252"/>
      <c r="G3190" s="948"/>
      <c r="H3190" s="948"/>
      <c r="I3190" s="948"/>
      <c r="J3190" s="229"/>
      <c r="K3190" s="989"/>
    </row>
    <row r="3191" spans="1:11" s="85" customFormat="1" ht="15" customHeight="1" x14ac:dyDescent="0.3">
      <c r="A3191" s="951"/>
      <c r="B3191" s="949"/>
      <c r="C3191" s="1244"/>
      <c r="D3191" s="1250"/>
      <c r="E3191" s="1254"/>
      <c r="F3191" s="1252"/>
      <c r="G3191" s="948"/>
      <c r="H3191" s="948"/>
      <c r="I3191" s="948"/>
      <c r="J3191" s="229"/>
      <c r="K3191" s="989"/>
    </row>
    <row r="3192" spans="1:11" s="85" customFormat="1" ht="15" customHeight="1" x14ac:dyDescent="0.3">
      <c r="A3192" s="951"/>
      <c r="B3192" s="949"/>
      <c r="C3192" s="1244"/>
      <c r="D3192" s="1250"/>
      <c r="E3192" s="1254"/>
      <c r="F3192" s="1252"/>
      <c r="G3192" s="948"/>
      <c r="H3192" s="948"/>
      <c r="I3192" s="948"/>
      <c r="J3192" s="229"/>
      <c r="K3192" s="989"/>
    </row>
    <row r="3193" spans="1:11" s="85" customFormat="1" ht="15" customHeight="1" x14ac:dyDescent="0.3">
      <c r="A3193" s="951"/>
      <c r="B3193" s="949"/>
      <c r="C3193" s="1244"/>
      <c r="D3193" s="1250"/>
      <c r="E3193" s="1254"/>
      <c r="F3193" s="1252"/>
      <c r="G3193" s="948"/>
      <c r="H3193" s="948"/>
      <c r="I3193" s="948"/>
      <c r="J3193" s="229"/>
      <c r="K3193" s="989"/>
    </row>
    <row r="3194" spans="1:11" s="85" customFormat="1" ht="15" customHeight="1" x14ac:dyDescent="0.3">
      <c r="A3194" s="951"/>
      <c r="B3194" s="949"/>
      <c r="C3194" s="1244"/>
      <c r="D3194" s="1250"/>
      <c r="E3194" s="1254"/>
      <c r="F3194" s="1252"/>
      <c r="G3194" s="948"/>
      <c r="H3194" s="948"/>
      <c r="I3194" s="948"/>
      <c r="J3194" s="229"/>
      <c r="K3194" s="989"/>
    </row>
    <row r="3195" spans="1:11" s="85" customFormat="1" ht="15" customHeight="1" x14ac:dyDescent="0.3">
      <c r="A3195" s="951"/>
      <c r="B3195" s="949"/>
      <c r="C3195" s="1244"/>
      <c r="D3195" s="1250"/>
      <c r="E3195" s="1254"/>
      <c r="F3195" s="1252"/>
      <c r="G3195" s="948"/>
      <c r="H3195" s="948"/>
      <c r="I3195" s="948"/>
      <c r="J3195" s="229"/>
      <c r="K3195" s="989"/>
    </row>
    <row r="3196" spans="1:11" s="85" customFormat="1" ht="15" customHeight="1" x14ac:dyDescent="0.3">
      <c r="A3196" s="951"/>
      <c r="B3196" s="949"/>
      <c r="C3196" s="1244"/>
      <c r="D3196" s="1250"/>
      <c r="E3196" s="1254"/>
      <c r="F3196" s="1252"/>
      <c r="G3196" s="948"/>
      <c r="H3196" s="948"/>
      <c r="I3196" s="948"/>
      <c r="J3196" s="229"/>
      <c r="K3196" s="989"/>
    </row>
    <row r="3197" spans="1:11" s="85" customFormat="1" ht="15" customHeight="1" x14ac:dyDescent="0.3">
      <c r="A3197" s="951"/>
      <c r="B3197" s="949"/>
      <c r="C3197" s="1244"/>
      <c r="D3197" s="1250"/>
      <c r="E3197" s="1254"/>
      <c r="F3197" s="1252"/>
      <c r="G3197" s="948"/>
      <c r="H3197" s="948"/>
      <c r="I3197" s="948"/>
      <c r="J3197" s="229"/>
      <c r="K3197" s="989"/>
    </row>
    <row r="3198" spans="1:11" s="85" customFormat="1" ht="15" customHeight="1" x14ac:dyDescent="0.3">
      <c r="A3198" s="951"/>
      <c r="B3198" s="949"/>
      <c r="C3198" s="1244"/>
      <c r="D3198" s="1250"/>
      <c r="E3198" s="1254"/>
      <c r="F3198" s="1252"/>
      <c r="G3198" s="948"/>
      <c r="H3198" s="948"/>
      <c r="I3198" s="948"/>
      <c r="J3198" s="229"/>
      <c r="K3198" s="989"/>
    </row>
    <row r="3199" spans="1:11" s="85" customFormat="1" ht="15" customHeight="1" x14ac:dyDescent="0.3">
      <c r="A3199" s="951"/>
      <c r="B3199" s="949"/>
      <c r="C3199" s="1244"/>
      <c r="D3199" s="1250"/>
      <c r="E3199" s="1254"/>
      <c r="F3199" s="1252"/>
      <c r="G3199" s="948"/>
      <c r="H3199" s="948"/>
      <c r="I3199" s="948"/>
      <c r="J3199" s="229"/>
      <c r="K3199" s="989"/>
    </row>
    <row r="3200" spans="1:11" s="85" customFormat="1" ht="15" customHeight="1" x14ac:dyDescent="0.3">
      <c r="A3200" s="951"/>
      <c r="B3200" s="949"/>
      <c r="C3200" s="1244"/>
      <c r="D3200" s="1250"/>
      <c r="E3200" s="1254"/>
      <c r="F3200" s="1252"/>
      <c r="G3200" s="948"/>
      <c r="H3200" s="948"/>
      <c r="I3200" s="948"/>
      <c r="J3200" s="229"/>
      <c r="K3200" s="989"/>
    </row>
    <row r="3201" spans="1:11" s="85" customFormat="1" ht="15" customHeight="1" x14ac:dyDescent="0.3">
      <c r="A3201" s="951"/>
      <c r="B3201" s="949"/>
      <c r="C3201" s="1244"/>
      <c r="D3201" s="1250"/>
      <c r="E3201" s="1254"/>
      <c r="F3201" s="1252"/>
      <c r="G3201" s="948"/>
      <c r="H3201" s="948"/>
      <c r="I3201" s="948"/>
      <c r="J3201" s="229"/>
      <c r="K3201" s="989"/>
    </row>
    <row r="3202" spans="1:11" s="85" customFormat="1" ht="15" customHeight="1" x14ac:dyDescent="0.3">
      <c r="A3202" s="951"/>
      <c r="B3202" s="949"/>
      <c r="C3202" s="1244"/>
      <c r="D3202" s="1250"/>
      <c r="E3202" s="1254"/>
      <c r="F3202" s="1252"/>
      <c r="G3202" s="948"/>
      <c r="H3202" s="948"/>
      <c r="I3202" s="948"/>
      <c r="J3202" s="229"/>
      <c r="K3202" s="989"/>
    </row>
    <row r="3203" spans="1:11" s="85" customFormat="1" ht="15" customHeight="1" x14ac:dyDescent="0.3">
      <c r="A3203" s="951"/>
      <c r="B3203" s="949"/>
      <c r="C3203" s="1244"/>
      <c r="D3203" s="1250"/>
      <c r="E3203" s="1254"/>
      <c r="F3203" s="1252"/>
      <c r="G3203" s="948"/>
      <c r="H3203" s="948"/>
      <c r="I3203" s="948"/>
      <c r="J3203" s="229"/>
      <c r="K3203" s="989"/>
    </row>
    <row r="3204" spans="1:11" s="85" customFormat="1" ht="15" customHeight="1" x14ac:dyDescent="0.3">
      <c r="A3204" s="951"/>
      <c r="B3204" s="949"/>
      <c r="C3204" s="1244"/>
      <c r="D3204" s="1250"/>
      <c r="E3204" s="1254"/>
      <c r="F3204" s="1252"/>
      <c r="G3204" s="948"/>
      <c r="H3204" s="948"/>
      <c r="I3204" s="948"/>
      <c r="J3204" s="229"/>
      <c r="K3204" s="989"/>
    </row>
    <row r="3205" spans="1:11" s="85" customFormat="1" ht="15" customHeight="1" x14ac:dyDescent="0.3">
      <c r="A3205" s="951"/>
      <c r="B3205" s="949"/>
      <c r="C3205" s="1244"/>
      <c r="D3205" s="1250"/>
      <c r="E3205" s="1254"/>
      <c r="F3205" s="1252"/>
      <c r="G3205" s="948"/>
      <c r="H3205" s="948"/>
      <c r="I3205" s="948"/>
      <c r="J3205" s="229"/>
      <c r="K3205" s="989"/>
    </row>
    <row r="3206" spans="1:11" s="85" customFormat="1" ht="15" customHeight="1" x14ac:dyDescent="0.3">
      <c r="A3206" s="951"/>
      <c r="B3206" s="949"/>
      <c r="C3206" s="1244"/>
      <c r="D3206" s="1250"/>
      <c r="E3206" s="1254"/>
      <c r="F3206" s="1252"/>
      <c r="G3206" s="948"/>
      <c r="H3206" s="948"/>
      <c r="I3206" s="948"/>
      <c r="J3206" s="229"/>
      <c r="K3206" s="989"/>
    </row>
    <row r="3207" spans="1:11" s="85" customFormat="1" ht="15" customHeight="1" x14ac:dyDescent="0.3">
      <c r="A3207" s="951"/>
      <c r="B3207" s="949"/>
      <c r="C3207" s="1244"/>
      <c r="D3207" s="1250"/>
      <c r="E3207" s="1254"/>
      <c r="F3207" s="1252"/>
      <c r="G3207" s="948"/>
      <c r="H3207" s="948"/>
      <c r="I3207" s="948"/>
      <c r="J3207" s="229"/>
      <c r="K3207" s="989"/>
    </row>
    <row r="3208" spans="1:11" s="85" customFormat="1" ht="15" customHeight="1" x14ac:dyDescent="0.3">
      <c r="A3208" s="951"/>
      <c r="B3208" s="949"/>
      <c r="C3208" s="1244"/>
      <c r="D3208" s="1250"/>
      <c r="E3208" s="1254"/>
      <c r="F3208" s="1252"/>
      <c r="G3208" s="948"/>
      <c r="H3208" s="948"/>
      <c r="I3208" s="948"/>
      <c r="J3208" s="229"/>
      <c r="K3208" s="989"/>
    </row>
    <row r="3209" spans="1:11" s="85" customFormat="1" ht="15" customHeight="1" x14ac:dyDescent="0.3">
      <c r="A3209" s="951"/>
      <c r="B3209" s="949"/>
      <c r="C3209" s="1244"/>
      <c r="D3209" s="1250"/>
      <c r="E3209" s="1254"/>
      <c r="F3209" s="1252"/>
      <c r="G3209" s="948"/>
      <c r="H3209" s="948"/>
      <c r="I3209" s="948"/>
      <c r="J3209" s="229"/>
      <c r="K3209" s="989"/>
    </row>
    <row r="3210" spans="1:11" s="85" customFormat="1" ht="15" customHeight="1" x14ac:dyDescent="0.3">
      <c r="A3210" s="951"/>
      <c r="B3210" s="949"/>
      <c r="C3210" s="1244"/>
      <c r="D3210" s="1250"/>
      <c r="E3210" s="1254"/>
      <c r="F3210" s="1252"/>
      <c r="G3210" s="948"/>
      <c r="H3210" s="948"/>
      <c r="I3210" s="948"/>
      <c r="J3210" s="229"/>
      <c r="K3210" s="989"/>
    </row>
    <row r="3211" spans="1:11" s="85" customFormat="1" ht="15" customHeight="1" x14ac:dyDescent="0.3">
      <c r="A3211" s="951"/>
      <c r="B3211" s="949"/>
      <c r="C3211" s="1244"/>
      <c r="D3211" s="1250"/>
      <c r="E3211" s="1254"/>
      <c r="F3211" s="1252"/>
      <c r="G3211" s="948"/>
      <c r="H3211" s="948"/>
      <c r="I3211" s="948"/>
      <c r="J3211" s="229"/>
      <c r="K3211" s="989"/>
    </row>
    <row r="3212" spans="1:11" s="85" customFormat="1" ht="15" customHeight="1" x14ac:dyDescent="0.3">
      <c r="A3212" s="951"/>
      <c r="B3212" s="949"/>
      <c r="C3212" s="1244"/>
      <c r="D3212" s="1250"/>
      <c r="E3212" s="1254"/>
      <c r="F3212" s="1252"/>
      <c r="G3212" s="948"/>
      <c r="H3212" s="948"/>
      <c r="I3212" s="948"/>
      <c r="J3212" s="229"/>
      <c r="K3212" s="989"/>
    </row>
    <row r="3213" spans="1:11" s="85" customFormat="1" ht="15" customHeight="1" x14ac:dyDescent="0.3">
      <c r="A3213" s="951"/>
      <c r="B3213" s="949"/>
      <c r="C3213" s="1244"/>
      <c r="D3213" s="1250"/>
      <c r="E3213" s="1254"/>
      <c r="F3213" s="1252"/>
      <c r="G3213" s="948"/>
      <c r="H3213" s="948"/>
      <c r="I3213" s="948"/>
      <c r="J3213" s="229"/>
      <c r="K3213" s="989"/>
    </row>
    <row r="3214" spans="1:11" s="85" customFormat="1" ht="15" customHeight="1" x14ac:dyDescent="0.3">
      <c r="A3214" s="951"/>
      <c r="B3214" s="949"/>
      <c r="C3214" s="1244"/>
      <c r="D3214" s="1250"/>
      <c r="E3214" s="1254"/>
      <c r="F3214" s="1252"/>
      <c r="G3214" s="948"/>
      <c r="H3214" s="948"/>
      <c r="I3214" s="948"/>
      <c r="J3214" s="229"/>
      <c r="K3214" s="989"/>
    </row>
    <row r="3215" spans="1:11" s="85" customFormat="1" ht="15" customHeight="1" x14ac:dyDescent="0.3">
      <c r="A3215" s="951"/>
      <c r="B3215" s="949"/>
      <c r="C3215" s="1244"/>
      <c r="D3215" s="1250"/>
      <c r="E3215" s="1254"/>
      <c r="F3215" s="1252"/>
      <c r="G3215" s="948"/>
      <c r="H3215" s="948"/>
      <c r="I3215" s="948"/>
      <c r="J3215" s="229"/>
      <c r="K3215" s="989"/>
    </row>
    <row r="3216" spans="1:11" s="85" customFormat="1" ht="15" customHeight="1" x14ac:dyDescent="0.3">
      <c r="A3216" s="951"/>
      <c r="B3216" s="949"/>
      <c r="C3216" s="1244"/>
      <c r="D3216" s="1250"/>
      <c r="E3216" s="1254"/>
      <c r="F3216" s="1252"/>
      <c r="G3216" s="948"/>
      <c r="H3216" s="948"/>
      <c r="I3216" s="948"/>
      <c r="J3216" s="229"/>
      <c r="K3216" s="989"/>
    </row>
    <row r="3217" spans="1:11" s="85" customFormat="1" ht="15" customHeight="1" x14ac:dyDescent="0.3">
      <c r="A3217" s="951"/>
      <c r="B3217" s="949"/>
      <c r="C3217" s="1244"/>
      <c r="D3217" s="1250"/>
      <c r="E3217" s="1254"/>
      <c r="F3217" s="1252"/>
      <c r="G3217" s="948"/>
      <c r="H3217" s="948"/>
      <c r="I3217" s="948"/>
      <c r="J3217" s="229"/>
      <c r="K3217" s="989"/>
    </row>
    <row r="3218" spans="1:11" s="85" customFormat="1" ht="15" customHeight="1" x14ac:dyDescent="0.3">
      <c r="A3218" s="951"/>
      <c r="B3218" s="949"/>
      <c r="C3218" s="1244"/>
      <c r="D3218" s="1250"/>
      <c r="E3218" s="1254"/>
      <c r="F3218" s="1252"/>
      <c r="G3218" s="948"/>
      <c r="H3218" s="948"/>
      <c r="I3218" s="948"/>
      <c r="J3218" s="229"/>
      <c r="K3218" s="989"/>
    </row>
    <row r="3219" spans="1:11" s="85" customFormat="1" ht="15" customHeight="1" x14ac:dyDescent="0.3">
      <c r="A3219" s="951"/>
      <c r="B3219" s="949"/>
      <c r="C3219" s="1244"/>
      <c r="D3219" s="1250"/>
      <c r="E3219" s="1254"/>
      <c r="F3219" s="1252"/>
      <c r="G3219" s="948"/>
      <c r="H3219" s="948"/>
      <c r="I3219" s="948"/>
      <c r="J3219" s="229"/>
      <c r="K3219" s="989"/>
    </row>
    <row r="3220" spans="1:11" s="85" customFormat="1" ht="15" customHeight="1" x14ac:dyDescent="0.3">
      <c r="A3220" s="951"/>
      <c r="B3220" s="949"/>
      <c r="C3220" s="1244"/>
      <c r="D3220" s="1250"/>
      <c r="E3220" s="1254"/>
      <c r="F3220" s="1252"/>
      <c r="G3220" s="948"/>
      <c r="H3220" s="948"/>
      <c r="I3220" s="948"/>
      <c r="J3220" s="229"/>
      <c r="K3220" s="989"/>
    </row>
    <row r="3221" spans="1:11" s="85" customFormat="1" ht="15" customHeight="1" x14ac:dyDescent="0.3">
      <c r="A3221" s="951"/>
      <c r="B3221" s="949"/>
      <c r="C3221" s="1244"/>
      <c r="D3221" s="1250"/>
      <c r="E3221" s="1254"/>
      <c r="F3221" s="1252"/>
      <c r="G3221" s="948"/>
      <c r="H3221" s="948"/>
      <c r="I3221" s="948"/>
      <c r="J3221" s="229"/>
      <c r="K3221" s="989"/>
    </row>
    <row r="3222" spans="1:11" s="85" customFormat="1" ht="15" customHeight="1" x14ac:dyDescent="0.3">
      <c r="A3222" s="951"/>
      <c r="B3222" s="949"/>
      <c r="C3222" s="1244"/>
      <c r="D3222" s="1250"/>
      <c r="E3222" s="1254"/>
      <c r="F3222" s="1252"/>
      <c r="G3222" s="948"/>
      <c r="H3222" s="948"/>
      <c r="I3222" s="948"/>
      <c r="J3222" s="229"/>
      <c r="K3222" s="989"/>
    </row>
    <row r="3223" spans="1:11" s="85" customFormat="1" ht="15" customHeight="1" x14ac:dyDescent="0.3">
      <c r="A3223" s="951"/>
      <c r="B3223" s="949"/>
      <c r="C3223" s="1244"/>
      <c r="D3223" s="1250"/>
      <c r="E3223" s="1254"/>
      <c r="F3223" s="1252"/>
      <c r="G3223" s="948"/>
      <c r="H3223" s="948"/>
      <c r="I3223" s="948"/>
      <c r="J3223" s="229"/>
      <c r="K3223" s="989"/>
    </row>
    <row r="3224" spans="1:11" s="85" customFormat="1" ht="15" customHeight="1" x14ac:dyDescent="0.3">
      <c r="A3224" s="951"/>
      <c r="B3224" s="949"/>
      <c r="C3224" s="1244"/>
      <c r="D3224" s="1250"/>
      <c r="E3224" s="1254"/>
      <c r="F3224" s="1252"/>
      <c r="G3224" s="948"/>
      <c r="H3224" s="948"/>
      <c r="I3224" s="948"/>
      <c r="J3224" s="229"/>
      <c r="K3224" s="989"/>
    </row>
    <row r="3225" spans="1:11" s="85" customFormat="1" ht="15" customHeight="1" x14ac:dyDescent="0.3">
      <c r="A3225" s="951"/>
      <c r="B3225" s="949"/>
      <c r="C3225" s="1244"/>
      <c r="D3225" s="1250"/>
      <c r="E3225" s="1254"/>
      <c r="F3225" s="1252"/>
      <c r="G3225" s="948"/>
      <c r="H3225" s="948"/>
      <c r="I3225" s="948"/>
      <c r="J3225" s="229"/>
      <c r="K3225" s="989"/>
    </row>
    <row r="3226" spans="1:11" s="85" customFormat="1" ht="15" customHeight="1" x14ac:dyDescent="0.3">
      <c r="A3226" s="951"/>
      <c r="B3226" s="949"/>
      <c r="C3226" s="1244"/>
      <c r="D3226" s="1250"/>
      <c r="E3226" s="1254"/>
      <c r="F3226" s="1252"/>
      <c r="G3226" s="948"/>
      <c r="H3226" s="948"/>
      <c r="I3226" s="948"/>
      <c r="J3226" s="229"/>
      <c r="K3226" s="989"/>
    </row>
    <row r="3227" spans="1:11" s="85" customFormat="1" ht="15" customHeight="1" x14ac:dyDescent="0.3">
      <c r="A3227" s="951"/>
      <c r="B3227" s="949"/>
      <c r="C3227" s="1244"/>
      <c r="D3227" s="1250"/>
      <c r="E3227" s="1254"/>
      <c r="F3227" s="1252"/>
      <c r="G3227" s="948"/>
      <c r="H3227" s="948"/>
      <c r="I3227" s="948"/>
      <c r="J3227" s="229"/>
      <c r="K3227" s="989"/>
    </row>
    <row r="3228" spans="1:11" s="85" customFormat="1" ht="15" customHeight="1" x14ac:dyDescent="0.3">
      <c r="A3228" s="951"/>
      <c r="B3228" s="949"/>
      <c r="C3228" s="1244"/>
      <c r="D3228" s="1250"/>
      <c r="E3228" s="1254"/>
      <c r="F3228" s="1252"/>
      <c r="G3228" s="948"/>
      <c r="H3228" s="948"/>
      <c r="I3228" s="948"/>
      <c r="J3228" s="229"/>
      <c r="K3228" s="989"/>
    </row>
    <row r="3229" spans="1:11" s="85" customFormat="1" ht="15" customHeight="1" x14ac:dyDescent="0.3">
      <c r="A3229" s="951"/>
      <c r="B3229" s="949"/>
      <c r="C3229" s="1244"/>
      <c r="D3229" s="1250"/>
      <c r="E3229" s="1254"/>
      <c r="F3229" s="1252"/>
      <c r="G3229" s="948"/>
      <c r="H3229" s="948"/>
      <c r="I3229" s="948"/>
      <c r="J3229" s="229"/>
      <c r="K3229" s="989"/>
    </row>
    <row r="3230" spans="1:11" s="85" customFormat="1" ht="15" customHeight="1" x14ac:dyDescent="0.3">
      <c r="A3230" s="951"/>
      <c r="B3230" s="949"/>
      <c r="C3230" s="1244"/>
      <c r="D3230" s="1250"/>
      <c r="E3230" s="1254"/>
      <c r="F3230" s="1252"/>
      <c r="G3230" s="948"/>
      <c r="H3230" s="948"/>
      <c r="I3230" s="948"/>
      <c r="J3230" s="229"/>
      <c r="K3230" s="989"/>
    </row>
    <row r="3231" spans="1:11" s="85" customFormat="1" ht="15" customHeight="1" x14ac:dyDescent="0.3">
      <c r="A3231" s="951"/>
      <c r="B3231" s="949"/>
      <c r="C3231" s="1244"/>
      <c r="D3231" s="1250"/>
      <c r="E3231" s="1254"/>
      <c r="F3231" s="1252"/>
      <c r="G3231" s="948"/>
      <c r="H3231" s="948"/>
      <c r="I3231" s="948"/>
      <c r="J3231" s="229"/>
      <c r="K3231" s="989"/>
    </row>
    <row r="3232" spans="1:11" s="85" customFormat="1" ht="15" customHeight="1" x14ac:dyDescent="0.3">
      <c r="A3232" s="951"/>
      <c r="B3232" s="949"/>
      <c r="C3232" s="1244"/>
      <c r="D3232" s="1250"/>
      <c r="E3232" s="1254"/>
      <c r="F3232" s="1252"/>
      <c r="G3232" s="948"/>
      <c r="H3232" s="948"/>
      <c r="I3232" s="948"/>
      <c r="J3232" s="229"/>
      <c r="K3232" s="989"/>
    </row>
    <row r="3233" spans="1:11" s="85" customFormat="1" ht="15" customHeight="1" x14ac:dyDescent="0.3">
      <c r="A3233" s="951"/>
      <c r="B3233" s="949"/>
      <c r="C3233" s="1244"/>
      <c r="D3233" s="1250"/>
      <c r="E3233" s="1254"/>
      <c r="F3233" s="1252"/>
      <c r="G3233" s="948"/>
      <c r="H3233" s="948"/>
      <c r="I3233" s="948"/>
      <c r="J3233" s="229"/>
      <c r="K3233" s="989"/>
    </row>
    <row r="3234" spans="1:11" s="85" customFormat="1" ht="15" customHeight="1" x14ac:dyDescent="0.3">
      <c r="A3234" s="951"/>
      <c r="B3234" s="949"/>
      <c r="C3234" s="1244"/>
      <c r="D3234" s="1250"/>
      <c r="E3234" s="1254"/>
      <c r="F3234" s="1252"/>
      <c r="G3234" s="948"/>
      <c r="H3234" s="948"/>
      <c r="I3234" s="948"/>
      <c r="J3234" s="229"/>
      <c r="K3234" s="989"/>
    </row>
    <row r="3235" spans="1:11" s="85" customFormat="1" ht="15" customHeight="1" x14ac:dyDescent="0.3">
      <c r="A3235" s="951"/>
      <c r="B3235" s="949"/>
      <c r="C3235" s="1244"/>
      <c r="D3235" s="1250"/>
      <c r="E3235" s="1254"/>
      <c r="F3235" s="1252"/>
      <c r="G3235" s="948"/>
      <c r="H3235" s="948"/>
      <c r="I3235" s="948"/>
      <c r="J3235" s="229"/>
      <c r="K3235" s="989"/>
    </row>
    <row r="3236" spans="1:11" s="85" customFormat="1" ht="15" customHeight="1" x14ac:dyDescent="0.3">
      <c r="A3236" s="951"/>
      <c r="B3236" s="949"/>
      <c r="C3236" s="1244"/>
      <c r="D3236" s="1250"/>
      <c r="E3236" s="1254"/>
      <c r="F3236" s="1252"/>
      <c r="G3236" s="948"/>
      <c r="H3236" s="948"/>
      <c r="I3236" s="948"/>
      <c r="J3236" s="229"/>
      <c r="K3236" s="989"/>
    </row>
    <row r="3237" spans="1:11" s="85" customFormat="1" ht="15" customHeight="1" x14ac:dyDescent="0.3">
      <c r="A3237" s="951"/>
      <c r="B3237" s="949"/>
      <c r="C3237" s="1244"/>
      <c r="D3237" s="1250"/>
      <c r="E3237" s="1254"/>
      <c r="F3237" s="1252"/>
      <c r="G3237" s="948"/>
      <c r="H3237" s="948"/>
      <c r="I3237" s="948"/>
      <c r="J3237" s="229"/>
      <c r="K3237" s="989"/>
    </row>
    <row r="3238" spans="1:11" s="85" customFormat="1" ht="15" customHeight="1" x14ac:dyDescent="0.3">
      <c r="A3238" s="951"/>
      <c r="B3238" s="949"/>
      <c r="C3238" s="1244"/>
      <c r="D3238" s="1250"/>
      <c r="E3238" s="1254"/>
      <c r="F3238" s="1252"/>
      <c r="G3238" s="948"/>
      <c r="H3238" s="948"/>
      <c r="I3238" s="948"/>
      <c r="J3238" s="229"/>
      <c r="K3238" s="989"/>
    </row>
    <row r="3239" spans="1:11" s="85" customFormat="1" ht="15" customHeight="1" x14ac:dyDescent="0.3">
      <c r="A3239" s="951"/>
      <c r="B3239" s="949"/>
      <c r="C3239" s="1244"/>
      <c r="D3239" s="1250"/>
      <c r="E3239" s="1254"/>
      <c r="F3239" s="1252"/>
      <c r="G3239" s="948"/>
      <c r="H3239" s="948"/>
      <c r="I3239" s="948"/>
      <c r="J3239" s="229"/>
      <c r="K3239" s="989"/>
    </row>
    <row r="3240" spans="1:11" s="85" customFormat="1" ht="15" customHeight="1" x14ac:dyDescent="0.3">
      <c r="A3240" s="951"/>
      <c r="B3240" s="949"/>
      <c r="C3240" s="1244"/>
      <c r="D3240" s="1250"/>
      <c r="E3240" s="1254"/>
      <c r="F3240" s="1252"/>
      <c r="G3240" s="948"/>
      <c r="H3240" s="948"/>
      <c r="I3240" s="948"/>
      <c r="J3240" s="229"/>
      <c r="K3240" s="989"/>
    </row>
    <row r="3241" spans="1:11" s="85" customFormat="1" ht="15" customHeight="1" x14ac:dyDescent="0.3">
      <c r="A3241" s="951"/>
      <c r="B3241" s="949"/>
      <c r="C3241" s="1244"/>
      <c r="D3241" s="1250"/>
      <c r="E3241" s="1254"/>
      <c r="F3241" s="1252"/>
      <c r="G3241" s="948"/>
      <c r="H3241" s="948"/>
      <c r="I3241" s="948"/>
      <c r="J3241" s="229"/>
      <c r="K3241" s="989"/>
    </row>
    <row r="3242" spans="1:11" s="85" customFormat="1" ht="15" customHeight="1" x14ac:dyDescent="0.3">
      <c r="A3242" s="951"/>
      <c r="B3242" s="949"/>
      <c r="C3242" s="1244"/>
      <c r="D3242" s="1250"/>
      <c r="E3242" s="1254"/>
      <c r="F3242" s="1252"/>
      <c r="G3242" s="948"/>
      <c r="H3242" s="948"/>
      <c r="I3242" s="948"/>
      <c r="J3242" s="229"/>
      <c r="K3242" s="989"/>
    </row>
    <row r="3243" spans="1:11" s="85" customFormat="1" ht="15" customHeight="1" x14ac:dyDescent="0.3">
      <c r="A3243" s="951"/>
      <c r="B3243" s="949"/>
      <c r="C3243" s="1244"/>
      <c r="D3243" s="1250"/>
      <c r="E3243" s="1254"/>
      <c r="F3243" s="1252"/>
      <c r="G3243" s="948"/>
      <c r="H3243" s="948"/>
      <c r="I3243" s="948"/>
      <c r="J3243" s="229"/>
      <c r="K3243" s="989"/>
    </row>
    <row r="3244" spans="1:11" s="85" customFormat="1" ht="15" customHeight="1" x14ac:dyDescent="0.3">
      <c r="A3244" s="951"/>
      <c r="B3244" s="949"/>
      <c r="C3244" s="1244"/>
      <c r="D3244" s="1250"/>
      <c r="E3244" s="1254"/>
      <c r="F3244" s="1252"/>
      <c r="G3244" s="948"/>
      <c r="H3244" s="948"/>
      <c r="I3244" s="948"/>
      <c r="J3244" s="229"/>
      <c r="K3244" s="989"/>
    </row>
    <row r="3245" spans="1:11" s="85" customFormat="1" ht="15" customHeight="1" x14ac:dyDescent="0.3">
      <c r="A3245" s="951"/>
      <c r="B3245" s="949"/>
      <c r="C3245" s="1244"/>
      <c r="D3245" s="1250"/>
      <c r="E3245" s="1254"/>
      <c r="F3245" s="1252"/>
      <c r="G3245" s="948"/>
      <c r="H3245" s="948"/>
      <c r="I3245" s="948"/>
      <c r="J3245" s="229"/>
      <c r="K3245" s="989"/>
    </row>
    <row r="3246" spans="1:11" s="85" customFormat="1" ht="15" customHeight="1" x14ac:dyDescent="0.3">
      <c r="A3246" s="951"/>
      <c r="B3246" s="949"/>
      <c r="C3246" s="1244"/>
      <c r="D3246" s="1250"/>
      <c r="E3246" s="1254"/>
      <c r="F3246" s="1252"/>
      <c r="G3246" s="948"/>
      <c r="H3246" s="948"/>
      <c r="I3246" s="948"/>
      <c r="J3246" s="229"/>
      <c r="K3246" s="989"/>
    </row>
    <row r="3247" spans="1:11" s="85" customFormat="1" ht="15" customHeight="1" x14ac:dyDescent="0.3">
      <c r="A3247" s="951"/>
      <c r="B3247" s="949"/>
      <c r="C3247" s="1244"/>
      <c r="D3247" s="1250"/>
      <c r="E3247" s="1254"/>
      <c r="F3247" s="1252"/>
      <c r="G3247" s="948"/>
      <c r="H3247" s="948"/>
      <c r="I3247" s="948"/>
      <c r="J3247" s="229"/>
      <c r="K3247" s="989"/>
    </row>
    <row r="3248" spans="1:11" s="85" customFormat="1" ht="15" customHeight="1" x14ac:dyDescent="0.3">
      <c r="A3248" s="951"/>
      <c r="B3248" s="949"/>
      <c r="C3248" s="1244"/>
      <c r="D3248" s="1250"/>
      <c r="E3248" s="1254"/>
      <c r="F3248" s="1252"/>
      <c r="G3248" s="948"/>
      <c r="H3248" s="948"/>
      <c r="I3248" s="948"/>
      <c r="J3248" s="229"/>
      <c r="K3248" s="989"/>
    </row>
    <row r="3249" spans="1:11" s="85" customFormat="1" ht="15" customHeight="1" x14ac:dyDescent="0.3">
      <c r="A3249" s="951"/>
      <c r="B3249" s="949"/>
      <c r="C3249" s="1244"/>
      <c r="D3249" s="1250"/>
      <c r="E3249" s="1254"/>
      <c r="F3249" s="1252"/>
      <c r="G3249" s="948"/>
      <c r="H3249" s="948"/>
      <c r="I3249" s="948"/>
      <c r="J3249" s="229"/>
      <c r="K3249" s="989"/>
    </row>
    <row r="3250" spans="1:11" s="85" customFormat="1" ht="15" customHeight="1" x14ac:dyDescent="0.3">
      <c r="A3250" s="951"/>
      <c r="B3250" s="949"/>
      <c r="C3250" s="1244"/>
      <c r="D3250" s="1250"/>
      <c r="E3250" s="1254"/>
      <c r="F3250" s="1252"/>
      <c r="G3250" s="948"/>
      <c r="H3250" s="948"/>
      <c r="I3250" s="948"/>
      <c r="J3250" s="229"/>
      <c r="K3250" s="989"/>
    </row>
    <row r="3251" spans="1:11" s="85" customFormat="1" ht="15" customHeight="1" x14ac:dyDescent="0.3">
      <c r="A3251" s="951"/>
      <c r="B3251" s="949"/>
      <c r="C3251" s="1244"/>
      <c r="D3251" s="1250"/>
      <c r="E3251" s="1254"/>
      <c r="F3251" s="1252"/>
      <c r="G3251" s="948"/>
      <c r="H3251" s="948"/>
      <c r="I3251" s="948"/>
      <c r="J3251" s="229"/>
      <c r="K3251" s="989"/>
    </row>
    <row r="3252" spans="1:11" s="85" customFormat="1" ht="15" customHeight="1" x14ac:dyDescent="0.3">
      <c r="A3252" s="951"/>
      <c r="B3252" s="949"/>
      <c r="C3252" s="1244"/>
      <c r="D3252" s="1250"/>
      <c r="E3252" s="1254"/>
      <c r="F3252" s="1252"/>
      <c r="G3252" s="948"/>
      <c r="H3252" s="948"/>
      <c r="I3252" s="948"/>
      <c r="J3252" s="229"/>
      <c r="K3252" s="989"/>
    </row>
    <row r="3253" spans="1:11" s="85" customFormat="1" ht="15" customHeight="1" x14ac:dyDescent="0.3">
      <c r="A3253" s="951"/>
      <c r="B3253" s="949"/>
      <c r="C3253" s="1244"/>
      <c r="D3253" s="1250"/>
      <c r="E3253" s="1254"/>
      <c r="F3253" s="1252"/>
      <c r="G3253" s="948"/>
      <c r="H3253" s="948"/>
      <c r="I3253" s="948"/>
      <c r="J3253" s="229"/>
      <c r="K3253" s="989"/>
    </row>
    <row r="3254" spans="1:11" s="85" customFormat="1" ht="15" customHeight="1" x14ac:dyDescent="0.3">
      <c r="A3254" s="951"/>
      <c r="B3254" s="949"/>
      <c r="C3254" s="1244"/>
      <c r="D3254" s="1250"/>
      <c r="E3254" s="1254"/>
      <c r="F3254" s="1252"/>
      <c r="G3254" s="948"/>
      <c r="H3254" s="948"/>
      <c r="I3254" s="948"/>
      <c r="J3254" s="229"/>
      <c r="K3254" s="989"/>
    </row>
    <row r="3255" spans="1:11" s="85" customFormat="1" ht="15" customHeight="1" x14ac:dyDescent="0.3">
      <c r="A3255" s="951"/>
      <c r="B3255" s="949"/>
      <c r="C3255" s="1244"/>
      <c r="D3255" s="1250"/>
      <c r="E3255" s="1254"/>
      <c r="F3255" s="1252"/>
      <c r="G3255" s="948"/>
      <c r="H3255" s="948"/>
      <c r="I3255" s="948"/>
      <c r="J3255" s="229"/>
      <c r="K3255" s="989"/>
    </row>
    <row r="3256" spans="1:11" s="85" customFormat="1" ht="15" customHeight="1" x14ac:dyDescent="0.3">
      <c r="A3256" s="951"/>
      <c r="B3256" s="949"/>
      <c r="C3256" s="1244"/>
      <c r="D3256" s="1250"/>
      <c r="E3256" s="1254"/>
      <c r="F3256" s="1252"/>
      <c r="G3256" s="948"/>
      <c r="H3256" s="948"/>
      <c r="I3256" s="948"/>
      <c r="J3256" s="229"/>
      <c r="K3256" s="989"/>
    </row>
    <row r="3257" spans="1:11" s="85" customFormat="1" ht="15" customHeight="1" x14ac:dyDescent="0.3">
      <c r="A3257" s="951"/>
      <c r="B3257" s="949"/>
      <c r="C3257" s="1244"/>
      <c r="D3257" s="1250"/>
      <c r="E3257" s="1254"/>
      <c r="F3257" s="1252"/>
      <c r="G3257" s="948"/>
      <c r="H3257" s="948"/>
      <c r="I3257" s="948"/>
      <c r="J3257" s="229"/>
      <c r="K3257" s="989"/>
    </row>
    <row r="3258" spans="1:11" s="85" customFormat="1" ht="15" customHeight="1" x14ac:dyDescent="0.3">
      <c r="A3258" s="951"/>
      <c r="B3258" s="949"/>
      <c r="C3258" s="1244"/>
      <c r="D3258" s="1250"/>
      <c r="E3258" s="1254"/>
      <c r="F3258" s="1252"/>
      <c r="G3258" s="948"/>
      <c r="H3258" s="948"/>
      <c r="I3258" s="948"/>
      <c r="J3258" s="229"/>
      <c r="K3258" s="989"/>
    </row>
    <row r="3259" spans="1:11" s="85" customFormat="1" ht="15" customHeight="1" x14ac:dyDescent="0.3">
      <c r="A3259" s="951"/>
      <c r="B3259" s="949"/>
      <c r="C3259" s="1244"/>
      <c r="D3259" s="1250"/>
      <c r="E3259" s="1254"/>
      <c r="F3259" s="1252"/>
      <c r="G3259" s="948"/>
      <c r="H3259" s="948"/>
      <c r="I3259" s="948"/>
      <c r="J3259" s="229"/>
      <c r="K3259" s="989"/>
    </row>
    <row r="3260" spans="1:11" s="85" customFormat="1" ht="15" customHeight="1" x14ac:dyDescent="0.3">
      <c r="A3260" s="951"/>
      <c r="B3260" s="949"/>
      <c r="C3260" s="1244"/>
      <c r="D3260" s="1250"/>
      <c r="E3260" s="1254"/>
      <c r="F3260" s="1252"/>
      <c r="G3260" s="948"/>
      <c r="H3260" s="948"/>
      <c r="I3260" s="948"/>
      <c r="J3260" s="229"/>
      <c r="K3260" s="989"/>
    </row>
    <row r="3261" spans="1:11" s="85" customFormat="1" ht="15" customHeight="1" x14ac:dyDescent="0.3">
      <c r="A3261" s="951"/>
      <c r="B3261" s="949"/>
      <c r="C3261" s="1244"/>
      <c r="D3261" s="1250"/>
      <c r="E3261" s="1254"/>
      <c r="F3261" s="1252"/>
      <c r="G3261" s="948"/>
      <c r="H3261" s="948"/>
      <c r="I3261" s="948"/>
      <c r="J3261" s="229"/>
      <c r="K3261" s="989"/>
    </row>
    <row r="3262" spans="1:11" s="85" customFormat="1" ht="15" customHeight="1" x14ac:dyDescent="0.3">
      <c r="A3262" s="951"/>
      <c r="B3262" s="949"/>
      <c r="C3262" s="1244"/>
      <c r="D3262" s="1250"/>
      <c r="E3262" s="1254"/>
      <c r="F3262" s="1252"/>
      <c r="G3262" s="948"/>
      <c r="H3262" s="948"/>
      <c r="I3262" s="948"/>
      <c r="J3262" s="229"/>
      <c r="K3262" s="989"/>
    </row>
    <row r="3263" spans="1:11" s="85" customFormat="1" ht="15" customHeight="1" x14ac:dyDescent="0.3">
      <c r="A3263" s="951"/>
      <c r="B3263" s="949"/>
      <c r="C3263" s="1244"/>
      <c r="D3263" s="1250"/>
      <c r="E3263" s="1254"/>
      <c r="F3263" s="1252"/>
      <c r="G3263" s="948"/>
      <c r="H3263" s="948"/>
      <c r="I3263" s="948"/>
      <c r="J3263" s="229"/>
      <c r="K3263" s="989"/>
    </row>
    <row r="3264" spans="1:11" s="85" customFormat="1" ht="15" customHeight="1" x14ac:dyDescent="0.3">
      <c r="A3264" s="951"/>
      <c r="B3264" s="949"/>
      <c r="C3264" s="1244"/>
      <c r="D3264" s="1250"/>
      <c r="E3264" s="1254"/>
      <c r="F3264" s="1252"/>
      <c r="G3264" s="948"/>
      <c r="H3264" s="948"/>
      <c r="I3264" s="948"/>
      <c r="J3264" s="229"/>
      <c r="K3264" s="989"/>
    </row>
    <row r="3265" spans="1:11" s="85" customFormat="1" ht="15" customHeight="1" x14ac:dyDescent="0.3">
      <c r="A3265" s="951"/>
      <c r="B3265" s="949"/>
      <c r="C3265" s="1244"/>
      <c r="D3265" s="1250"/>
      <c r="E3265" s="1254"/>
      <c r="F3265" s="1252"/>
      <c r="G3265" s="948"/>
      <c r="H3265" s="948"/>
      <c r="I3265" s="948"/>
      <c r="J3265" s="229"/>
      <c r="K3265" s="989"/>
    </row>
    <row r="3266" spans="1:11" s="85" customFormat="1" ht="15" customHeight="1" x14ac:dyDescent="0.3">
      <c r="A3266" s="951"/>
      <c r="B3266" s="949"/>
      <c r="C3266" s="1244"/>
      <c r="D3266" s="1250"/>
      <c r="E3266" s="1254"/>
      <c r="F3266" s="1252"/>
      <c r="G3266" s="948"/>
      <c r="H3266" s="948"/>
      <c r="I3266" s="948"/>
      <c r="J3266" s="229"/>
      <c r="K3266" s="989"/>
    </row>
    <row r="3267" spans="1:11" s="85" customFormat="1" ht="15" customHeight="1" x14ac:dyDescent="0.3">
      <c r="A3267" s="951"/>
      <c r="B3267" s="949"/>
      <c r="C3267" s="1244"/>
      <c r="D3267" s="1250"/>
      <c r="E3267" s="1254"/>
      <c r="F3267" s="1252"/>
      <c r="G3267" s="948"/>
      <c r="H3267" s="948"/>
      <c r="I3267" s="948"/>
      <c r="J3267" s="229"/>
      <c r="K3267" s="989"/>
    </row>
    <row r="3268" spans="1:11" s="85" customFormat="1" ht="15" customHeight="1" x14ac:dyDescent="0.3">
      <c r="A3268" s="951"/>
      <c r="B3268" s="949"/>
      <c r="C3268" s="1244"/>
      <c r="D3268" s="1250"/>
      <c r="E3268" s="1254"/>
      <c r="F3268" s="1252"/>
      <c r="G3268" s="948"/>
      <c r="H3268" s="948"/>
      <c r="I3268" s="948"/>
      <c r="J3268" s="229"/>
      <c r="K3268" s="989"/>
    </row>
    <row r="3269" spans="1:11" s="85" customFormat="1" ht="15" customHeight="1" x14ac:dyDescent="0.3">
      <c r="A3269" s="951"/>
      <c r="B3269" s="949"/>
      <c r="C3269" s="1244"/>
      <c r="D3269" s="1250"/>
      <c r="E3269" s="1254"/>
      <c r="F3269" s="1252"/>
      <c r="G3269" s="948"/>
      <c r="H3269" s="948"/>
      <c r="I3269" s="948"/>
      <c r="J3269" s="229"/>
      <c r="K3269" s="989"/>
    </row>
    <row r="3270" spans="1:11" s="85" customFormat="1" ht="15" customHeight="1" x14ac:dyDescent="0.3">
      <c r="A3270" s="951"/>
      <c r="B3270" s="949"/>
      <c r="C3270" s="1244"/>
      <c r="D3270" s="1250"/>
      <c r="E3270" s="1254"/>
      <c r="F3270" s="1252"/>
      <c r="G3270" s="948"/>
      <c r="H3270" s="948"/>
      <c r="I3270" s="948"/>
      <c r="J3270" s="229"/>
      <c r="K3270" s="989"/>
    </row>
    <row r="3271" spans="1:11" s="85" customFormat="1" ht="15" customHeight="1" x14ac:dyDescent="0.3">
      <c r="A3271" s="951"/>
      <c r="B3271" s="949"/>
      <c r="C3271" s="1244"/>
      <c r="D3271" s="1250"/>
      <c r="E3271" s="1254"/>
      <c r="F3271" s="1252"/>
      <c r="G3271" s="948"/>
      <c r="H3271" s="948"/>
      <c r="I3271" s="948"/>
      <c r="J3271" s="229"/>
      <c r="K3271" s="989"/>
    </row>
    <row r="3272" spans="1:11" s="85" customFormat="1" ht="15" customHeight="1" x14ac:dyDescent="0.3">
      <c r="A3272" s="951"/>
      <c r="B3272" s="949"/>
      <c r="C3272" s="1244"/>
      <c r="D3272" s="1250"/>
      <c r="E3272" s="1254"/>
      <c r="F3272" s="1252"/>
      <c r="G3272" s="948"/>
      <c r="H3272" s="948"/>
      <c r="I3272" s="948"/>
      <c r="J3272" s="229"/>
      <c r="K3272" s="989"/>
    </row>
    <row r="3273" spans="1:11" s="85" customFormat="1" ht="15" customHeight="1" x14ac:dyDescent="0.3">
      <c r="A3273" s="951"/>
      <c r="B3273" s="949"/>
      <c r="C3273" s="1244"/>
      <c r="D3273" s="1250"/>
      <c r="E3273" s="1254"/>
      <c r="F3273" s="1252"/>
      <c r="G3273" s="948"/>
      <c r="H3273" s="948"/>
      <c r="I3273" s="948"/>
      <c r="J3273" s="229"/>
      <c r="K3273" s="989"/>
    </row>
    <row r="3274" spans="1:11" s="85" customFormat="1" ht="15" customHeight="1" x14ac:dyDescent="0.3">
      <c r="A3274" s="951"/>
      <c r="B3274" s="949"/>
      <c r="C3274" s="1244"/>
      <c r="D3274" s="1250"/>
      <c r="E3274" s="1254"/>
      <c r="F3274" s="1252"/>
      <c r="G3274" s="948"/>
      <c r="H3274" s="948"/>
      <c r="I3274" s="948"/>
      <c r="J3274" s="229"/>
      <c r="K3274" s="989"/>
    </row>
    <row r="3275" spans="1:11" s="85" customFormat="1" ht="15" customHeight="1" x14ac:dyDescent="0.3">
      <c r="A3275" s="951"/>
      <c r="B3275" s="949"/>
      <c r="C3275" s="1244"/>
      <c r="D3275" s="1250"/>
      <c r="E3275" s="1254"/>
      <c r="F3275" s="1252"/>
      <c r="G3275" s="948"/>
      <c r="H3275" s="948"/>
      <c r="I3275" s="948"/>
      <c r="J3275" s="229"/>
      <c r="K3275" s="989"/>
    </row>
    <row r="3276" spans="1:11" s="85" customFormat="1" ht="15" customHeight="1" x14ac:dyDescent="0.3">
      <c r="A3276" s="951"/>
      <c r="B3276" s="949"/>
      <c r="C3276" s="1244"/>
      <c r="D3276" s="1250"/>
      <c r="E3276" s="1254"/>
      <c r="F3276" s="1252"/>
      <c r="G3276" s="948"/>
      <c r="H3276" s="948"/>
      <c r="I3276" s="948"/>
      <c r="J3276" s="229"/>
      <c r="K3276" s="989"/>
    </row>
    <row r="3277" spans="1:11" s="85" customFormat="1" ht="15" customHeight="1" x14ac:dyDescent="0.3">
      <c r="A3277" s="951"/>
      <c r="B3277" s="949"/>
      <c r="C3277" s="1244"/>
      <c r="D3277" s="1250"/>
      <c r="E3277" s="1254"/>
      <c r="F3277" s="1252"/>
      <c r="G3277" s="948"/>
      <c r="H3277" s="948"/>
      <c r="I3277" s="948"/>
      <c r="J3277" s="229"/>
      <c r="K3277" s="989"/>
    </row>
    <row r="3278" spans="1:11" s="85" customFormat="1" ht="15" customHeight="1" x14ac:dyDescent="0.3">
      <c r="A3278" s="951"/>
      <c r="B3278" s="949"/>
      <c r="C3278" s="1244"/>
      <c r="D3278" s="1250"/>
      <c r="E3278" s="1254"/>
      <c r="F3278" s="1252"/>
      <c r="G3278" s="948"/>
      <c r="H3278" s="948"/>
      <c r="I3278" s="948"/>
      <c r="J3278" s="229"/>
      <c r="K3278" s="989"/>
    </row>
    <row r="3279" spans="1:11" s="85" customFormat="1" ht="15" customHeight="1" x14ac:dyDescent="0.3">
      <c r="A3279" s="951"/>
      <c r="B3279" s="949"/>
      <c r="C3279" s="1244"/>
      <c r="D3279" s="1250"/>
      <c r="E3279" s="1254"/>
      <c r="F3279" s="1252"/>
      <c r="G3279" s="948"/>
      <c r="H3279" s="948"/>
      <c r="I3279" s="948"/>
      <c r="J3279" s="229"/>
      <c r="K3279" s="989"/>
    </row>
    <row r="3280" spans="1:11" s="85" customFormat="1" ht="15" customHeight="1" x14ac:dyDescent="0.3">
      <c r="A3280" s="951"/>
      <c r="B3280" s="949"/>
      <c r="C3280" s="1244"/>
      <c r="D3280" s="1250"/>
      <c r="E3280" s="1254"/>
      <c r="F3280" s="1252"/>
      <c r="G3280" s="948"/>
      <c r="H3280" s="948"/>
      <c r="I3280" s="948"/>
      <c r="J3280" s="229"/>
      <c r="K3280" s="989"/>
    </row>
    <row r="3281" spans="1:11" s="85" customFormat="1" ht="15" customHeight="1" x14ac:dyDescent="0.3">
      <c r="A3281" s="951"/>
      <c r="B3281" s="949"/>
      <c r="C3281" s="1244"/>
      <c r="D3281" s="1250"/>
      <c r="E3281" s="1254"/>
      <c r="F3281" s="1252"/>
      <c r="G3281" s="948"/>
      <c r="H3281" s="948"/>
      <c r="I3281" s="948"/>
      <c r="J3281" s="229"/>
      <c r="K3281" s="989"/>
    </row>
    <row r="3282" spans="1:11" s="85" customFormat="1" ht="15" customHeight="1" x14ac:dyDescent="0.3">
      <c r="A3282" s="951"/>
      <c r="B3282" s="949"/>
      <c r="C3282" s="1244"/>
      <c r="D3282" s="1250"/>
      <c r="E3282" s="1254"/>
      <c r="F3282" s="1252"/>
      <c r="G3282" s="948"/>
      <c r="H3282" s="948"/>
      <c r="I3282" s="948"/>
      <c r="J3282" s="229"/>
      <c r="K3282" s="989"/>
    </row>
    <row r="3283" spans="1:11" s="85" customFormat="1" ht="15" customHeight="1" x14ac:dyDescent="0.3">
      <c r="A3283" s="951"/>
      <c r="B3283" s="949"/>
      <c r="C3283" s="1244"/>
      <c r="D3283" s="1250"/>
      <c r="E3283" s="1254"/>
      <c r="F3283" s="1252"/>
      <c r="G3283" s="948"/>
      <c r="H3283" s="948"/>
      <c r="I3283" s="948"/>
      <c r="J3283" s="229"/>
      <c r="K3283" s="989"/>
    </row>
    <row r="3284" spans="1:11" s="85" customFormat="1" ht="15" customHeight="1" x14ac:dyDescent="0.3">
      <c r="A3284" s="951"/>
      <c r="B3284" s="949"/>
      <c r="C3284" s="1244"/>
      <c r="D3284" s="1250"/>
      <c r="E3284" s="1254"/>
      <c r="F3284" s="1252"/>
      <c r="G3284" s="948"/>
      <c r="H3284" s="948"/>
      <c r="I3284" s="948"/>
      <c r="J3284" s="229"/>
      <c r="K3284" s="989"/>
    </row>
    <row r="3285" spans="1:11" s="85" customFormat="1" ht="15" customHeight="1" x14ac:dyDescent="0.3">
      <c r="A3285" s="951"/>
      <c r="B3285" s="949"/>
      <c r="C3285" s="1244"/>
      <c r="D3285" s="1250"/>
      <c r="E3285" s="1254"/>
      <c r="F3285" s="1252"/>
      <c r="G3285" s="948"/>
      <c r="H3285" s="948"/>
      <c r="I3285" s="948"/>
      <c r="J3285" s="229"/>
      <c r="K3285" s="989"/>
    </row>
    <row r="3286" spans="1:11" s="85" customFormat="1" ht="15" customHeight="1" x14ac:dyDescent="0.3">
      <c r="A3286" s="951"/>
      <c r="B3286" s="949"/>
      <c r="C3286" s="1244"/>
      <c r="D3286" s="1250"/>
      <c r="E3286" s="1254"/>
      <c r="F3286" s="1252"/>
      <c r="G3286" s="948"/>
      <c r="H3286" s="948"/>
      <c r="I3286" s="948"/>
      <c r="J3286" s="229"/>
      <c r="K3286" s="989"/>
    </row>
    <row r="3287" spans="1:11" s="85" customFormat="1" ht="15" customHeight="1" x14ac:dyDescent="0.3">
      <c r="A3287" s="951"/>
      <c r="B3287" s="949"/>
      <c r="C3287" s="1244"/>
      <c r="D3287" s="1250"/>
      <c r="E3287" s="1254"/>
      <c r="F3287" s="1252"/>
      <c r="G3287" s="948"/>
      <c r="H3287" s="948"/>
      <c r="I3287" s="948"/>
      <c r="J3287" s="229"/>
      <c r="K3287" s="989"/>
    </row>
    <row r="3288" spans="1:11" s="85" customFormat="1" ht="15" customHeight="1" x14ac:dyDescent="0.3">
      <c r="A3288" s="951"/>
      <c r="B3288" s="949"/>
      <c r="C3288" s="1244"/>
      <c r="D3288" s="1250"/>
      <c r="E3288" s="1254"/>
      <c r="F3288" s="1252"/>
      <c r="G3288" s="948"/>
      <c r="H3288" s="948"/>
      <c r="I3288" s="948"/>
      <c r="J3288" s="229"/>
      <c r="K3288" s="989"/>
    </row>
    <row r="3289" spans="1:11" s="85" customFormat="1" ht="15" customHeight="1" x14ac:dyDescent="0.3">
      <c r="A3289" s="951"/>
      <c r="B3289" s="949"/>
      <c r="C3289" s="1244"/>
      <c r="D3289" s="1250"/>
      <c r="E3289" s="1254"/>
      <c r="F3289" s="1252"/>
      <c r="G3289" s="948"/>
      <c r="H3289" s="948"/>
      <c r="I3289" s="948"/>
      <c r="J3289" s="229"/>
      <c r="K3289" s="989"/>
    </row>
    <row r="3290" spans="1:11" s="85" customFormat="1" ht="15" customHeight="1" x14ac:dyDescent="0.3">
      <c r="A3290" s="951"/>
      <c r="B3290" s="949"/>
      <c r="C3290" s="1244"/>
      <c r="D3290" s="1250"/>
      <c r="E3290" s="1254"/>
      <c r="F3290" s="1252"/>
      <c r="G3290" s="948"/>
      <c r="H3290" s="948"/>
      <c r="I3290" s="948"/>
      <c r="J3290" s="229"/>
      <c r="K3290" s="989"/>
    </row>
    <row r="3291" spans="1:11" s="85" customFormat="1" ht="15" customHeight="1" x14ac:dyDescent="0.3">
      <c r="A3291" s="951"/>
      <c r="B3291" s="949"/>
      <c r="C3291" s="1244"/>
      <c r="D3291" s="1250"/>
      <c r="E3291" s="1254"/>
      <c r="F3291" s="1252"/>
      <c r="G3291" s="948"/>
      <c r="H3291" s="948"/>
      <c r="I3291" s="948"/>
      <c r="J3291" s="229"/>
      <c r="K3291" s="989"/>
    </row>
    <row r="3292" spans="1:11" s="85" customFormat="1" ht="15" customHeight="1" x14ac:dyDescent="0.3">
      <c r="A3292" s="951"/>
      <c r="B3292" s="949"/>
      <c r="C3292" s="1244"/>
      <c r="D3292" s="1250"/>
      <c r="E3292" s="1254"/>
      <c r="F3292" s="1252"/>
      <c r="G3292" s="948"/>
      <c r="H3292" s="948"/>
      <c r="I3292" s="948"/>
      <c r="J3292" s="229"/>
      <c r="K3292" s="989"/>
    </row>
    <row r="3293" spans="1:11" s="85" customFormat="1" ht="15" customHeight="1" x14ac:dyDescent="0.3">
      <c r="A3293" s="951"/>
      <c r="B3293" s="949"/>
      <c r="C3293" s="1244"/>
      <c r="D3293" s="1250"/>
      <c r="E3293" s="1254"/>
      <c r="F3293" s="1252"/>
      <c r="G3293" s="948"/>
      <c r="H3293" s="948"/>
      <c r="I3293" s="948"/>
      <c r="J3293" s="229"/>
      <c r="K3293" s="989"/>
    </row>
    <row r="3294" spans="1:11" s="85" customFormat="1" ht="15" customHeight="1" x14ac:dyDescent="0.3">
      <c r="A3294" s="951"/>
      <c r="B3294" s="949"/>
      <c r="C3294" s="1244"/>
      <c r="D3294" s="1250"/>
      <c r="E3294" s="1254"/>
      <c r="F3294" s="1252"/>
      <c r="G3294" s="948"/>
      <c r="H3294" s="948"/>
      <c r="I3294" s="948"/>
      <c r="J3294" s="229"/>
      <c r="K3294" s="989"/>
    </row>
    <row r="3295" spans="1:11" s="85" customFormat="1" ht="15" customHeight="1" x14ac:dyDescent="0.3">
      <c r="A3295" s="951"/>
      <c r="B3295" s="949"/>
      <c r="C3295" s="1244"/>
      <c r="D3295" s="1250"/>
      <c r="E3295" s="1254"/>
      <c r="F3295" s="1252"/>
      <c r="G3295" s="948"/>
      <c r="H3295" s="948"/>
      <c r="I3295" s="948"/>
      <c r="J3295" s="229"/>
      <c r="K3295" s="989"/>
    </row>
    <row r="3296" spans="1:11" s="85" customFormat="1" ht="15" customHeight="1" x14ac:dyDescent="0.3">
      <c r="A3296" s="951"/>
      <c r="B3296" s="949"/>
      <c r="C3296" s="1244"/>
      <c r="D3296" s="1250"/>
      <c r="E3296" s="1254"/>
      <c r="F3296" s="1252"/>
      <c r="G3296" s="948"/>
      <c r="H3296" s="948"/>
      <c r="I3296" s="948"/>
      <c r="J3296" s="229"/>
      <c r="K3296" s="989"/>
    </row>
    <row r="3297" spans="1:11" s="85" customFormat="1" ht="15" customHeight="1" x14ac:dyDescent="0.3">
      <c r="A3297" s="951"/>
      <c r="B3297" s="949"/>
      <c r="C3297" s="1244"/>
      <c r="D3297" s="1250"/>
      <c r="E3297" s="1254"/>
      <c r="F3297" s="1252"/>
      <c r="G3297" s="948"/>
      <c r="H3297" s="948"/>
      <c r="I3297" s="948"/>
      <c r="J3297" s="229"/>
      <c r="K3297" s="989"/>
    </row>
    <row r="3298" spans="1:11" s="85" customFormat="1" ht="15" customHeight="1" x14ac:dyDescent="0.3">
      <c r="A3298" s="951"/>
      <c r="B3298" s="949"/>
      <c r="C3298" s="1244"/>
      <c r="D3298" s="1250"/>
      <c r="E3298" s="1254"/>
      <c r="F3298" s="1252"/>
      <c r="G3298" s="948"/>
      <c r="H3298" s="948"/>
      <c r="I3298" s="948"/>
      <c r="J3298" s="229"/>
      <c r="K3298" s="989"/>
    </row>
    <row r="3299" spans="1:11" s="85" customFormat="1" ht="15" customHeight="1" x14ac:dyDescent="0.3">
      <c r="A3299" s="951"/>
      <c r="B3299" s="949"/>
      <c r="C3299" s="1244"/>
      <c r="D3299" s="1250"/>
      <c r="E3299" s="1254"/>
      <c r="F3299" s="1252"/>
      <c r="G3299" s="948"/>
      <c r="H3299" s="948"/>
      <c r="I3299" s="948"/>
      <c r="J3299" s="229"/>
      <c r="K3299" s="989"/>
    </row>
    <row r="3300" spans="1:11" s="85" customFormat="1" ht="15" customHeight="1" x14ac:dyDescent="0.3">
      <c r="A3300" s="951"/>
      <c r="B3300" s="949"/>
      <c r="C3300" s="1244"/>
      <c r="D3300" s="1250"/>
      <c r="E3300" s="1254"/>
      <c r="F3300" s="1252"/>
      <c r="G3300" s="948"/>
      <c r="H3300" s="948"/>
      <c r="I3300" s="948"/>
      <c r="J3300" s="229"/>
      <c r="K3300" s="989"/>
    </row>
    <row r="3301" spans="1:11" s="85" customFormat="1" ht="15" customHeight="1" x14ac:dyDescent="0.3">
      <c r="A3301" s="951"/>
      <c r="B3301" s="949"/>
      <c r="C3301" s="1244"/>
      <c r="D3301" s="1250"/>
      <c r="E3301" s="1254"/>
      <c r="F3301" s="1252"/>
      <c r="G3301" s="948"/>
      <c r="H3301" s="948"/>
      <c r="I3301" s="948"/>
      <c r="J3301" s="229"/>
      <c r="K3301" s="989"/>
    </row>
    <row r="3302" spans="1:11" s="85" customFormat="1" ht="15" customHeight="1" x14ac:dyDescent="0.3">
      <c r="A3302" s="951"/>
      <c r="B3302" s="949"/>
      <c r="C3302" s="1244"/>
      <c r="D3302" s="1250"/>
      <c r="E3302" s="1254"/>
      <c r="F3302" s="1252"/>
      <c r="G3302" s="948"/>
      <c r="H3302" s="948"/>
      <c r="I3302" s="948"/>
      <c r="J3302" s="229"/>
      <c r="K3302" s="989"/>
    </row>
    <row r="3303" spans="1:11" s="85" customFormat="1" ht="15" customHeight="1" x14ac:dyDescent="0.3">
      <c r="A3303" s="951"/>
      <c r="B3303" s="949"/>
      <c r="C3303" s="1244"/>
      <c r="D3303" s="1250"/>
      <c r="E3303" s="1254"/>
      <c r="F3303" s="1252"/>
      <c r="G3303" s="948"/>
      <c r="H3303" s="948"/>
      <c r="I3303" s="948"/>
      <c r="J3303" s="229"/>
      <c r="K3303" s="989"/>
    </row>
    <row r="3304" spans="1:11" s="85" customFormat="1" ht="15" customHeight="1" x14ac:dyDescent="0.3">
      <c r="A3304" s="951"/>
      <c r="B3304" s="949"/>
      <c r="C3304" s="1244"/>
      <c r="D3304" s="1250"/>
      <c r="E3304" s="1254"/>
      <c r="F3304" s="1252"/>
      <c r="G3304" s="948"/>
      <c r="H3304" s="948"/>
      <c r="I3304" s="948"/>
      <c r="J3304" s="229"/>
      <c r="K3304" s="989"/>
    </row>
    <row r="3305" spans="1:11" s="85" customFormat="1" ht="15" customHeight="1" x14ac:dyDescent="0.3">
      <c r="A3305" s="951"/>
      <c r="B3305" s="949"/>
      <c r="C3305" s="1244"/>
      <c r="D3305" s="1250"/>
      <c r="E3305" s="1254"/>
      <c r="F3305" s="1252"/>
      <c r="G3305" s="948"/>
      <c r="H3305" s="948"/>
      <c r="I3305" s="948"/>
      <c r="J3305" s="229"/>
      <c r="K3305" s="989"/>
    </row>
    <row r="3306" spans="1:11" s="85" customFormat="1" ht="15" customHeight="1" x14ac:dyDescent="0.3">
      <c r="A3306" s="951"/>
      <c r="B3306" s="949"/>
      <c r="C3306" s="1244"/>
      <c r="D3306" s="1250"/>
      <c r="E3306" s="1254"/>
      <c r="F3306" s="1252"/>
      <c r="G3306" s="948"/>
      <c r="H3306" s="948"/>
      <c r="I3306" s="948"/>
      <c r="J3306" s="229"/>
      <c r="K3306" s="989"/>
    </row>
    <row r="3307" spans="1:11" s="85" customFormat="1" ht="15" customHeight="1" x14ac:dyDescent="0.3">
      <c r="A3307" s="951"/>
      <c r="B3307" s="949"/>
      <c r="C3307" s="1244"/>
      <c r="D3307" s="1250"/>
      <c r="E3307" s="1254"/>
      <c r="F3307" s="1252"/>
      <c r="G3307" s="948"/>
      <c r="H3307" s="948"/>
      <c r="I3307" s="948"/>
      <c r="J3307" s="229"/>
      <c r="K3307" s="989"/>
    </row>
    <row r="3308" spans="1:11" s="85" customFormat="1" ht="15" customHeight="1" x14ac:dyDescent="0.3">
      <c r="A3308" s="951"/>
      <c r="B3308" s="949"/>
      <c r="C3308" s="1244"/>
      <c r="D3308" s="1250"/>
      <c r="E3308" s="1254"/>
      <c r="F3308" s="1252"/>
      <c r="G3308" s="948"/>
      <c r="H3308" s="948"/>
      <c r="I3308" s="948"/>
      <c r="J3308" s="229"/>
      <c r="K3308" s="989"/>
    </row>
    <row r="3309" spans="1:11" s="85" customFormat="1" ht="15" customHeight="1" x14ac:dyDescent="0.3">
      <c r="A3309" s="951"/>
      <c r="B3309" s="949"/>
      <c r="C3309" s="1244"/>
      <c r="D3309" s="1250"/>
      <c r="E3309" s="1254"/>
      <c r="F3309" s="1252"/>
      <c r="G3309" s="948"/>
      <c r="H3309" s="948"/>
      <c r="I3309" s="948"/>
      <c r="J3309" s="229"/>
      <c r="K3309" s="989"/>
    </row>
    <row r="3310" spans="1:11" s="85" customFormat="1" ht="15" customHeight="1" x14ac:dyDescent="0.3">
      <c r="A3310" s="951"/>
      <c r="B3310" s="949"/>
      <c r="C3310" s="1244"/>
      <c r="D3310" s="1250"/>
      <c r="E3310" s="1254"/>
      <c r="F3310" s="1252"/>
      <c r="G3310" s="948"/>
      <c r="H3310" s="948"/>
      <c r="I3310" s="948"/>
      <c r="J3310" s="229"/>
      <c r="K3310" s="989"/>
    </row>
    <row r="3311" spans="1:11" s="85" customFormat="1" ht="15" customHeight="1" x14ac:dyDescent="0.3">
      <c r="A3311" s="951"/>
      <c r="B3311" s="949"/>
      <c r="C3311" s="1244"/>
      <c r="D3311" s="1250"/>
      <c r="E3311" s="1254"/>
      <c r="F3311" s="1252"/>
      <c r="G3311" s="948"/>
      <c r="H3311" s="948"/>
      <c r="I3311" s="948"/>
      <c r="J3311" s="229"/>
      <c r="K3311" s="989"/>
    </row>
    <row r="3312" spans="1:11" s="85" customFormat="1" ht="15" customHeight="1" x14ac:dyDescent="0.3">
      <c r="A3312" s="951"/>
      <c r="B3312" s="949"/>
      <c r="C3312" s="1244"/>
      <c r="D3312" s="1250"/>
      <c r="E3312" s="1254"/>
      <c r="F3312" s="1252"/>
      <c r="G3312" s="948"/>
      <c r="H3312" s="948"/>
      <c r="I3312" s="948"/>
      <c r="J3312" s="229"/>
      <c r="K3312" s="989"/>
    </row>
    <row r="3313" spans="1:11" s="85" customFormat="1" ht="15" customHeight="1" x14ac:dyDescent="0.3">
      <c r="A3313" s="951"/>
      <c r="B3313" s="949"/>
      <c r="C3313" s="1244"/>
      <c r="D3313" s="1250"/>
      <c r="E3313" s="1254"/>
      <c r="F3313" s="1252"/>
      <c r="G3313" s="948"/>
      <c r="H3313" s="948"/>
      <c r="I3313" s="948"/>
      <c r="J3313" s="229"/>
      <c r="K3313" s="989"/>
    </row>
    <row r="3314" spans="1:11" s="85" customFormat="1" ht="15" customHeight="1" x14ac:dyDescent="0.3">
      <c r="A3314" s="951"/>
      <c r="B3314" s="949"/>
      <c r="C3314" s="1244"/>
      <c r="D3314" s="1250"/>
      <c r="E3314" s="1254"/>
      <c r="F3314" s="1252"/>
      <c r="G3314" s="948"/>
      <c r="H3314" s="948"/>
      <c r="I3314" s="948"/>
      <c r="J3314" s="229"/>
      <c r="K3314" s="989"/>
    </row>
    <row r="3315" spans="1:11" s="85" customFormat="1" ht="15" customHeight="1" x14ac:dyDescent="0.3">
      <c r="A3315" s="951"/>
      <c r="B3315" s="949"/>
      <c r="C3315" s="1244"/>
      <c r="D3315" s="1250"/>
      <c r="E3315" s="1254"/>
      <c r="F3315" s="1252"/>
      <c r="G3315" s="948"/>
      <c r="H3315" s="948"/>
      <c r="I3315" s="948"/>
      <c r="J3315" s="229"/>
      <c r="K3315" s="989"/>
    </row>
    <row r="3316" spans="1:11" s="85" customFormat="1" ht="15" customHeight="1" x14ac:dyDescent="0.3">
      <c r="A3316" s="951"/>
      <c r="B3316" s="949"/>
      <c r="C3316" s="1244"/>
      <c r="D3316" s="1250"/>
      <c r="E3316" s="1254"/>
      <c r="F3316" s="1252"/>
      <c r="G3316" s="948"/>
      <c r="H3316" s="948"/>
      <c r="I3316" s="948"/>
      <c r="J3316" s="229"/>
      <c r="K3316" s="989"/>
    </row>
    <row r="3317" spans="1:11" s="85" customFormat="1" ht="15" customHeight="1" x14ac:dyDescent="0.3">
      <c r="A3317" s="951"/>
      <c r="B3317" s="949"/>
      <c r="C3317" s="1244"/>
      <c r="D3317" s="1250"/>
      <c r="E3317" s="1254"/>
      <c r="F3317" s="1252"/>
      <c r="G3317" s="948"/>
      <c r="H3317" s="948"/>
      <c r="I3317" s="948"/>
      <c r="J3317" s="229"/>
      <c r="K3317" s="989"/>
    </row>
    <row r="3318" spans="1:11" s="85" customFormat="1" ht="15" customHeight="1" x14ac:dyDescent="0.3">
      <c r="A3318" s="951"/>
      <c r="B3318" s="949"/>
      <c r="C3318" s="1244"/>
      <c r="D3318" s="1250"/>
      <c r="E3318" s="1254"/>
      <c r="F3318" s="1252"/>
      <c r="G3318" s="948"/>
      <c r="H3318" s="948"/>
      <c r="I3318" s="948"/>
      <c r="J3318" s="229"/>
      <c r="K3318" s="989"/>
    </row>
    <row r="3319" spans="1:11" s="85" customFormat="1" ht="15" customHeight="1" x14ac:dyDescent="0.3">
      <c r="A3319" s="951"/>
      <c r="B3319" s="949"/>
      <c r="C3319" s="1244"/>
      <c r="D3319" s="1250"/>
      <c r="E3319" s="1254"/>
      <c r="F3319" s="1252"/>
      <c r="G3319" s="948"/>
      <c r="H3319" s="948"/>
      <c r="I3319" s="948"/>
      <c r="J3319" s="229"/>
      <c r="K3319" s="989"/>
    </row>
    <row r="3320" spans="1:11" s="85" customFormat="1" ht="15" customHeight="1" x14ac:dyDescent="0.3">
      <c r="A3320" s="951"/>
      <c r="B3320" s="949"/>
      <c r="C3320" s="1244"/>
      <c r="D3320" s="1250"/>
      <c r="E3320" s="1254"/>
      <c r="F3320" s="1252"/>
      <c r="G3320" s="948"/>
      <c r="H3320" s="948"/>
      <c r="I3320" s="948"/>
      <c r="J3320" s="229"/>
      <c r="K3320" s="989"/>
    </row>
    <row r="3321" spans="1:11" s="85" customFormat="1" ht="15" customHeight="1" x14ac:dyDescent="0.3">
      <c r="A3321" s="951"/>
      <c r="B3321" s="949"/>
      <c r="C3321" s="1244"/>
      <c r="D3321" s="1250"/>
      <c r="E3321" s="1254"/>
      <c r="F3321" s="1252"/>
      <c r="G3321" s="948"/>
      <c r="H3321" s="948"/>
      <c r="I3321" s="948"/>
      <c r="J3321" s="229"/>
      <c r="K3321" s="989"/>
    </row>
    <row r="3322" spans="1:11" s="85" customFormat="1" ht="15" customHeight="1" x14ac:dyDescent="0.3">
      <c r="A3322" s="951"/>
      <c r="B3322" s="949"/>
      <c r="C3322" s="1244"/>
      <c r="D3322" s="1250"/>
      <c r="E3322" s="1254"/>
      <c r="F3322" s="1252"/>
      <c r="G3322" s="948"/>
      <c r="H3322" s="948"/>
      <c r="I3322" s="948"/>
      <c r="J3322" s="229"/>
      <c r="K3322" s="989"/>
    </row>
    <row r="3323" spans="1:11" s="85" customFormat="1" ht="15" customHeight="1" x14ac:dyDescent="0.3">
      <c r="A3323" s="951"/>
      <c r="B3323" s="949"/>
      <c r="C3323" s="1244"/>
      <c r="D3323" s="1250"/>
      <c r="E3323" s="1254"/>
      <c r="F3323" s="1252"/>
      <c r="G3323" s="948"/>
      <c r="H3323" s="948"/>
      <c r="I3323" s="948"/>
      <c r="J3323" s="229"/>
      <c r="K3323" s="989"/>
    </row>
    <row r="3324" spans="1:11" s="85" customFormat="1" ht="15" customHeight="1" x14ac:dyDescent="0.3">
      <c r="A3324" s="951"/>
      <c r="B3324" s="949"/>
      <c r="C3324" s="1244"/>
      <c r="D3324" s="1250"/>
      <c r="E3324" s="1254"/>
      <c r="F3324" s="1252"/>
      <c r="G3324" s="948"/>
      <c r="H3324" s="948"/>
      <c r="I3324" s="948"/>
      <c r="J3324" s="229"/>
      <c r="K3324" s="989"/>
    </row>
    <row r="3325" spans="1:11" s="85" customFormat="1" ht="15" customHeight="1" x14ac:dyDescent="0.3">
      <c r="A3325" s="951"/>
      <c r="B3325" s="949"/>
      <c r="C3325" s="1244"/>
      <c r="D3325" s="1250"/>
      <c r="E3325" s="1254"/>
      <c r="F3325" s="1252"/>
      <c r="G3325" s="948"/>
      <c r="H3325" s="948"/>
      <c r="I3325" s="948"/>
      <c r="J3325" s="229"/>
      <c r="K3325" s="989"/>
    </row>
    <row r="3326" spans="1:11" s="85" customFormat="1" ht="15" customHeight="1" x14ac:dyDescent="0.3">
      <c r="A3326" s="951"/>
      <c r="B3326" s="949"/>
      <c r="C3326" s="1244"/>
      <c r="D3326" s="1250"/>
      <c r="E3326" s="1254"/>
      <c r="F3326" s="1252"/>
      <c r="G3326" s="948"/>
      <c r="H3326" s="948"/>
      <c r="I3326" s="948"/>
      <c r="J3326" s="229"/>
      <c r="K3326" s="989"/>
    </row>
    <row r="3327" spans="1:11" s="85" customFormat="1" ht="15" customHeight="1" x14ac:dyDescent="0.3">
      <c r="A3327" s="951"/>
      <c r="B3327" s="949"/>
      <c r="C3327" s="1244"/>
      <c r="D3327" s="1250"/>
      <c r="E3327" s="1254"/>
      <c r="F3327" s="1252"/>
      <c r="G3327" s="948"/>
      <c r="H3327" s="948"/>
      <c r="I3327" s="948"/>
      <c r="J3327" s="229"/>
      <c r="K3327" s="989"/>
    </row>
    <row r="3328" spans="1:11" s="85" customFormat="1" ht="15" customHeight="1" x14ac:dyDescent="0.3">
      <c r="A3328" s="951"/>
      <c r="B3328" s="949"/>
      <c r="C3328" s="1244"/>
      <c r="D3328" s="1250"/>
      <c r="E3328" s="1254"/>
      <c r="F3328" s="1252"/>
      <c r="G3328" s="948"/>
      <c r="H3328" s="948"/>
      <c r="I3328" s="948"/>
      <c r="J3328" s="229"/>
      <c r="K3328" s="989"/>
    </row>
    <row r="3329" spans="1:11" s="85" customFormat="1" ht="15" customHeight="1" x14ac:dyDescent="0.3">
      <c r="A3329" s="951"/>
      <c r="B3329" s="949"/>
      <c r="C3329" s="1244"/>
      <c r="D3329" s="1250"/>
      <c r="E3329" s="1254"/>
      <c r="F3329" s="1252"/>
      <c r="G3329" s="948"/>
      <c r="H3329" s="948"/>
      <c r="I3329" s="948"/>
      <c r="J3329" s="229"/>
      <c r="K3329" s="989"/>
    </row>
    <row r="3330" spans="1:11" s="85" customFormat="1" ht="15" customHeight="1" x14ac:dyDescent="0.3">
      <c r="A3330" s="951"/>
      <c r="B3330" s="949"/>
      <c r="C3330" s="1244"/>
      <c r="D3330" s="1250"/>
      <c r="E3330" s="1254"/>
      <c r="F3330" s="1252"/>
      <c r="G3330" s="948"/>
      <c r="H3330" s="948"/>
      <c r="I3330" s="948"/>
      <c r="J3330" s="229"/>
      <c r="K3330" s="989"/>
    </row>
    <row r="3331" spans="1:11" s="85" customFormat="1" ht="15" customHeight="1" x14ac:dyDescent="0.3">
      <c r="A3331" s="951"/>
      <c r="B3331" s="949"/>
      <c r="C3331" s="1244"/>
      <c r="D3331" s="1250"/>
      <c r="E3331" s="1254"/>
      <c r="F3331" s="1252"/>
      <c r="G3331" s="948"/>
      <c r="H3331" s="948"/>
      <c r="I3331" s="948"/>
      <c r="J3331" s="229"/>
      <c r="K3331" s="989"/>
    </row>
    <row r="3332" spans="1:11" s="85" customFormat="1" ht="15" customHeight="1" x14ac:dyDescent="0.3">
      <c r="A3332" s="951"/>
      <c r="B3332" s="949"/>
      <c r="C3332" s="1244"/>
      <c r="D3332" s="1250"/>
      <c r="E3332" s="1254"/>
      <c r="F3332" s="1252"/>
      <c r="G3332" s="948"/>
      <c r="H3332" s="948"/>
      <c r="I3332" s="948"/>
      <c r="J3332" s="229"/>
      <c r="K3332" s="989"/>
    </row>
    <row r="3333" spans="1:11" s="85" customFormat="1" ht="15" customHeight="1" x14ac:dyDescent="0.3">
      <c r="A3333" s="951"/>
      <c r="B3333" s="949"/>
      <c r="C3333" s="1244"/>
      <c r="D3333" s="1250"/>
      <c r="E3333" s="1254"/>
      <c r="F3333" s="1252"/>
      <c r="G3333" s="948"/>
      <c r="H3333" s="948"/>
      <c r="I3333" s="948"/>
      <c r="J3333" s="229"/>
      <c r="K3333" s="989"/>
    </row>
    <row r="3334" spans="1:11" s="85" customFormat="1" ht="15" customHeight="1" x14ac:dyDescent="0.3">
      <c r="A3334" s="951"/>
      <c r="B3334" s="949"/>
      <c r="C3334" s="1244"/>
      <c r="D3334" s="1250"/>
      <c r="E3334" s="1254"/>
      <c r="F3334" s="1252"/>
      <c r="G3334" s="948"/>
      <c r="H3334" s="948"/>
      <c r="I3334" s="948"/>
      <c r="J3334" s="229"/>
      <c r="K3334" s="989"/>
    </row>
    <row r="3335" spans="1:11" s="85" customFormat="1" ht="15" customHeight="1" x14ac:dyDescent="0.3">
      <c r="A3335" s="951"/>
      <c r="B3335" s="949"/>
      <c r="C3335" s="1244"/>
      <c r="D3335" s="1250"/>
      <c r="E3335" s="1254"/>
      <c r="F3335" s="1252"/>
      <c r="G3335" s="948"/>
      <c r="H3335" s="948"/>
      <c r="I3335" s="948"/>
      <c r="J3335" s="229"/>
      <c r="K3335" s="989"/>
    </row>
    <row r="3336" spans="1:11" s="85" customFormat="1" ht="15" customHeight="1" x14ac:dyDescent="0.3">
      <c r="A3336" s="951"/>
      <c r="B3336" s="949"/>
      <c r="C3336" s="1244"/>
      <c r="D3336" s="1250"/>
      <c r="E3336" s="1254"/>
      <c r="F3336" s="1252"/>
      <c r="G3336" s="948"/>
      <c r="H3336" s="948"/>
      <c r="I3336" s="948"/>
      <c r="J3336" s="229"/>
      <c r="K3336" s="989"/>
    </row>
    <row r="3337" spans="1:11" s="85" customFormat="1" ht="15" customHeight="1" x14ac:dyDescent="0.3">
      <c r="A3337" s="951"/>
      <c r="B3337" s="949"/>
      <c r="C3337" s="1244"/>
      <c r="D3337" s="1250"/>
      <c r="E3337" s="1254"/>
      <c r="F3337" s="1252"/>
      <c r="G3337" s="948"/>
      <c r="H3337" s="948"/>
      <c r="I3337" s="948"/>
      <c r="J3337" s="229"/>
      <c r="K3337" s="989"/>
    </row>
    <row r="3338" spans="1:11" s="85" customFormat="1" ht="15" customHeight="1" x14ac:dyDescent="0.3">
      <c r="A3338" s="951"/>
      <c r="B3338" s="949"/>
      <c r="C3338" s="1244"/>
      <c r="D3338" s="1250"/>
      <c r="E3338" s="1254"/>
      <c r="F3338" s="1252"/>
      <c r="G3338" s="948"/>
      <c r="H3338" s="948"/>
      <c r="I3338" s="948"/>
      <c r="J3338" s="229"/>
      <c r="K3338" s="989"/>
    </row>
    <row r="3339" spans="1:11" s="85" customFormat="1" ht="15" customHeight="1" x14ac:dyDescent="0.3">
      <c r="A3339" s="951"/>
      <c r="B3339" s="949"/>
      <c r="C3339" s="1244"/>
      <c r="D3339" s="1250"/>
      <c r="E3339" s="1254"/>
      <c r="F3339" s="1252"/>
      <c r="G3339" s="948"/>
      <c r="H3339" s="948"/>
      <c r="I3339" s="948"/>
      <c r="J3339" s="229"/>
      <c r="K3339" s="989"/>
    </row>
    <row r="3340" spans="1:11" s="85" customFormat="1" ht="15" customHeight="1" x14ac:dyDescent="0.3">
      <c r="A3340" s="951"/>
      <c r="B3340" s="949"/>
      <c r="C3340" s="1244"/>
      <c r="D3340" s="1250"/>
      <c r="E3340" s="1254"/>
      <c r="F3340" s="1252"/>
      <c r="G3340" s="948"/>
      <c r="H3340" s="948"/>
      <c r="I3340" s="948"/>
      <c r="J3340" s="229"/>
      <c r="K3340" s="989"/>
    </row>
    <row r="3341" spans="1:11" s="85" customFormat="1" ht="15" customHeight="1" x14ac:dyDescent="0.3">
      <c r="A3341" s="951"/>
      <c r="B3341" s="949"/>
      <c r="C3341" s="1244"/>
      <c r="D3341" s="1250"/>
      <c r="E3341" s="1254"/>
      <c r="F3341" s="1252"/>
      <c r="G3341" s="948"/>
      <c r="H3341" s="948"/>
      <c r="I3341" s="948"/>
      <c r="J3341" s="229"/>
      <c r="K3341" s="989"/>
    </row>
    <row r="3342" spans="1:11" s="85" customFormat="1" ht="15" customHeight="1" x14ac:dyDescent="0.3">
      <c r="A3342" s="951"/>
      <c r="B3342" s="949"/>
      <c r="C3342" s="1244"/>
      <c r="D3342" s="1250"/>
      <c r="E3342" s="1254"/>
      <c r="F3342" s="1252"/>
      <c r="G3342" s="948"/>
      <c r="H3342" s="948"/>
      <c r="I3342" s="948"/>
      <c r="J3342" s="229"/>
      <c r="K3342" s="989"/>
    </row>
    <row r="3343" spans="1:11" s="85" customFormat="1" ht="15" customHeight="1" x14ac:dyDescent="0.3">
      <c r="A3343" s="951"/>
      <c r="B3343" s="949"/>
      <c r="C3343" s="1244"/>
      <c r="D3343" s="1250"/>
      <c r="E3343" s="1254"/>
      <c r="F3343" s="1252"/>
      <c r="G3343" s="948"/>
      <c r="H3343" s="948"/>
      <c r="I3343" s="948"/>
      <c r="J3343" s="229"/>
      <c r="K3343" s="989"/>
    </row>
    <row r="3344" spans="1:11" s="85" customFormat="1" ht="15" customHeight="1" x14ac:dyDescent="0.3">
      <c r="A3344" s="951"/>
      <c r="B3344" s="949"/>
      <c r="C3344" s="1244"/>
      <c r="D3344" s="1250"/>
      <c r="E3344" s="1254"/>
      <c r="F3344" s="1252"/>
      <c r="G3344" s="948"/>
      <c r="H3344" s="948"/>
      <c r="I3344" s="948"/>
      <c r="J3344" s="229"/>
      <c r="K3344" s="989"/>
    </row>
    <row r="3345" spans="1:11" s="85" customFormat="1" ht="15" customHeight="1" x14ac:dyDescent="0.3">
      <c r="A3345" s="951"/>
      <c r="B3345" s="949"/>
      <c r="C3345" s="1244"/>
      <c r="D3345" s="1250"/>
      <c r="E3345" s="1254"/>
      <c r="F3345" s="1252"/>
      <c r="G3345" s="948"/>
      <c r="H3345" s="948"/>
      <c r="I3345" s="948"/>
      <c r="J3345" s="229"/>
      <c r="K3345" s="989"/>
    </row>
    <row r="3346" spans="1:11" s="85" customFormat="1" ht="15" customHeight="1" x14ac:dyDescent="0.3">
      <c r="A3346" s="951"/>
      <c r="B3346" s="949"/>
      <c r="C3346" s="1244"/>
      <c r="D3346" s="1250"/>
      <c r="E3346" s="1254"/>
      <c r="F3346" s="1252"/>
      <c r="G3346" s="948"/>
      <c r="H3346" s="948"/>
      <c r="I3346" s="948"/>
      <c r="J3346" s="229"/>
      <c r="K3346" s="989"/>
    </row>
    <row r="3347" spans="1:11" s="85" customFormat="1" ht="15" customHeight="1" x14ac:dyDescent="0.3">
      <c r="A3347" s="951"/>
      <c r="B3347" s="949"/>
      <c r="C3347" s="1244"/>
      <c r="D3347" s="1250"/>
      <c r="E3347" s="1254"/>
      <c r="F3347" s="1252"/>
      <c r="G3347" s="948"/>
      <c r="H3347" s="948"/>
      <c r="I3347" s="948"/>
      <c r="J3347" s="229"/>
      <c r="K3347" s="989"/>
    </row>
    <row r="3348" spans="1:11" s="85" customFormat="1" ht="15" customHeight="1" x14ac:dyDescent="0.3">
      <c r="A3348" s="951"/>
      <c r="B3348" s="949"/>
      <c r="C3348" s="1244"/>
      <c r="D3348" s="1250"/>
      <c r="E3348" s="1254"/>
      <c r="F3348" s="1252"/>
      <c r="G3348" s="948"/>
      <c r="H3348" s="948"/>
      <c r="I3348" s="948"/>
      <c r="J3348" s="229"/>
      <c r="K3348" s="989"/>
    </row>
    <row r="3349" spans="1:11" s="85" customFormat="1" ht="15" customHeight="1" x14ac:dyDescent="0.3">
      <c r="A3349" s="951"/>
      <c r="B3349" s="949"/>
      <c r="C3349" s="1244"/>
      <c r="D3349" s="1250"/>
      <c r="E3349" s="1254"/>
      <c r="F3349" s="1252"/>
      <c r="G3349" s="948"/>
      <c r="H3349" s="948"/>
      <c r="I3349" s="948"/>
      <c r="J3349" s="229"/>
      <c r="K3349" s="989"/>
    </row>
    <row r="3350" spans="1:11" s="85" customFormat="1" ht="15" customHeight="1" x14ac:dyDescent="0.3">
      <c r="A3350" s="951"/>
      <c r="B3350" s="949"/>
      <c r="C3350" s="1244"/>
      <c r="D3350" s="1250"/>
      <c r="E3350" s="1254"/>
      <c r="F3350" s="1252"/>
      <c r="G3350" s="948"/>
      <c r="H3350" s="948"/>
      <c r="I3350" s="948"/>
      <c r="J3350" s="229"/>
      <c r="K3350" s="989"/>
    </row>
    <row r="3351" spans="1:11" s="85" customFormat="1" ht="15" customHeight="1" x14ac:dyDescent="0.3">
      <c r="A3351" s="951"/>
      <c r="B3351" s="949"/>
      <c r="C3351" s="1244"/>
      <c r="D3351" s="1250"/>
      <c r="E3351" s="1254"/>
      <c r="F3351" s="1252"/>
      <c r="G3351" s="948"/>
      <c r="H3351" s="948"/>
      <c r="I3351" s="948"/>
      <c r="J3351" s="229"/>
      <c r="K3351" s="989"/>
    </row>
    <row r="3352" spans="1:11" s="85" customFormat="1" ht="15" customHeight="1" x14ac:dyDescent="0.3">
      <c r="A3352" s="951"/>
      <c r="B3352" s="949"/>
      <c r="C3352" s="1244"/>
      <c r="D3352" s="1250"/>
      <c r="E3352" s="1254"/>
      <c r="F3352" s="1252"/>
      <c r="G3352" s="948"/>
      <c r="H3352" s="948"/>
      <c r="I3352" s="948"/>
      <c r="J3352" s="229"/>
      <c r="K3352" s="989"/>
    </row>
    <row r="3353" spans="1:11" s="85" customFormat="1" ht="15" customHeight="1" x14ac:dyDescent="0.3">
      <c r="A3353" s="951"/>
      <c r="B3353" s="949"/>
      <c r="C3353" s="1244"/>
      <c r="D3353" s="1250"/>
      <c r="E3353" s="1254"/>
      <c r="F3353" s="1252"/>
      <c r="G3353" s="948"/>
      <c r="H3353" s="948"/>
      <c r="I3353" s="948"/>
      <c r="J3353" s="229"/>
      <c r="K3353" s="989"/>
    </row>
    <row r="3354" spans="1:11" s="85" customFormat="1" ht="15" customHeight="1" x14ac:dyDescent="0.3">
      <c r="A3354" s="951"/>
      <c r="B3354" s="949"/>
      <c r="C3354" s="1244"/>
      <c r="D3354" s="1250"/>
      <c r="E3354" s="1254"/>
      <c r="F3354" s="1252"/>
      <c r="G3354" s="948"/>
      <c r="H3354" s="948"/>
      <c r="I3354" s="948"/>
      <c r="J3354" s="229"/>
      <c r="K3354" s="989"/>
    </row>
    <row r="3355" spans="1:11" s="85" customFormat="1" ht="15" customHeight="1" x14ac:dyDescent="0.3">
      <c r="A3355" s="951"/>
      <c r="B3355" s="949"/>
      <c r="C3355" s="1244"/>
      <c r="D3355" s="1250"/>
      <c r="E3355" s="1254"/>
      <c r="F3355" s="1252"/>
      <c r="G3355" s="948"/>
      <c r="H3355" s="948"/>
      <c r="I3355" s="948"/>
      <c r="J3355" s="229"/>
      <c r="K3355" s="989"/>
    </row>
    <row r="3356" spans="1:11" s="85" customFormat="1" ht="15" customHeight="1" x14ac:dyDescent="0.3">
      <c r="A3356" s="951"/>
      <c r="B3356" s="949"/>
      <c r="C3356" s="1244"/>
      <c r="D3356" s="1250"/>
      <c r="E3356" s="1254"/>
      <c r="F3356" s="1252"/>
      <c r="G3356" s="948"/>
      <c r="H3356" s="948"/>
      <c r="I3356" s="948"/>
      <c r="J3356" s="229"/>
      <c r="K3356" s="989"/>
    </row>
    <row r="3357" spans="1:11" s="85" customFormat="1" ht="15" customHeight="1" x14ac:dyDescent="0.3">
      <c r="A3357" s="951"/>
      <c r="B3357" s="949"/>
      <c r="C3357" s="1244"/>
      <c r="D3357" s="1250"/>
      <c r="E3357" s="1254"/>
      <c r="F3357" s="1252"/>
      <c r="G3357" s="948"/>
      <c r="H3357" s="948"/>
      <c r="I3357" s="948"/>
      <c r="J3357" s="229"/>
      <c r="K3357" s="989"/>
    </row>
    <row r="3358" spans="1:11" s="85" customFormat="1" ht="15" customHeight="1" x14ac:dyDescent="0.3">
      <c r="A3358" s="951"/>
      <c r="B3358" s="949"/>
      <c r="C3358" s="1244"/>
      <c r="D3358" s="1250"/>
      <c r="E3358" s="1254"/>
      <c r="F3358" s="1252"/>
      <c r="G3358" s="948"/>
      <c r="H3358" s="948"/>
      <c r="I3358" s="948"/>
      <c r="J3358" s="229"/>
      <c r="K3358" s="989"/>
    </row>
    <row r="3359" spans="1:11" s="85" customFormat="1" ht="15" customHeight="1" x14ac:dyDescent="0.3">
      <c r="A3359" s="951"/>
      <c r="B3359" s="949"/>
      <c r="C3359" s="1244"/>
      <c r="D3359" s="1250"/>
      <c r="E3359" s="1254"/>
      <c r="F3359" s="1252"/>
      <c r="G3359" s="948"/>
      <c r="H3359" s="948"/>
      <c r="I3359" s="948"/>
      <c r="J3359" s="229"/>
      <c r="K3359" s="989"/>
    </row>
    <row r="3360" spans="1:11" s="85" customFormat="1" ht="15" customHeight="1" x14ac:dyDescent="0.3">
      <c r="A3360" s="951"/>
      <c r="B3360" s="949"/>
      <c r="C3360" s="1244"/>
      <c r="D3360" s="1250"/>
      <c r="E3360" s="1254"/>
      <c r="F3360" s="1252"/>
      <c r="G3360" s="948"/>
      <c r="H3360" s="948"/>
      <c r="I3360" s="948"/>
      <c r="J3360" s="229"/>
      <c r="K3360" s="989"/>
    </row>
    <row r="3361" spans="1:11" s="85" customFormat="1" ht="15" customHeight="1" x14ac:dyDescent="0.3">
      <c r="A3361" s="951"/>
      <c r="B3361" s="949"/>
      <c r="C3361" s="1244"/>
      <c r="D3361" s="1250"/>
      <c r="E3361" s="1254"/>
      <c r="F3361" s="1252"/>
      <c r="G3361" s="948"/>
      <c r="H3361" s="948"/>
      <c r="I3361" s="948"/>
      <c r="J3361" s="229"/>
      <c r="K3361" s="989"/>
    </row>
    <row r="3362" spans="1:11" s="85" customFormat="1" ht="15" customHeight="1" x14ac:dyDescent="0.3">
      <c r="A3362" s="951"/>
      <c r="B3362" s="949"/>
      <c r="C3362" s="1244"/>
      <c r="D3362" s="1250"/>
      <c r="E3362" s="1254"/>
      <c r="F3362" s="1252"/>
      <c r="G3362" s="948"/>
      <c r="H3362" s="948"/>
      <c r="I3362" s="948"/>
      <c r="J3362" s="229"/>
      <c r="K3362" s="989"/>
    </row>
    <row r="3363" spans="1:11" s="85" customFormat="1" ht="15" customHeight="1" x14ac:dyDescent="0.3">
      <c r="A3363" s="951"/>
      <c r="B3363" s="949"/>
      <c r="C3363" s="1244"/>
      <c r="D3363" s="1250"/>
      <c r="E3363" s="1254"/>
      <c r="F3363" s="1252"/>
      <c r="G3363" s="948"/>
      <c r="H3363" s="948"/>
      <c r="I3363" s="948"/>
      <c r="J3363" s="229"/>
      <c r="K3363" s="989"/>
    </row>
    <row r="3364" spans="1:11" s="85" customFormat="1" ht="15" customHeight="1" x14ac:dyDescent="0.3">
      <c r="A3364" s="951"/>
      <c r="B3364" s="949"/>
      <c r="C3364" s="1244"/>
      <c r="D3364" s="1250"/>
      <c r="E3364" s="1254"/>
      <c r="F3364" s="1252"/>
      <c r="G3364" s="948"/>
      <c r="H3364" s="948"/>
      <c r="I3364" s="948"/>
      <c r="J3364" s="229"/>
      <c r="K3364" s="989"/>
    </row>
    <row r="3365" spans="1:11" s="85" customFormat="1" ht="15" customHeight="1" x14ac:dyDescent="0.3">
      <c r="A3365" s="951"/>
      <c r="B3365" s="949"/>
      <c r="C3365" s="1244"/>
      <c r="D3365" s="1250"/>
      <c r="E3365" s="1254"/>
      <c r="F3365" s="1252"/>
      <c r="G3365" s="948"/>
      <c r="H3365" s="948"/>
      <c r="I3365" s="948"/>
      <c r="J3365" s="229"/>
      <c r="K3365" s="989"/>
    </row>
    <row r="3366" spans="1:11" s="85" customFormat="1" ht="15" customHeight="1" x14ac:dyDescent="0.3">
      <c r="A3366" s="951"/>
      <c r="B3366" s="949"/>
      <c r="C3366" s="1244"/>
      <c r="D3366" s="1250"/>
      <c r="E3366" s="1254"/>
      <c r="F3366" s="1252"/>
      <c r="G3366" s="948"/>
      <c r="H3366" s="948"/>
      <c r="I3366" s="948"/>
      <c r="J3366" s="229"/>
      <c r="K3366" s="989"/>
    </row>
    <row r="3367" spans="1:11" s="85" customFormat="1" ht="15" customHeight="1" x14ac:dyDescent="0.3">
      <c r="A3367" s="951"/>
      <c r="B3367" s="949"/>
      <c r="C3367" s="1244"/>
      <c r="D3367" s="1250"/>
      <c r="E3367" s="1254"/>
      <c r="F3367" s="1252"/>
      <c r="G3367" s="948"/>
      <c r="H3367" s="948"/>
      <c r="I3367" s="948"/>
      <c r="J3367" s="229"/>
      <c r="K3367" s="989"/>
    </row>
    <row r="3368" spans="1:11" s="85" customFormat="1" ht="15" customHeight="1" x14ac:dyDescent="0.3">
      <c r="A3368" s="951"/>
      <c r="B3368" s="949"/>
      <c r="C3368" s="1244"/>
      <c r="D3368" s="1250"/>
      <c r="E3368" s="1254"/>
      <c r="F3368" s="1252"/>
      <c r="G3368" s="948"/>
      <c r="H3368" s="948"/>
      <c r="I3368" s="948"/>
      <c r="J3368" s="229"/>
      <c r="K3368" s="989"/>
    </row>
    <row r="3369" spans="1:11" s="85" customFormat="1" ht="15" customHeight="1" x14ac:dyDescent="0.3">
      <c r="A3369" s="951"/>
      <c r="B3369" s="949"/>
      <c r="C3369" s="1244"/>
      <c r="D3369" s="1250"/>
      <c r="E3369" s="1254"/>
      <c r="F3369" s="1252"/>
      <c r="G3369" s="948"/>
      <c r="H3369" s="948"/>
      <c r="I3369" s="948"/>
      <c r="J3369" s="229"/>
      <c r="K3369" s="989"/>
    </row>
    <row r="3370" spans="1:11" s="85" customFormat="1" ht="15" customHeight="1" x14ac:dyDescent="0.3">
      <c r="A3370" s="951"/>
      <c r="B3370" s="949"/>
      <c r="C3370" s="1244"/>
      <c r="D3370" s="1250"/>
      <c r="E3370" s="1254"/>
      <c r="F3370" s="1252"/>
      <c r="G3370" s="948"/>
      <c r="H3370" s="948"/>
      <c r="I3370" s="948"/>
      <c r="J3370" s="229"/>
      <c r="K3370" s="989"/>
    </row>
    <row r="3371" spans="1:11" s="85" customFormat="1" ht="15" customHeight="1" x14ac:dyDescent="0.3">
      <c r="A3371" s="951"/>
      <c r="B3371" s="949"/>
      <c r="C3371" s="1244"/>
      <c r="D3371" s="1250"/>
      <c r="E3371" s="1254"/>
      <c r="F3371" s="1252"/>
      <c r="G3371" s="948"/>
      <c r="H3371" s="948"/>
      <c r="I3371" s="948"/>
      <c r="J3371" s="229"/>
      <c r="K3371" s="989"/>
    </row>
    <row r="3372" spans="1:11" s="85" customFormat="1" ht="15" customHeight="1" x14ac:dyDescent="0.3">
      <c r="A3372" s="951"/>
      <c r="B3372" s="949"/>
      <c r="C3372" s="1244"/>
      <c r="D3372" s="1250"/>
      <c r="E3372" s="1254"/>
      <c r="F3372" s="1252"/>
      <c r="G3372" s="948"/>
      <c r="H3372" s="948"/>
      <c r="I3372" s="948"/>
      <c r="J3372" s="229"/>
      <c r="K3372" s="989"/>
    </row>
    <row r="3373" spans="1:11" s="85" customFormat="1" ht="15" customHeight="1" x14ac:dyDescent="0.3">
      <c r="A3373" s="951"/>
      <c r="B3373" s="949"/>
      <c r="C3373" s="1244"/>
      <c r="D3373" s="1250"/>
      <c r="E3373" s="1254"/>
      <c r="F3373" s="1252"/>
      <c r="G3373" s="948"/>
      <c r="H3373" s="948"/>
      <c r="I3373" s="948"/>
      <c r="J3373" s="229"/>
      <c r="K3373" s="989"/>
    </row>
    <row r="3374" spans="1:11" s="85" customFormat="1" ht="15" customHeight="1" x14ac:dyDescent="0.3">
      <c r="A3374" s="951"/>
      <c r="B3374" s="949"/>
      <c r="C3374" s="1244"/>
      <c r="D3374" s="1250"/>
      <c r="E3374" s="1254"/>
      <c r="F3374" s="1252"/>
      <c r="G3374" s="948"/>
      <c r="H3374" s="948"/>
      <c r="I3374" s="948"/>
      <c r="J3374" s="229"/>
      <c r="K3374" s="989"/>
    </row>
    <row r="3375" spans="1:11" s="85" customFormat="1" ht="15" customHeight="1" x14ac:dyDescent="0.3">
      <c r="A3375" s="951"/>
      <c r="B3375" s="949"/>
      <c r="C3375" s="1244"/>
      <c r="D3375" s="1250"/>
      <c r="E3375" s="1254"/>
      <c r="F3375" s="1252"/>
      <c r="G3375" s="948"/>
      <c r="H3375" s="948"/>
      <c r="I3375" s="948"/>
      <c r="J3375" s="229"/>
      <c r="K3375" s="989"/>
    </row>
    <row r="3376" spans="1:11" s="85" customFormat="1" ht="15" customHeight="1" x14ac:dyDescent="0.3">
      <c r="A3376" s="951"/>
      <c r="B3376" s="949"/>
      <c r="C3376" s="1244"/>
      <c r="D3376" s="1250"/>
      <c r="E3376" s="1254"/>
      <c r="F3376" s="1252"/>
      <c r="G3376" s="948"/>
      <c r="H3376" s="948"/>
      <c r="I3376" s="948"/>
      <c r="J3376" s="229"/>
      <c r="K3376" s="989"/>
    </row>
    <row r="3377" spans="1:11" s="85" customFormat="1" ht="15" customHeight="1" x14ac:dyDescent="0.3">
      <c r="A3377" s="951"/>
      <c r="B3377" s="949"/>
      <c r="C3377" s="1244"/>
      <c r="D3377" s="1250"/>
      <c r="E3377" s="1254"/>
      <c r="F3377" s="1252"/>
      <c r="G3377" s="948"/>
      <c r="H3377" s="948"/>
      <c r="I3377" s="948"/>
      <c r="J3377" s="229"/>
      <c r="K3377" s="989"/>
    </row>
    <row r="3378" spans="1:11" s="85" customFormat="1" ht="15" customHeight="1" x14ac:dyDescent="0.3">
      <c r="A3378" s="951"/>
      <c r="B3378" s="949"/>
      <c r="C3378" s="1244"/>
      <c r="D3378" s="1250"/>
      <c r="E3378" s="1254"/>
      <c r="F3378" s="1252"/>
      <c r="G3378" s="948"/>
      <c r="H3378" s="948"/>
      <c r="I3378" s="948"/>
      <c r="J3378" s="229"/>
      <c r="K3378" s="989"/>
    </row>
    <row r="3379" spans="1:11" s="85" customFormat="1" ht="15" customHeight="1" x14ac:dyDescent="0.3">
      <c r="A3379" s="951"/>
      <c r="B3379" s="949"/>
      <c r="C3379" s="1244"/>
      <c r="D3379" s="1250"/>
      <c r="E3379" s="1254"/>
      <c r="F3379" s="1252"/>
      <c r="G3379" s="948"/>
      <c r="H3379" s="948"/>
      <c r="I3379" s="948"/>
      <c r="J3379" s="229"/>
      <c r="K3379" s="989"/>
    </row>
    <row r="3380" spans="1:11" s="85" customFormat="1" ht="15" customHeight="1" x14ac:dyDescent="0.3">
      <c r="A3380" s="951"/>
      <c r="B3380" s="949"/>
      <c r="C3380" s="1244"/>
      <c r="D3380" s="1250"/>
      <c r="E3380" s="1254"/>
      <c r="F3380" s="1252"/>
      <c r="G3380" s="948"/>
      <c r="H3380" s="948"/>
      <c r="I3380" s="948"/>
      <c r="J3380" s="229"/>
      <c r="K3380" s="989"/>
    </row>
    <row r="3381" spans="1:11" s="85" customFormat="1" ht="15" customHeight="1" x14ac:dyDescent="0.3">
      <c r="A3381" s="951"/>
      <c r="B3381" s="949"/>
      <c r="C3381" s="1244"/>
      <c r="D3381" s="1250"/>
      <c r="E3381" s="1254"/>
      <c r="F3381" s="1252"/>
      <c r="G3381" s="948"/>
      <c r="H3381" s="948"/>
      <c r="I3381" s="948"/>
      <c r="J3381" s="229"/>
      <c r="K3381" s="989"/>
    </row>
    <row r="3382" spans="1:11" s="85" customFormat="1" ht="15" customHeight="1" x14ac:dyDescent="0.3">
      <c r="A3382" s="951"/>
      <c r="B3382" s="949"/>
      <c r="C3382" s="1244"/>
      <c r="D3382" s="1250"/>
      <c r="E3382" s="1254"/>
      <c r="F3382" s="1252"/>
      <c r="G3382" s="948"/>
      <c r="H3382" s="948"/>
      <c r="I3382" s="948"/>
      <c r="J3382" s="229"/>
      <c r="K3382" s="989"/>
    </row>
    <row r="3383" spans="1:11" s="85" customFormat="1" ht="15" customHeight="1" x14ac:dyDescent="0.3">
      <c r="A3383" s="951"/>
      <c r="B3383" s="949"/>
      <c r="C3383" s="1244"/>
      <c r="D3383" s="1250"/>
      <c r="E3383" s="1254"/>
      <c r="F3383" s="1252"/>
      <c r="G3383" s="948"/>
      <c r="H3383" s="948"/>
      <c r="I3383" s="948"/>
      <c r="J3383" s="229"/>
      <c r="K3383" s="989"/>
    </row>
    <row r="3384" spans="1:11" s="85" customFormat="1" ht="15" customHeight="1" x14ac:dyDescent="0.3">
      <c r="A3384" s="951"/>
      <c r="B3384" s="949"/>
      <c r="C3384" s="1244"/>
      <c r="D3384" s="1250"/>
      <c r="E3384" s="1254"/>
      <c r="F3384" s="1252"/>
      <c r="G3384" s="948"/>
      <c r="H3384" s="948"/>
      <c r="I3384" s="948"/>
      <c r="J3384" s="229"/>
      <c r="K3384" s="989"/>
    </row>
    <row r="3385" spans="1:11" s="85" customFormat="1" ht="15" customHeight="1" x14ac:dyDescent="0.3">
      <c r="A3385" s="951"/>
      <c r="B3385" s="949"/>
      <c r="C3385" s="1244"/>
      <c r="D3385" s="1250"/>
      <c r="E3385" s="1254"/>
      <c r="F3385" s="1252"/>
      <c r="G3385" s="948"/>
      <c r="H3385" s="948"/>
      <c r="I3385" s="948"/>
      <c r="J3385" s="229"/>
      <c r="K3385" s="989"/>
    </row>
    <row r="3386" spans="1:11" s="85" customFormat="1" ht="15" customHeight="1" x14ac:dyDescent="0.3">
      <c r="A3386" s="951"/>
      <c r="B3386" s="949"/>
      <c r="C3386" s="1244"/>
      <c r="D3386" s="1250"/>
      <c r="E3386" s="1254"/>
      <c r="F3386" s="1252"/>
      <c r="G3386" s="948"/>
      <c r="H3386" s="948"/>
      <c r="I3386" s="948"/>
      <c r="J3386" s="229"/>
      <c r="K3386" s="989"/>
    </row>
    <row r="3387" spans="1:11" s="85" customFormat="1" ht="15" customHeight="1" x14ac:dyDescent="0.3">
      <c r="A3387" s="951"/>
      <c r="B3387" s="949"/>
      <c r="C3387" s="1244"/>
      <c r="D3387" s="1250"/>
      <c r="E3387" s="1254"/>
      <c r="F3387" s="1252"/>
      <c r="G3387" s="948"/>
      <c r="H3387" s="948"/>
      <c r="I3387" s="948"/>
      <c r="J3387" s="229"/>
      <c r="K3387" s="989"/>
    </row>
    <row r="3388" spans="1:11" s="85" customFormat="1" ht="15" customHeight="1" x14ac:dyDescent="0.3">
      <c r="A3388" s="951"/>
      <c r="B3388" s="949"/>
      <c r="C3388" s="1244"/>
      <c r="D3388" s="1250"/>
      <c r="E3388" s="1254"/>
      <c r="F3388" s="1252"/>
      <c r="G3388" s="948"/>
      <c r="H3388" s="948"/>
      <c r="I3388" s="948"/>
      <c r="J3388" s="229"/>
      <c r="K3388" s="989"/>
    </row>
    <row r="3389" spans="1:11" s="85" customFormat="1" ht="15" customHeight="1" x14ac:dyDescent="0.3">
      <c r="A3389" s="951"/>
      <c r="B3389" s="949"/>
      <c r="C3389" s="1244"/>
      <c r="D3389" s="1250"/>
      <c r="E3389" s="1254"/>
      <c r="F3389" s="1252"/>
      <c r="G3389" s="948"/>
      <c r="H3389" s="948"/>
      <c r="I3389" s="948"/>
      <c r="J3389" s="229"/>
      <c r="K3389" s="989"/>
    </row>
    <row r="3390" spans="1:11" s="85" customFormat="1" ht="15" customHeight="1" x14ac:dyDescent="0.3">
      <c r="A3390" s="951"/>
      <c r="B3390" s="949"/>
      <c r="C3390" s="1244"/>
      <c r="D3390" s="1250"/>
      <c r="E3390" s="1254"/>
      <c r="F3390" s="1252"/>
      <c r="G3390" s="948"/>
      <c r="H3390" s="948"/>
      <c r="I3390" s="948"/>
      <c r="J3390" s="229"/>
      <c r="K3390" s="989"/>
    </row>
    <row r="3391" spans="1:11" s="85" customFormat="1" ht="15" customHeight="1" x14ac:dyDescent="0.3">
      <c r="A3391" s="951"/>
      <c r="B3391" s="949"/>
      <c r="C3391" s="1244"/>
      <c r="D3391" s="1250"/>
      <c r="E3391" s="1254"/>
      <c r="F3391" s="1252"/>
      <c r="G3391" s="948"/>
      <c r="H3391" s="948"/>
      <c r="I3391" s="948"/>
      <c r="J3391" s="229"/>
      <c r="K3391" s="989"/>
    </row>
    <row r="3392" spans="1:11" s="85" customFormat="1" ht="15" customHeight="1" x14ac:dyDescent="0.3">
      <c r="A3392" s="951"/>
      <c r="B3392" s="949"/>
      <c r="C3392" s="1244"/>
      <c r="D3392" s="1250"/>
      <c r="E3392" s="1254"/>
      <c r="F3392" s="1252"/>
      <c r="G3392" s="948"/>
      <c r="H3392" s="948"/>
      <c r="I3392" s="948"/>
      <c r="J3392" s="229"/>
      <c r="K3392" s="989"/>
    </row>
    <row r="3393" spans="1:11" s="85" customFormat="1" ht="15" customHeight="1" x14ac:dyDescent="0.3">
      <c r="A3393" s="951"/>
      <c r="B3393" s="949"/>
      <c r="C3393" s="1244"/>
      <c r="D3393" s="1250"/>
      <c r="E3393" s="1254"/>
      <c r="F3393" s="1252"/>
      <c r="G3393" s="948"/>
      <c r="H3393" s="948"/>
      <c r="I3393" s="948"/>
      <c r="J3393" s="229"/>
      <c r="K3393" s="989"/>
    </row>
    <row r="3394" spans="1:11" s="85" customFormat="1" ht="15" customHeight="1" x14ac:dyDescent="0.3">
      <c r="A3394" s="951"/>
      <c r="B3394" s="949"/>
      <c r="C3394" s="1244"/>
      <c r="D3394" s="1250"/>
      <c r="E3394" s="1254"/>
      <c r="F3394" s="1252"/>
      <c r="G3394" s="948"/>
      <c r="H3394" s="948"/>
      <c r="I3394" s="948"/>
      <c r="J3394" s="229"/>
      <c r="K3394" s="989"/>
    </row>
    <row r="3395" spans="1:11" s="85" customFormat="1" ht="15" customHeight="1" x14ac:dyDescent="0.3">
      <c r="A3395" s="951"/>
      <c r="B3395" s="949"/>
      <c r="C3395" s="1244"/>
      <c r="D3395" s="1250"/>
      <c r="E3395" s="1254"/>
      <c r="F3395" s="1252"/>
      <c r="G3395" s="948"/>
      <c r="H3395" s="948"/>
      <c r="I3395" s="948"/>
      <c r="J3395" s="229"/>
      <c r="K3395" s="989"/>
    </row>
    <row r="3396" spans="1:11" s="85" customFormat="1" ht="15" customHeight="1" x14ac:dyDescent="0.3">
      <c r="A3396" s="951"/>
      <c r="B3396" s="949"/>
      <c r="C3396" s="1244"/>
      <c r="D3396" s="1250"/>
      <c r="E3396" s="1254"/>
      <c r="F3396" s="1252"/>
      <c r="G3396" s="948"/>
      <c r="H3396" s="948"/>
      <c r="I3396" s="948"/>
      <c r="J3396" s="229"/>
      <c r="K3396" s="989"/>
    </row>
    <row r="3397" spans="1:11" s="85" customFormat="1" ht="15" customHeight="1" x14ac:dyDescent="0.3">
      <c r="A3397" s="951"/>
      <c r="B3397" s="949"/>
      <c r="C3397" s="1244"/>
      <c r="D3397" s="1250"/>
      <c r="E3397" s="1254"/>
      <c r="F3397" s="1252"/>
      <c r="G3397" s="948"/>
      <c r="H3397" s="948"/>
      <c r="I3397" s="948"/>
      <c r="J3397" s="229"/>
      <c r="K3397" s="989"/>
    </row>
    <row r="3398" spans="1:11" s="85" customFormat="1" ht="15" customHeight="1" x14ac:dyDescent="0.3">
      <c r="A3398" s="951"/>
      <c r="B3398" s="949"/>
      <c r="C3398" s="1244"/>
      <c r="D3398" s="1250"/>
      <c r="E3398" s="1254"/>
      <c r="F3398" s="1252"/>
      <c r="G3398" s="948"/>
      <c r="H3398" s="948"/>
      <c r="I3398" s="948"/>
      <c r="J3398" s="229"/>
      <c r="K3398" s="989"/>
    </row>
    <row r="3399" spans="1:11" s="85" customFormat="1" ht="15" customHeight="1" x14ac:dyDescent="0.3">
      <c r="A3399" s="951"/>
      <c r="B3399" s="949"/>
      <c r="C3399" s="1244"/>
      <c r="D3399" s="1250"/>
      <c r="E3399" s="1254"/>
      <c r="F3399" s="1252"/>
      <c r="G3399" s="948"/>
      <c r="H3399" s="948"/>
      <c r="I3399" s="948"/>
      <c r="J3399" s="229"/>
      <c r="K3399" s="989"/>
    </row>
    <row r="3400" spans="1:11" s="85" customFormat="1" ht="15" customHeight="1" x14ac:dyDescent="0.3">
      <c r="A3400" s="951"/>
      <c r="B3400" s="949"/>
      <c r="C3400" s="1244"/>
      <c r="D3400" s="1250"/>
      <c r="E3400" s="1254"/>
      <c r="F3400" s="1252"/>
      <c r="G3400" s="948"/>
      <c r="H3400" s="948"/>
      <c r="I3400" s="948"/>
      <c r="J3400" s="229"/>
      <c r="K3400" s="989"/>
    </row>
    <row r="3401" spans="1:11" s="85" customFormat="1" ht="15" customHeight="1" x14ac:dyDescent="0.3">
      <c r="A3401" s="951"/>
      <c r="B3401" s="949"/>
      <c r="C3401" s="1244"/>
      <c r="D3401" s="1250"/>
      <c r="E3401" s="1254"/>
      <c r="F3401" s="1252"/>
      <c r="G3401" s="948"/>
      <c r="H3401" s="948"/>
      <c r="I3401" s="948"/>
      <c r="J3401" s="229"/>
      <c r="K3401" s="989"/>
    </row>
    <row r="3402" spans="1:11" s="85" customFormat="1" ht="15" customHeight="1" x14ac:dyDescent="0.3">
      <c r="A3402" s="951"/>
      <c r="B3402" s="949"/>
      <c r="C3402" s="1244"/>
      <c r="D3402" s="1250"/>
      <c r="E3402" s="1254"/>
      <c r="F3402" s="1252"/>
      <c r="G3402" s="948"/>
      <c r="H3402" s="948"/>
      <c r="I3402" s="948"/>
      <c r="J3402" s="229"/>
      <c r="K3402" s="989"/>
    </row>
    <row r="3403" spans="1:11" s="85" customFormat="1" ht="15" customHeight="1" x14ac:dyDescent="0.3">
      <c r="A3403" s="951"/>
      <c r="B3403" s="949"/>
      <c r="C3403" s="1244"/>
      <c r="D3403" s="1250"/>
      <c r="E3403" s="1254"/>
      <c r="F3403" s="1252"/>
      <c r="G3403" s="948"/>
      <c r="H3403" s="948"/>
      <c r="I3403" s="948"/>
      <c r="J3403" s="229"/>
      <c r="K3403" s="989"/>
    </row>
    <row r="3404" spans="1:11" s="85" customFormat="1" ht="15" customHeight="1" x14ac:dyDescent="0.3">
      <c r="A3404" s="951"/>
      <c r="B3404" s="949"/>
      <c r="C3404" s="1244"/>
      <c r="D3404" s="1250"/>
      <c r="E3404" s="1254"/>
      <c r="F3404" s="1252"/>
      <c r="G3404" s="948"/>
      <c r="H3404" s="948"/>
      <c r="I3404" s="948"/>
      <c r="J3404" s="229"/>
      <c r="K3404" s="989"/>
    </row>
    <row r="3405" spans="1:11" s="85" customFormat="1" ht="15" customHeight="1" x14ac:dyDescent="0.3">
      <c r="A3405" s="951"/>
      <c r="B3405" s="949"/>
      <c r="C3405" s="1244"/>
      <c r="D3405" s="1250"/>
      <c r="E3405" s="1254"/>
      <c r="F3405" s="1252"/>
      <c r="G3405" s="948"/>
      <c r="H3405" s="948"/>
      <c r="I3405" s="948"/>
      <c r="J3405" s="229"/>
      <c r="K3405" s="989"/>
    </row>
    <row r="3406" spans="1:11" s="85" customFormat="1" ht="15" customHeight="1" x14ac:dyDescent="0.3">
      <c r="A3406" s="951"/>
      <c r="B3406" s="949"/>
      <c r="C3406" s="1244"/>
      <c r="D3406" s="1250"/>
      <c r="E3406" s="1254"/>
      <c r="F3406" s="1252"/>
      <c r="G3406" s="948"/>
      <c r="H3406" s="948"/>
      <c r="I3406" s="948"/>
      <c r="J3406" s="229"/>
      <c r="K3406" s="989"/>
    </row>
    <row r="3407" spans="1:11" s="85" customFormat="1" ht="15" customHeight="1" x14ac:dyDescent="0.3">
      <c r="A3407" s="951"/>
      <c r="B3407" s="949"/>
      <c r="C3407" s="1244"/>
      <c r="D3407" s="1250"/>
      <c r="E3407" s="1254"/>
      <c r="F3407" s="1252"/>
      <c r="G3407" s="948"/>
      <c r="H3407" s="948"/>
      <c r="I3407" s="948"/>
      <c r="J3407" s="229"/>
      <c r="K3407" s="989"/>
    </row>
    <row r="3408" spans="1:11" s="85" customFormat="1" ht="15" customHeight="1" x14ac:dyDescent="0.3">
      <c r="A3408" s="951"/>
      <c r="B3408" s="949"/>
      <c r="C3408" s="1244"/>
      <c r="D3408" s="1250"/>
      <c r="E3408" s="1254"/>
      <c r="F3408" s="1252"/>
      <c r="G3408" s="948"/>
      <c r="H3408" s="948"/>
      <c r="I3408" s="948"/>
      <c r="J3408" s="229"/>
      <c r="K3408" s="989"/>
    </row>
    <row r="3409" spans="1:11" s="85" customFormat="1" ht="15" customHeight="1" x14ac:dyDescent="0.3">
      <c r="A3409" s="951"/>
      <c r="B3409" s="949"/>
      <c r="C3409" s="1244"/>
      <c r="D3409" s="1250"/>
      <c r="E3409" s="1254"/>
      <c r="F3409" s="1252"/>
      <c r="G3409" s="948"/>
      <c r="H3409" s="948"/>
      <c r="I3409" s="948"/>
      <c r="J3409" s="229"/>
      <c r="K3409" s="989"/>
    </row>
    <row r="3410" spans="1:11" s="85" customFormat="1" ht="15" customHeight="1" x14ac:dyDescent="0.3">
      <c r="A3410" s="951"/>
      <c r="B3410" s="949"/>
      <c r="C3410" s="1244"/>
      <c r="D3410" s="1250"/>
      <c r="E3410" s="1254"/>
      <c r="F3410" s="1252"/>
      <c r="G3410" s="948"/>
      <c r="H3410" s="948"/>
      <c r="I3410" s="948"/>
      <c r="J3410" s="229"/>
      <c r="K3410" s="989"/>
    </row>
    <row r="3411" spans="1:11" s="85" customFormat="1" ht="15" customHeight="1" x14ac:dyDescent="0.3">
      <c r="A3411" s="951"/>
      <c r="B3411" s="949"/>
      <c r="C3411" s="1244"/>
      <c r="D3411" s="1250"/>
      <c r="E3411" s="1254"/>
      <c r="F3411" s="1252"/>
      <c r="G3411" s="948"/>
      <c r="H3411" s="948"/>
      <c r="I3411" s="948"/>
      <c r="J3411" s="229"/>
      <c r="K3411" s="989"/>
    </row>
    <row r="3412" spans="1:11" s="85" customFormat="1" ht="15" customHeight="1" x14ac:dyDescent="0.3">
      <c r="A3412" s="951"/>
      <c r="B3412" s="949"/>
      <c r="C3412" s="1244"/>
      <c r="D3412" s="1250"/>
      <c r="E3412" s="1254"/>
      <c r="F3412" s="1252"/>
      <c r="G3412" s="948"/>
      <c r="H3412" s="948"/>
      <c r="I3412" s="948"/>
      <c r="J3412" s="229"/>
      <c r="K3412" s="989"/>
    </row>
    <row r="3413" spans="1:11" s="85" customFormat="1" ht="15" customHeight="1" x14ac:dyDescent="0.3">
      <c r="A3413" s="951"/>
      <c r="B3413" s="949"/>
      <c r="C3413" s="1244"/>
      <c r="D3413" s="1250"/>
      <c r="E3413" s="1254"/>
      <c r="F3413" s="1252"/>
      <c r="G3413" s="948"/>
      <c r="H3413" s="948"/>
      <c r="I3413" s="948"/>
      <c r="J3413" s="229"/>
      <c r="K3413" s="989"/>
    </row>
    <row r="3414" spans="1:11" s="85" customFormat="1" ht="15" customHeight="1" x14ac:dyDescent="0.3">
      <c r="A3414" s="951"/>
      <c r="B3414" s="949"/>
      <c r="C3414" s="1244"/>
      <c r="D3414" s="1250"/>
      <c r="E3414" s="1254"/>
      <c r="F3414" s="1252"/>
      <c r="G3414" s="948"/>
      <c r="H3414" s="948"/>
      <c r="I3414" s="948"/>
      <c r="J3414" s="229"/>
      <c r="K3414" s="989"/>
    </row>
    <row r="3415" spans="1:11" s="85" customFormat="1" ht="15" customHeight="1" x14ac:dyDescent="0.3">
      <c r="A3415" s="951"/>
      <c r="B3415" s="949"/>
      <c r="C3415" s="1244"/>
      <c r="D3415" s="1250"/>
      <c r="E3415" s="1254"/>
      <c r="F3415" s="1252"/>
      <c r="G3415" s="948"/>
      <c r="H3415" s="948"/>
      <c r="I3415" s="948"/>
      <c r="J3415" s="229"/>
      <c r="K3415" s="989"/>
    </row>
    <row r="3416" spans="1:11" s="85" customFormat="1" ht="15" customHeight="1" x14ac:dyDescent="0.3">
      <c r="A3416" s="951"/>
      <c r="B3416" s="949"/>
      <c r="C3416" s="1244"/>
      <c r="D3416" s="1250"/>
      <c r="E3416" s="1254"/>
      <c r="F3416" s="1252"/>
      <c r="G3416" s="948"/>
      <c r="H3416" s="948"/>
      <c r="I3416" s="948"/>
      <c r="J3416" s="229"/>
      <c r="K3416" s="989"/>
    </row>
    <row r="3417" spans="1:11" s="85" customFormat="1" ht="15" customHeight="1" x14ac:dyDescent="0.3">
      <c r="A3417" s="951"/>
      <c r="B3417" s="949"/>
      <c r="C3417" s="1244"/>
      <c r="D3417" s="1250"/>
      <c r="E3417" s="1254"/>
      <c r="F3417" s="1252"/>
      <c r="G3417" s="948"/>
      <c r="H3417" s="948"/>
      <c r="I3417" s="948"/>
      <c r="J3417" s="229"/>
      <c r="K3417" s="989"/>
    </row>
    <row r="3418" spans="1:11" s="85" customFormat="1" ht="15" customHeight="1" x14ac:dyDescent="0.3">
      <c r="A3418" s="951"/>
      <c r="B3418" s="949"/>
      <c r="C3418" s="1244"/>
      <c r="D3418" s="1250"/>
      <c r="E3418" s="1254"/>
      <c r="F3418" s="1252"/>
      <c r="G3418" s="948"/>
      <c r="H3418" s="948"/>
      <c r="I3418" s="948"/>
      <c r="J3418" s="229"/>
      <c r="K3418" s="989"/>
    </row>
    <row r="3419" spans="1:11" s="85" customFormat="1" ht="15" customHeight="1" x14ac:dyDescent="0.3">
      <c r="A3419" s="951"/>
      <c r="B3419" s="949"/>
      <c r="C3419" s="229"/>
      <c r="D3419" s="1233"/>
      <c r="E3419" s="1236"/>
      <c r="F3419" s="1235"/>
      <c r="G3419" s="948"/>
      <c r="H3419" s="948"/>
      <c r="I3419" s="948"/>
      <c r="J3419" s="229"/>
      <c r="K3419" s="989"/>
    </row>
    <row r="3420" spans="1:11" s="85" customFormat="1" ht="15" customHeight="1" x14ac:dyDescent="0.3">
      <c r="A3420" s="951"/>
      <c r="B3420" s="949"/>
      <c r="C3420" s="229"/>
      <c r="D3420" s="1233"/>
      <c r="E3420" s="1236"/>
      <c r="F3420" s="1235"/>
      <c r="G3420" s="948"/>
      <c r="H3420" s="948"/>
      <c r="I3420" s="948"/>
      <c r="J3420" s="229"/>
      <c r="K3420" s="989"/>
    </row>
    <row r="3421" spans="1:11" s="85" customFormat="1" ht="15" customHeight="1" x14ac:dyDescent="0.3">
      <c r="A3421" s="951"/>
      <c r="B3421" s="949"/>
      <c r="C3421" s="229"/>
      <c r="D3421" s="1233"/>
      <c r="E3421" s="1236"/>
      <c r="F3421" s="1235"/>
      <c r="G3421" s="948"/>
      <c r="H3421" s="948"/>
      <c r="I3421" s="948"/>
      <c r="J3421" s="229"/>
      <c r="K3421" s="989"/>
    </row>
    <row r="3422" spans="1:11" s="85" customFormat="1" ht="15" customHeight="1" x14ac:dyDescent="0.3">
      <c r="A3422" s="951"/>
      <c r="B3422" s="949"/>
      <c r="C3422" s="229"/>
      <c r="D3422" s="1233"/>
      <c r="E3422" s="1236"/>
      <c r="F3422" s="1235"/>
      <c r="G3422" s="948"/>
      <c r="H3422" s="948"/>
      <c r="I3422" s="948"/>
      <c r="J3422" s="229"/>
      <c r="K3422" s="989"/>
    </row>
    <row r="3423" spans="1:11" s="85" customFormat="1" ht="15" customHeight="1" x14ac:dyDescent="0.3">
      <c r="A3423" s="951"/>
      <c r="B3423" s="949"/>
      <c r="C3423" s="229"/>
      <c r="D3423" s="1233"/>
      <c r="E3423" s="1236"/>
      <c r="F3423" s="1235"/>
      <c r="G3423" s="948"/>
      <c r="H3423" s="948"/>
      <c r="I3423" s="948"/>
      <c r="J3423" s="229"/>
      <c r="K3423" s="989"/>
    </row>
    <row r="3424" spans="1:11" s="85" customFormat="1" ht="15" customHeight="1" x14ac:dyDescent="0.3">
      <c r="A3424" s="951"/>
      <c r="B3424" s="949"/>
      <c r="C3424" s="229"/>
      <c r="D3424" s="1233"/>
      <c r="E3424" s="1236"/>
      <c r="F3424" s="1235"/>
      <c r="G3424" s="948"/>
      <c r="H3424" s="948"/>
      <c r="I3424" s="948"/>
      <c r="J3424" s="229"/>
      <c r="K3424" s="989"/>
    </row>
    <row r="3425" spans="1:11" s="85" customFormat="1" ht="15" customHeight="1" x14ac:dyDescent="0.3">
      <c r="A3425" s="951"/>
      <c r="B3425" s="949"/>
      <c r="C3425" s="229"/>
      <c r="D3425" s="1233"/>
      <c r="E3425" s="1236"/>
      <c r="F3425" s="1235"/>
      <c r="G3425" s="948"/>
      <c r="H3425" s="948"/>
      <c r="I3425" s="948"/>
      <c r="J3425" s="229"/>
      <c r="K3425" s="989"/>
    </row>
    <row r="3426" spans="1:11" s="85" customFormat="1" ht="15" customHeight="1" x14ac:dyDescent="0.3">
      <c r="A3426" s="951"/>
      <c r="B3426" s="949"/>
      <c r="C3426" s="229"/>
      <c r="D3426" s="1233"/>
      <c r="E3426" s="1236"/>
      <c r="F3426" s="1235"/>
      <c r="G3426" s="948"/>
      <c r="H3426" s="948"/>
      <c r="I3426" s="948"/>
      <c r="J3426" s="229"/>
      <c r="K3426" s="989"/>
    </row>
    <row r="3427" spans="1:11" s="85" customFormat="1" ht="15" customHeight="1" x14ac:dyDescent="0.3">
      <c r="A3427" s="951"/>
      <c r="B3427" s="949"/>
      <c r="C3427" s="229"/>
      <c r="D3427" s="1233"/>
      <c r="E3427" s="1236"/>
      <c r="F3427" s="1235"/>
      <c r="G3427" s="948"/>
      <c r="H3427" s="948"/>
      <c r="I3427" s="948"/>
      <c r="J3427" s="229"/>
      <c r="K3427" s="989"/>
    </row>
    <row r="3428" spans="1:11" s="85" customFormat="1" ht="15" customHeight="1" x14ac:dyDescent="0.3">
      <c r="A3428" s="951"/>
      <c r="B3428" s="949"/>
      <c r="C3428" s="229"/>
      <c r="D3428" s="1233"/>
      <c r="E3428" s="1236"/>
      <c r="F3428" s="1235"/>
      <c r="G3428" s="948"/>
      <c r="H3428" s="948"/>
      <c r="I3428" s="948"/>
      <c r="J3428" s="229"/>
      <c r="K3428" s="989"/>
    </row>
    <row r="3429" spans="1:11" s="85" customFormat="1" ht="15" customHeight="1" x14ac:dyDescent="0.3">
      <c r="A3429" s="951"/>
      <c r="B3429" s="949"/>
      <c r="C3429" s="229"/>
      <c r="D3429" s="1233"/>
      <c r="E3429" s="1236"/>
      <c r="F3429" s="1235"/>
      <c r="G3429" s="948"/>
      <c r="H3429" s="948"/>
      <c r="I3429" s="948"/>
      <c r="J3429" s="229"/>
      <c r="K3429" s="989"/>
    </row>
    <row r="3430" spans="1:11" s="85" customFormat="1" ht="15" customHeight="1" x14ac:dyDescent="0.3">
      <c r="A3430" s="951"/>
      <c r="B3430" s="949"/>
      <c r="C3430" s="229"/>
      <c r="D3430" s="1233"/>
      <c r="E3430" s="1236"/>
      <c r="F3430" s="1235"/>
      <c r="G3430" s="948"/>
      <c r="H3430" s="948"/>
      <c r="I3430" s="948"/>
      <c r="J3430" s="229"/>
      <c r="K3430" s="989"/>
    </row>
    <row r="3431" spans="1:11" s="85" customFormat="1" ht="15" customHeight="1" x14ac:dyDescent="0.3">
      <c r="A3431" s="951"/>
      <c r="B3431" s="949"/>
      <c r="C3431" s="229"/>
      <c r="D3431" s="1233"/>
      <c r="E3431" s="1236"/>
      <c r="F3431" s="1235"/>
      <c r="G3431" s="948"/>
      <c r="H3431" s="948"/>
      <c r="I3431" s="948"/>
      <c r="J3431" s="229"/>
      <c r="K3431" s="989"/>
    </row>
    <row r="3432" spans="1:11" s="85" customFormat="1" ht="15" customHeight="1" x14ac:dyDescent="0.3">
      <c r="A3432" s="951"/>
      <c r="B3432" s="949"/>
      <c r="C3432" s="229"/>
      <c r="D3432" s="1233"/>
      <c r="E3432" s="1236"/>
      <c r="F3432" s="1235"/>
      <c r="G3432" s="948"/>
      <c r="H3432" s="948"/>
      <c r="I3432" s="948"/>
      <c r="J3432" s="229"/>
      <c r="K3432" s="989"/>
    </row>
    <row r="3433" spans="1:11" s="85" customFormat="1" ht="15" customHeight="1" x14ac:dyDescent="0.3">
      <c r="A3433" s="951"/>
      <c r="B3433" s="949"/>
      <c r="C3433" s="229"/>
      <c r="D3433" s="1233"/>
      <c r="E3433" s="1236"/>
      <c r="F3433" s="1235"/>
      <c r="G3433" s="948"/>
      <c r="H3433" s="948"/>
      <c r="I3433" s="948"/>
      <c r="J3433" s="229"/>
      <c r="K3433" s="989"/>
    </row>
    <row r="3434" spans="1:11" s="85" customFormat="1" ht="15" customHeight="1" x14ac:dyDescent="0.3">
      <c r="A3434" s="951"/>
      <c r="B3434" s="949"/>
      <c r="C3434" s="229"/>
      <c r="D3434" s="1233"/>
      <c r="E3434" s="1236"/>
      <c r="F3434" s="1235"/>
      <c r="G3434" s="948"/>
      <c r="H3434" s="948"/>
      <c r="I3434" s="948"/>
      <c r="J3434" s="229"/>
      <c r="K3434" s="989"/>
    </row>
    <row r="3435" spans="1:11" s="85" customFormat="1" ht="15" customHeight="1" x14ac:dyDescent="0.3">
      <c r="A3435" s="951"/>
      <c r="B3435" s="949"/>
      <c r="C3435" s="229"/>
      <c r="D3435" s="1233"/>
      <c r="E3435" s="1236"/>
      <c r="F3435" s="1235"/>
      <c r="G3435" s="948"/>
      <c r="H3435" s="948"/>
      <c r="I3435" s="948"/>
      <c r="J3435" s="229"/>
      <c r="K3435" s="989"/>
    </row>
    <row r="3436" spans="1:11" s="85" customFormat="1" ht="15" customHeight="1" x14ac:dyDescent="0.3">
      <c r="A3436" s="951"/>
      <c r="B3436" s="949"/>
      <c r="C3436" s="229"/>
      <c r="D3436" s="1233"/>
      <c r="E3436" s="1236"/>
      <c r="F3436" s="1235"/>
      <c r="G3436" s="948"/>
      <c r="H3436" s="948"/>
      <c r="I3436" s="948"/>
      <c r="J3436" s="229"/>
      <c r="K3436" s="989"/>
    </row>
    <row r="3437" spans="1:11" s="85" customFormat="1" ht="15" customHeight="1" x14ac:dyDescent="0.3">
      <c r="A3437" s="951"/>
      <c r="B3437" s="949"/>
      <c r="C3437" s="229"/>
      <c r="D3437" s="1233"/>
      <c r="E3437" s="1236"/>
      <c r="F3437" s="1235"/>
      <c r="G3437" s="948"/>
      <c r="H3437" s="948"/>
      <c r="I3437" s="948"/>
      <c r="J3437" s="229"/>
      <c r="K3437" s="989"/>
    </row>
    <row r="3438" spans="1:11" s="85" customFormat="1" ht="15" customHeight="1" x14ac:dyDescent="0.3">
      <c r="A3438" s="951"/>
      <c r="B3438" s="949"/>
      <c r="C3438" s="229"/>
      <c r="D3438" s="1233"/>
      <c r="E3438" s="1236"/>
      <c r="F3438" s="1235"/>
      <c r="G3438" s="948"/>
      <c r="H3438" s="948"/>
      <c r="I3438" s="948"/>
      <c r="J3438" s="229"/>
      <c r="K3438" s="989"/>
    </row>
    <row r="3439" spans="1:11" s="85" customFormat="1" ht="15" customHeight="1" x14ac:dyDescent="0.3">
      <c r="A3439" s="951"/>
      <c r="B3439" s="949"/>
      <c r="C3439" s="229"/>
      <c r="D3439" s="1233"/>
      <c r="E3439" s="1236"/>
      <c r="F3439" s="1235"/>
      <c r="G3439" s="948"/>
      <c r="H3439" s="948"/>
      <c r="I3439" s="948"/>
      <c r="J3439" s="229"/>
      <c r="K3439" s="989"/>
    </row>
    <row r="3440" spans="1:11" s="85" customFormat="1" ht="15" customHeight="1" x14ac:dyDescent="0.3">
      <c r="A3440" s="951"/>
      <c r="B3440" s="949"/>
      <c r="C3440" s="229"/>
      <c r="D3440" s="1233"/>
      <c r="E3440" s="1236"/>
      <c r="F3440" s="1235"/>
      <c r="G3440" s="948"/>
      <c r="H3440" s="948"/>
      <c r="I3440" s="948"/>
      <c r="J3440" s="229"/>
      <c r="K3440" s="989"/>
    </row>
    <row r="3441" spans="1:11" s="85" customFormat="1" ht="15" customHeight="1" x14ac:dyDescent="0.3">
      <c r="A3441" s="951"/>
      <c r="B3441" s="949"/>
      <c r="C3441" s="229"/>
      <c r="D3441" s="1233"/>
      <c r="E3441" s="1236"/>
      <c r="F3441" s="1235"/>
      <c r="G3441" s="948"/>
      <c r="H3441" s="948"/>
      <c r="I3441" s="948"/>
      <c r="J3441" s="229"/>
      <c r="K3441" s="989"/>
    </row>
    <row r="3442" spans="1:11" s="85" customFormat="1" ht="15" customHeight="1" x14ac:dyDescent="0.3">
      <c r="A3442" s="951"/>
      <c r="B3442" s="949"/>
      <c r="C3442" s="229"/>
      <c r="D3442" s="1233"/>
      <c r="E3442" s="1236"/>
      <c r="F3442" s="1235"/>
      <c r="G3442" s="948"/>
      <c r="H3442" s="948"/>
      <c r="I3442" s="948"/>
      <c r="J3442" s="229"/>
      <c r="K3442" s="989"/>
    </row>
    <row r="3443" spans="1:11" s="85" customFormat="1" ht="15" customHeight="1" x14ac:dyDescent="0.3">
      <c r="A3443" s="951"/>
      <c r="B3443" s="949"/>
      <c r="C3443" s="229"/>
      <c r="D3443" s="1233"/>
      <c r="E3443" s="1236"/>
      <c r="F3443" s="1235"/>
      <c r="G3443" s="948"/>
      <c r="H3443" s="948"/>
      <c r="I3443" s="948"/>
      <c r="J3443" s="229"/>
      <c r="K3443" s="989"/>
    </row>
    <row r="3444" spans="1:11" s="85" customFormat="1" ht="15" customHeight="1" x14ac:dyDescent="0.3">
      <c r="A3444" s="951"/>
      <c r="B3444" s="949"/>
      <c r="C3444" s="229"/>
      <c r="D3444" s="1233"/>
      <c r="E3444" s="1236"/>
      <c r="F3444" s="1235"/>
      <c r="G3444" s="948"/>
      <c r="H3444" s="948"/>
      <c r="I3444" s="948"/>
      <c r="J3444" s="229"/>
      <c r="K3444" s="989"/>
    </row>
    <row r="3445" spans="1:11" s="85" customFormat="1" ht="15" customHeight="1" x14ac:dyDescent="0.3">
      <c r="A3445" s="951"/>
      <c r="B3445" s="949"/>
      <c r="C3445" s="229"/>
      <c r="D3445" s="1233"/>
      <c r="E3445" s="1236"/>
      <c r="F3445" s="1235"/>
      <c r="G3445" s="948"/>
      <c r="H3445" s="948"/>
      <c r="I3445" s="948"/>
      <c r="J3445" s="229"/>
      <c r="K3445" s="989"/>
    </row>
    <row r="3446" spans="1:11" s="85" customFormat="1" ht="15" customHeight="1" x14ac:dyDescent="0.3">
      <c r="A3446" s="951"/>
      <c r="B3446" s="949"/>
      <c r="C3446" s="229"/>
      <c r="D3446" s="1233"/>
      <c r="E3446" s="1236"/>
      <c r="F3446" s="1235"/>
      <c r="G3446" s="948"/>
      <c r="H3446" s="948"/>
      <c r="I3446" s="948"/>
      <c r="J3446" s="229"/>
      <c r="K3446" s="989"/>
    </row>
    <row r="3447" spans="1:11" s="85" customFormat="1" ht="15" customHeight="1" x14ac:dyDescent="0.3">
      <c r="A3447" s="951"/>
      <c r="B3447" s="949"/>
      <c r="C3447" s="229"/>
      <c r="D3447" s="1233"/>
      <c r="E3447" s="1236"/>
      <c r="F3447" s="1235"/>
      <c r="G3447" s="948"/>
      <c r="H3447" s="948"/>
      <c r="I3447" s="948"/>
      <c r="J3447" s="229"/>
      <c r="K3447" s="989"/>
    </row>
    <row r="3448" spans="1:11" s="85" customFormat="1" ht="15" customHeight="1" x14ac:dyDescent="0.3">
      <c r="A3448" s="951"/>
      <c r="B3448" s="949"/>
      <c r="C3448" s="229"/>
      <c r="D3448" s="1233"/>
      <c r="E3448" s="1236"/>
      <c r="F3448" s="1235"/>
      <c r="G3448" s="948"/>
      <c r="H3448" s="948"/>
      <c r="I3448" s="948"/>
      <c r="J3448" s="229"/>
      <c r="K3448" s="989"/>
    </row>
    <row r="3449" spans="1:11" s="85" customFormat="1" ht="15" customHeight="1" x14ac:dyDescent="0.3">
      <c r="A3449" s="951"/>
      <c r="B3449" s="949"/>
      <c r="C3449" s="229"/>
      <c r="D3449" s="1233"/>
      <c r="E3449" s="1236"/>
      <c r="F3449" s="1235"/>
      <c r="G3449" s="948"/>
      <c r="H3449" s="948"/>
      <c r="I3449" s="948"/>
      <c r="J3449" s="229"/>
      <c r="K3449" s="989"/>
    </row>
    <row r="3450" spans="1:11" s="85" customFormat="1" ht="15" customHeight="1" x14ac:dyDescent="0.3">
      <c r="A3450" s="951"/>
      <c r="B3450" s="949"/>
      <c r="C3450" s="229"/>
      <c r="D3450" s="1233"/>
      <c r="E3450" s="1236"/>
      <c r="F3450" s="1235"/>
      <c r="G3450" s="948"/>
      <c r="H3450" s="948"/>
      <c r="I3450" s="948"/>
      <c r="J3450" s="229"/>
      <c r="K3450" s="989"/>
    </row>
    <row r="3451" spans="1:11" s="85" customFormat="1" ht="15" customHeight="1" x14ac:dyDescent="0.3">
      <c r="A3451" s="951"/>
      <c r="B3451" s="949"/>
      <c r="C3451" s="229"/>
      <c r="D3451" s="1233"/>
      <c r="E3451" s="1236"/>
      <c r="F3451" s="1235"/>
      <c r="G3451" s="948"/>
      <c r="H3451" s="948"/>
      <c r="I3451" s="948"/>
      <c r="J3451" s="229"/>
      <c r="K3451" s="989"/>
    </row>
    <row r="3452" spans="1:11" s="85" customFormat="1" ht="15" customHeight="1" x14ac:dyDescent="0.3">
      <c r="A3452" s="951"/>
      <c r="B3452" s="949"/>
      <c r="C3452" s="229"/>
      <c r="D3452" s="1233"/>
      <c r="E3452" s="1236"/>
      <c r="F3452" s="1235"/>
      <c r="G3452" s="948"/>
      <c r="H3452" s="948"/>
      <c r="I3452" s="948"/>
      <c r="J3452" s="229"/>
      <c r="K3452" s="989"/>
    </row>
    <row r="3453" spans="1:11" s="85" customFormat="1" ht="15" customHeight="1" x14ac:dyDescent="0.3">
      <c r="A3453" s="951"/>
      <c r="B3453" s="949"/>
      <c r="C3453" s="229"/>
      <c r="D3453" s="1233"/>
      <c r="E3453" s="1236"/>
      <c r="F3453" s="1235"/>
      <c r="G3453" s="948"/>
      <c r="H3453" s="948"/>
      <c r="I3453" s="948"/>
      <c r="J3453" s="229"/>
      <c r="K3453" s="989"/>
    </row>
    <row r="3454" spans="1:11" s="85" customFormat="1" ht="15" customHeight="1" x14ac:dyDescent="0.3">
      <c r="A3454" s="951"/>
      <c r="B3454" s="949"/>
      <c r="C3454" s="229"/>
      <c r="D3454" s="1233"/>
      <c r="E3454" s="1236"/>
      <c r="F3454" s="1235"/>
      <c r="G3454" s="948"/>
      <c r="H3454" s="948"/>
      <c r="I3454" s="948"/>
      <c r="J3454" s="229"/>
      <c r="K3454" s="989"/>
    </row>
    <row r="3455" spans="1:11" s="85" customFormat="1" ht="15" customHeight="1" x14ac:dyDescent="0.3">
      <c r="A3455" s="951"/>
      <c r="B3455" s="949"/>
      <c r="C3455" s="229"/>
      <c r="D3455" s="1233"/>
      <c r="E3455" s="1236"/>
      <c r="F3455" s="1235"/>
      <c r="G3455" s="948"/>
      <c r="H3455" s="948"/>
      <c r="I3455" s="948"/>
      <c r="J3455" s="229"/>
      <c r="K3455" s="989"/>
    </row>
    <row r="3456" spans="1:11" s="85" customFormat="1" ht="15" customHeight="1" x14ac:dyDescent="0.3">
      <c r="A3456" s="951"/>
      <c r="B3456" s="949"/>
      <c r="C3456" s="229"/>
      <c r="D3456" s="1233"/>
      <c r="E3456" s="1236"/>
      <c r="F3456" s="1235"/>
      <c r="G3456" s="948"/>
      <c r="H3456" s="948"/>
      <c r="I3456" s="948"/>
      <c r="J3456" s="229"/>
      <c r="K3456" s="989"/>
    </row>
    <row r="3457" spans="1:11" s="85" customFormat="1" ht="15" customHeight="1" x14ac:dyDescent="0.3">
      <c r="A3457" s="951"/>
      <c r="B3457" s="949"/>
      <c r="C3457" s="229"/>
      <c r="D3457" s="1233"/>
      <c r="E3457" s="1236"/>
      <c r="F3457" s="1235"/>
      <c r="G3457" s="948"/>
      <c r="H3457" s="948"/>
      <c r="I3457" s="948"/>
      <c r="J3457" s="229"/>
      <c r="K3457" s="989"/>
    </row>
    <row r="3458" spans="1:11" s="85" customFormat="1" ht="15" customHeight="1" x14ac:dyDescent="0.3">
      <c r="A3458" s="951"/>
      <c r="B3458" s="949"/>
      <c r="C3458" s="229"/>
      <c r="D3458" s="1233"/>
      <c r="E3458" s="1236"/>
      <c r="F3458" s="1235"/>
      <c r="G3458" s="948"/>
      <c r="H3458" s="948"/>
      <c r="I3458" s="948"/>
      <c r="J3458" s="229"/>
      <c r="K3458" s="989"/>
    </row>
    <row r="3459" spans="1:11" s="85" customFormat="1" ht="15" customHeight="1" x14ac:dyDescent="0.3">
      <c r="A3459" s="951"/>
      <c r="B3459" s="949"/>
      <c r="C3459" s="229"/>
      <c r="D3459" s="1233"/>
      <c r="E3459" s="1236"/>
      <c r="F3459" s="1235"/>
      <c r="G3459" s="948"/>
      <c r="H3459" s="948"/>
      <c r="I3459" s="948"/>
      <c r="J3459" s="229"/>
      <c r="K3459" s="989"/>
    </row>
    <row r="3460" spans="1:11" s="85" customFormat="1" ht="15" customHeight="1" x14ac:dyDescent="0.3">
      <c r="A3460" s="951"/>
      <c r="B3460" s="949"/>
      <c r="C3460" s="229"/>
      <c r="D3460" s="1233"/>
      <c r="E3460" s="1236"/>
      <c r="F3460" s="1235"/>
      <c r="G3460" s="948"/>
      <c r="H3460" s="948"/>
      <c r="I3460" s="948"/>
      <c r="J3460" s="229"/>
      <c r="K3460" s="989"/>
    </row>
    <row r="3461" spans="1:11" s="85" customFormat="1" ht="15" customHeight="1" x14ac:dyDescent="0.3">
      <c r="A3461" s="951"/>
      <c r="B3461" s="949"/>
      <c r="C3461" s="229"/>
      <c r="D3461" s="1233"/>
      <c r="E3461" s="1236"/>
      <c r="F3461" s="1235"/>
      <c r="G3461" s="948"/>
      <c r="H3461" s="948"/>
      <c r="I3461" s="948"/>
      <c r="J3461" s="229"/>
      <c r="K3461" s="989"/>
    </row>
    <row r="3462" spans="1:11" s="85" customFormat="1" ht="15" customHeight="1" x14ac:dyDescent="0.3">
      <c r="A3462" s="951"/>
      <c r="B3462" s="949"/>
      <c r="C3462" s="229"/>
      <c r="D3462" s="1233"/>
      <c r="E3462" s="1236"/>
      <c r="F3462" s="1235"/>
      <c r="G3462" s="948"/>
      <c r="H3462" s="948"/>
      <c r="I3462" s="948"/>
      <c r="J3462" s="229"/>
      <c r="K3462" s="989"/>
    </row>
    <row r="3463" spans="1:11" s="85" customFormat="1" ht="15" customHeight="1" x14ac:dyDescent="0.3">
      <c r="A3463" s="951"/>
      <c r="B3463" s="949"/>
      <c r="C3463" s="229"/>
      <c r="D3463" s="1233"/>
      <c r="E3463" s="1236"/>
      <c r="F3463" s="1235"/>
      <c r="G3463" s="948"/>
      <c r="H3463" s="948"/>
      <c r="I3463" s="948"/>
      <c r="J3463" s="229"/>
      <c r="K3463" s="989"/>
    </row>
    <row r="3464" spans="1:11" s="85" customFormat="1" ht="15" customHeight="1" x14ac:dyDescent="0.3">
      <c r="A3464" s="951"/>
      <c r="B3464" s="949"/>
      <c r="C3464" s="229"/>
      <c r="D3464" s="1233"/>
      <c r="E3464" s="1236"/>
      <c r="F3464" s="1235"/>
      <c r="G3464" s="948"/>
      <c r="H3464" s="948"/>
      <c r="I3464" s="948"/>
      <c r="J3464" s="229"/>
      <c r="K3464" s="989"/>
    </row>
    <row r="3465" spans="1:11" s="85" customFormat="1" ht="15" customHeight="1" x14ac:dyDescent="0.3">
      <c r="A3465" s="951"/>
      <c r="B3465" s="949"/>
      <c r="C3465" s="229"/>
      <c r="D3465" s="1233"/>
      <c r="E3465" s="1236"/>
      <c r="F3465" s="1235"/>
      <c r="G3465" s="948"/>
      <c r="H3465" s="948"/>
      <c r="I3465" s="948"/>
      <c r="J3465" s="229"/>
      <c r="K3465" s="989"/>
    </row>
    <row r="3466" spans="1:11" s="85" customFormat="1" ht="15" customHeight="1" x14ac:dyDescent="0.3">
      <c r="A3466" s="951"/>
      <c r="B3466" s="949"/>
      <c r="C3466" s="229"/>
      <c r="D3466" s="1233"/>
      <c r="E3466" s="1236"/>
      <c r="F3466" s="1235"/>
      <c r="G3466" s="948"/>
      <c r="H3466" s="948"/>
      <c r="I3466" s="948"/>
      <c r="J3466" s="229"/>
      <c r="K3466" s="989"/>
    </row>
    <row r="3467" spans="1:11" s="85" customFormat="1" ht="15" customHeight="1" x14ac:dyDescent="0.3">
      <c r="A3467" s="951"/>
      <c r="B3467" s="949"/>
      <c r="C3467" s="229"/>
      <c r="D3467" s="1233"/>
      <c r="E3467" s="1236"/>
      <c r="F3467" s="1235"/>
      <c r="G3467" s="948"/>
      <c r="H3467" s="948"/>
      <c r="I3467" s="948"/>
      <c r="J3467" s="229"/>
      <c r="K3467" s="989"/>
    </row>
    <row r="3468" spans="1:11" s="85" customFormat="1" ht="15" customHeight="1" x14ac:dyDescent="0.3">
      <c r="A3468" s="951"/>
      <c r="B3468" s="949"/>
      <c r="C3468" s="229"/>
      <c r="D3468" s="1233"/>
      <c r="E3468" s="1236"/>
      <c r="F3468" s="1235"/>
      <c r="G3468" s="948"/>
      <c r="H3468" s="948"/>
      <c r="I3468" s="948"/>
      <c r="J3468" s="229"/>
      <c r="K3468" s="989"/>
    </row>
    <row r="3469" spans="1:11" s="85" customFormat="1" ht="15" customHeight="1" x14ac:dyDescent="0.3">
      <c r="A3469" s="951"/>
      <c r="B3469" s="949"/>
      <c r="C3469" s="229"/>
      <c r="D3469" s="1233"/>
      <c r="E3469" s="1236"/>
      <c r="F3469" s="1235"/>
      <c r="G3469" s="948"/>
      <c r="H3469" s="948"/>
      <c r="I3469" s="948"/>
      <c r="J3469" s="229"/>
      <c r="K3469" s="989"/>
    </row>
    <row r="3470" spans="1:11" s="85" customFormat="1" ht="15" customHeight="1" x14ac:dyDescent="0.3">
      <c r="A3470" s="951"/>
      <c r="B3470" s="949"/>
      <c r="C3470" s="229"/>
      <c r="D3470" s="1233"/>
      <c r="E3470" s="1236"/>
      <c r="F3470" s="1235"/>
      <c r="G3470" s="948"/>
      <c r="H3470" s="948"/>
      <c r="I3470" s="948"/>
      <c r="J3470" s="229"/>
      <c r="K3470" s="989"/>
    </row>
    <row r="3471" spans="1:11" s="85" customFormat="1" ht="15" customHeight="1" x14ac:dyDescent="0.3">
      <c r="A3471" s="951"/>
      <c r="B3471" s="949"/>
      <c r="C3471" s="229"/>
      <c r="D3471" s="1233"/>
      <c r="E3471" s="1236"/>
      <c r="F3471" s="1235"/>
      <c r="G3471" s="948"/>
      <c r="H3471" s="948"/>
      <c r="I3471" s="948"/>
      <c r="J3471" s="229"/>
      <c r="K3471" s="989"/>
    </row>
    <row r="3472" spans="1:11" s="85" customFormat="1" ht="15" customHeight="1" x14ac:dyDescent="0.3">
      <c r="A3472" s="951"/>
      <c r="B3472" s="949"/>
      <c r="C3472" s="229"/>
      <c r="D3472" s="1233"/>
      <c r="E3472" s="1236"/>
      <c r="F3472" s="1235"/>
      <c r="G3472" s="948"/>
      <c r="H3472" s="948"/>
      <c r="I3472" s="948"/>
      <c r="J3472" s="229"/>
      <c r="K3472" s="989"/>
    </row>
    <row r="3473" spans="1:11" s="85" customFormat="1" ht="15" customHeight="1" x14ac:dyDescent="0.3">
      <c r="A3473" s="951"/>
      <c r="B3473" s="949"/>
      <c r="C3473" s="229"/>
      <c r="D3473" s="1233"/>
      <c r="E3473" s="1236"/>
      <c r="F3473" s="1235"/>
      <c r="G3473" s="948"/>
      <c r="H3473" s="948"/>
      <c r="I3473" s="948"/>
      <c r="J3473" s="229"/>
      <c r="K3473" s="989"/>
    </row>
    <row r="3474" spans="1:11" s="85" customFormat="1" ht="15" customHeight="1" x14ac:dyDescent="0.3">
      <c r="A3474" s="951"/>
      <c r="B3474" s="949"/>
      <c r="C3474" s="229"/>
      <c r="D3474" s="1233"/>
      <c r="E3474" s="1236"/>
      <c r="F3474" s="1235"/>
      <c r="G3474" s="948"/>
      <c r="H3474" s="948"/>
      <c r="I3474" s="948"/>
      <c r="J3474" s="229"/>
      <c r="K3474" s="989"/>
    </row>
    <row r="3475" spans="1:11" s="85" customFormat="1" ht="15" customHeight="1" x14ac:dyDescent="0.3">
      <c r="A3475" s="951"/>
      <c r="B3475" s="949"/>
      <c r="C3475" s="229"/>
      <c r="D3475" s="1233"/>
      <c r="E3475" s="1236"/>
      <c r="F3475" s="1235"/>
      <c r="G3475" s="948"/>
      <c r="H3475" s="948"/>
      <c r="I3475" s="948"/>
      <c r="J3475" s="229"/>
      <c r="K3475" s="989"/>
    </row>
    <row r="3476" spans="1:11" s="85" customFormat="1" ht="15" customHeight="1" x14ac:dyDescent="0.3">
      <c r="A3476" s="951"/>
      <c r="B3476" s="949"/>
      <c r="C3476" s="229"/>
      <c r="D3476" s="1233"/>
      <c r="E3476" s="1236"/>
      <c r="F3476" s="1235"/>
      <c r="G3476" s="948"/>
      <c r="H3476" s="948"/>
      <c r="I3476" s="948"/>
      <c r="J3476" s="229"/>
      <c r="K3476" s="989"/>
    </row>
    <row r="3477" spans="1:11" s="85" customFormat="1" ht="15" customHeight="1" x14ac:dyDescent="0.3">
      <c r="A3477" s="951"/>
      <c r="B3477" s="949"/>
      <c r="C3477" s="229"/>
      <c r="D3477" s="1233"/>
      <c r="E3477" s="1236"/>
      <c r="F3477" s="1235"/>
      <c r="G3477" s="948"/>
      <c r="H3477" s="948"/>
      <c r="I3477" s="948"/>
      <c r="J3477" s="229"/>
      <c r="K3477" s="989"/>
    </row>
    <row r="3478" spans="1:11" s="85" customFormat="1" ht="15" customHeight="1" x14ac:dyDescent="0.3">
      <c r="A3478" s="951"/>
      <c r="B3478" s="949"/>
      <c r="C3478" s="229"/>
      <c r="D3478" s="1233"/>
      <c r="E3478" s="1236"/>
      <c r="F3478" s="1235"/>
      <c r="G3478" s="948"/>
      <c r="H3478" s="948"/>
      <c r="I3478" s="948"/>
      <c r="J3478" s="229"/>
      <c r="K3478" s="989"/>
    </row>
    <row r="3479" spans="1:11" s="85" customFormat="1" ht="15" customHeight="1" x14ac:dyDescent="0.3">
      <c r="A3479" s="951"/>
      <c r="B3479" s="949"/>
      <c r="C3479" s="229"/>
      <c r="D3479" s="1233"/>
      <c r="E3479" s="1236"/>
      <c r="F3479" s="1235"/>
      <c r="G3479" s="948"/>
      <c r="H3479" s="948"/>
      <c r="I3479" s="948"/>
      <c r="J3479" s="229"/>
      <c r="K3479" s="989"/>
    </row>
    <row r="3480" spans="1:11" s="85" customFormat="1" ht="15" customHeight="1" x14ac:dyDescent="0.3">
      <c r="A3480" s="951"/>
      <c r="B3480" s="949"/>
      <c r="C3480" s="229"/>
      <c r="D3480" s="1233"/>
      <c r="E3480" s="1236"/>
      <c r="F3480" s="1235"/>
      <c r="G3480" s="948"/>
      <c r="H3480" s="948"/>
      <c r="I3480" s="948"/>
      <c r="J3480" s="229"/>
      <c r="K3480" s="989"/>
    </row>
    <row r="3481" spans="1:11" s="85" customFormat="1" ht="15" customHeight="1" x14ac:dyDescent="0.3">
      <c r="A3481" s="951"/>
      <c r="B3481" s="949"/>
      <c r="C3481" s="229"/>
      <c r="D3481" s="1233"/>
      <c r="E3481" s="1236"/>
      <c r="F3481" s="1235"/>
      <c r="G3481" s="948"/>
      <c r="H3481" s="948"/>
      <c r="I3481" s="948"/>
      <c r="J3481" s="229"/>
      <c r="K3481" s="989"/>
    </row>
    <row r="3482" spans="1:11" s="85" customFormat="1" ht="15" customHeight="1" x14ac:dyDescent="0.3">
      <c r="A3482" s="951"/>
      <c r="B3482" s="949"/>
      <c r="C3482" s="229"/>
      <c r="D3482" s="1233"/>
      <c r="E3482" s="1236"/>
      <c r="F3482" s="1235"/>
      <c r="G3482" s="948"/>
      <c r="H3482" s="948"/>
      <c r="I3482" s="948"/>
      <c r="J3482" s="229"/>
      <c r="K3482" s="989"/>
    </row>
    <row r="3483" spans="1:11" s="85" customFormat="1" ht="15" customHeight="1" x14ac:dyDescent="0.3">
      <c r="A3483" s="951"/>
      <c r="B3483" s="949"/>
      <c r="C3483" s="229"/>
      <c r="D3483" s="1233"/>
      <c r="E3483" s="1236"/>
      <c r="F3483" s="1235"/>
      <c r="G3483" s="948"/>
      <c r="H3483" s="948"/>
      <c r="I3483" s="948"/>
      <c r="J3483" s="229"/>
      <c r="K3483" s="989"/>
    </row>
    <row r="3484" spans="1:11" s="85" customFormat="1" ht="15" customHeight="1" x14ac:dyDescent="0.3">
      <c r="A3484" s="951"/>
      <c r="B3484" s="949"/>
      <c r="C3484" s="229"/>
      <c r="D3484" s="1233"/>
      <c r="E3484" s="1236"/>
      <c r="F3484" s="1235"/>
      <c r="G3484" s="948"/>
      <c r="H3484" s="948"/>
      <c r="I3484" s="948"/>
      <c r="J3484" s="229"/>
      <c r="K3484" s="989"/>
    </row>
    <row r="3485" spans="1:11" s="85" customFormat="1" ht="15" customHeight="1" x14ac:dyDescent="0.3">
      <c r="A3485" s="951"/>
      <c r="B3485" s="949"/>
      <c r="C3485" s="229"/>
      <c r="D3485" s="1233"/>
      <c r="E3485" s="1236"/>
      <c r="F3485" s="1235"/>
      <c r="G3485" s="948"/>
      <c r="H3485" s="948"/>
      <c r="I3485" s="948"/>
      <c r="J3485" s="229"/>
      <c r="K3485" s="989"/>
    </row>
    <row r="3486" spans="1:11" s="85" customFormat="1" ht="15" customHeight="1" x14ac:dyDescent="0.3">
      <c r="A3486" s="951"/>
      <c r="B3486" s="949"/>
      <c r="C3486" s="229"/>
      <c r="D3486" s="1233"/>
      <c r="E3486" s="1236"/>
      <c r="F3486" s="1235"/>
      <c r="G3486" s="948"/>
      <c r="H3486" s="948"/>
      <c r="I3486" s="948"/>
      <c r="J3486" s="229"/>
      <c r="K3486" s="989"/>
    </row>
    <row r="3487" spans="1:11" s="85" customFormat="1" ht="15" customHeight="1" x14ac:dyDescent="0.3">
      <c r="A3487" s="951"/>
      <c r="B3487" s="949"/>
      <c r="C3487" s="229"/>
      <c r="D3487" s="1233"/>
      <c r="E3487" s="1236"/>
      <c r="F3487" s="1235"/>
      <c r="G3487" s="948"/>
      <c r="H3487" s="948"/>
      <c r="I3487" s="948"/>
      <c r="J3487" s="229"/>
      <c r="K3487" s="989"/>
    </row>
    <row r="3488" spans="1:11" s="85" customFormat="1" ht="15" customHeight="1" x14ac:dyDescent="0.3">
      <c r="A3488" s="951"/>
      <c r="B3488" s="949"/>
      <c r="C3488" s="229"/>
      <c r="D3488" s="1233"/>
      <c r="E3488" s="1236"/>
      <c r="F3488" s="1235"/>
      <c r="G3488" s="948"/>
      <c r="H3488" s="948"/>
      <c r="I3488" s="948"/>
      <c r="J3488" s="229"/>
      <c r="K3488" s="989"/>
    </row>
    <row r="3489" spans="1:11" s="85" customFormat="1" ht="15" customHeight="1" x14ac:dyDescent="0.3">
      <c r="A3489" s="951"/>
      <c r="B3489" s="949"/>
      <c r="C3489" s="229"/>
      <c r="D3489" s="1233"/>
      <c r="E3489" s="1236"/>
      <c r="F3489" s="1235"/>
      <c r="G3489" s="948"/>
      <c r="H3489" s="948"/>
      <c r="I3489" s="948"/>
      <c r="J3489" s="229"/>
      <c r="K3489" s="989"/>
    </row>
    <row r="3490" spans="1:11" s="85" customFormat="1" ht="15" customHeight="1" x14ac:dyDescent="0.3">
      <c r="A3490" s="951"/>
      <c r="B3490" s="949"/>
      <c r="C3490" s="229"/>
      <c r="D3490" s="1233"/>
      <c r="E3490" s="1236"/>
      <c r="F3490" s="1235"/>
      <c r="G3490" s="948"/>
      <c r="H3490" s="948"/>
      <c r="I3490" s="948"/>
      <c r="J3490" s="229"/>
      <c r="K3490" s="989"/>
    </row>
    <row r="3491" spans="1:11" s="85" customFormat="1" ht="15" customHeight="1" x14ac:dyDescent="0.3">
      <c r="A3491" s="951"/>
      <c r="B3491" s="949"/>
      <c r="C3491" s="229"/>
      <c r="D3491" s="1233"/>
      <c r="E3491" s="1236"/>
      <c r="F3491" s="1235"/>
      <c r="G3491" s="948"/>
      <c r="H3491" s="948"/>
      <c r="I3491" s="948"/>
      <c r="J3491" s="229"/>
      <c r="K3491" s="989"/>
    </row>
    <row r="3492" spans="1:11" s="85" customFormat="1" ht="15" customHeight="1" x14ac:dyDescent="0.3">
      <c r="A3492" s="951"/>
      <c r="B3492" s="949"/>
      <c r="C3492" s="229"/>
      <c r="D3492" s="1233"/>
      <c r="E3492" s="1236"/>
      <c r="F3492" s="1235"/>
      <c r="G3492" s="948"/>
      <c r="H3492" s="948"/>
      <c r="I3492" s="948"/>
      <c r="J3492" s="229"/>
      <c r="K3492" s="989"/>
    </row>
    <row r="3493" spans="1:11" s="85" customFormat="1" ht="15" customHeight="1" x14ac:dyDescent="0.3">
      <c r="A3493" s="951"/>
      <c r="B3493" s="949"/>
      <c r="C3493" s="229"/>
      <c r="D3493" s="1233"/>
      <c r="E3493" s="1236"/>
      <c r="F3493" s="1235"/>
      <c r="G3493" s="948"/>
      <c r="H3493" s="948"/>
      <c r="I3493" s="948"/>
      <c r="J3493" s="229"/>
      <c r="K3493" s="989"/>
    </row>
    <row r="3494" spans="1:11" s="85" customFormat="1" ht="15" customHeight="1" x14ac:dyDescent="0.3">
      <c r="A3494" s="951"/>
      <c r="B3494" s="949"/>
      <c r="C3494" s="229"/>
      <c r="D3494" s="1233"/>
      <c r="E3494" s="1236"/>
      <c r="F3494" s="1235"/>
      <c r="G3494" s="948"/>
      <c r="H3494" s="948"/>
      <c r="I3494" s="948"/>
      <c r="J3494" s="229"/>
      <c r="K3494" s="989"/>
    </row>
    <row r="3495" spans="1:11" s="85" customFormat="1" ht="15" customHeight="1" x14ac:dyDescent="0.3">
      <c r="A3495" s="951"/>
      <c r="B3495" s="949"/>
      <c r="C3495" s="229"/>
      <c r="D3495" s="1233"/>
      <c r="E3495" s="1236"/>
      <c r="F3495" s="1235"/>
      <c r="G3495" s="948"/>
      <c r="H3495" s="948"/>
      <c r="I3495" s="948"/>
      <c r="J3495" s="229"/>
      <c r="K3495" s="989"/>
    </row>
    <row r="3496" spans="1:11" s="85" customFormat="1" ht="15" customHeight="1" x14ac:dyDescent="0.3">
      <c r="A3496" s="951"/>
      <c r="B3496" s="949"/>
      <c r="C3496" s="229"/>
      <c r="D3496" s="1233"/>
      <c r="E3496" s="1236"/>
      <c r="F3496" s="1235"/>
      <c r="G3496" s="948"/>
      <c r="H3496" s="948"/>
      <c r="I3496" s="948"/>
      <c r="J3496" s="229"/>
      <c r="K3496" s="989"/>
    </row>
    <row r="3497" spans="1:11" s="85" customFormat="1" ht="15" customHeight="1" x14ac:dyDescent="0.3">
      <c r="A3497" s="951"/>
      <c r="B3497" s="949"/>
      <c r="C3497" s="229"/>
      <c r="D3497" s="1233"/>
      <c r="E3497" s="1236"/>
      <c r="F3497" s="1235"/>
      <c r="G3497" s="948"/>
      <c r="H3497" s="948"/>
      <c r="I3497" s="948"/>
      <c r="J3497" s="229"/>
      <c r="K3497" s="989"/>
    </row>
    <row r="3498" spans="1:11" s="85" customFormat="1" ht="15" customHeight="1" x14ac:dyDescent="0.3">
      <c r="A3498" s="951"/>
      <c r="B3498" s="949"/>
      <c r="C3498" s="229"/>
      <c r="D3498" s="1233"/>
      <c r="E3498" s="1236"/>
      <c r="F3498" s="1235"/>
      <c r="G3498" s="948"/>
      <c r="H3498" s="948"/>
      <c r="I3498" s="948"/>
      <c r="J3498" s="229"/>
      <c r="K3498" s="989"/>
    </row>
    <row r="3499" spans="1:11" s="85" customFormat="1" ht="15" customHeight="1" x14ac:dyDescent="0.3">
      <c r="A3499" s="951"/>
      <c r="B3499" s="949"/>
      <c r="C3499" s="229"/>
      <c r="D3499" s="1233"/>
      <c r="E3499" s="1236"/>
      <c r="F3499" s="1235"/>
      <c r="G3499" s="948"/>
      <c r="H3499" s="948"/>
      <c r="I3499" s="948"/>
      <c r="J3499" s="229"/>
      <c r="K3499" s="989"/>
    </row>
    <row r="3500" spans="1:11" s="85" customFormat="1" ht="15" customHeight="1" x14ac:dyDescent="0.3">
      <c r="A3500" s="951"/>
      <c r="B3500" s="949"/>
      <c r="C3500" s="229"/>
      <c r="D3500" s="1233"/>
      <c r="E3500" s="1236"/>
      <c r="F3500" s="1235"/>
      <c r="G3500" s="948"/>
      <c r="H3500" s="948"/>
      <c r="I3500" s="948"/>
      <c r="J3500" s="229"/>
      <c r="K3500" s="989"/>
    </row>
    <row r="3501" spans="1:11" s="85" customFormat="1" ht="15" customHeight="1" x14ac:dyDescent="0.3">
      <c r="A3501" s="951"/>
      <c r="B3501" s="949"/>
      <c r="C3501" s="229"/>
      <c r="D3501" s="1233"/>
      <c r="E3501" s="1236"/>
      <c r="F3501" s="1235"/>
      <c r="G3501" s="948"/>
      <c r="H3501" s="948"/>
      <c r="I3501" s="948"/>
      <c r="J3501" s="229"/>
      <c r="K3501" s="989"/>
    </row>
    <row r="3502" spans="1:11" s="85" customFormat="1" ht="15" customHeight="1" x14ac:dyDescent="0.3">
      <c r="A3502" s="951"/>
      <c r="B3502" s="949"/>
      <c r="C3502" s="229"/>
      <c r="D3502" s="1233"/>
      <c r="E3502" s="1236"/>
      <c r="F3502" s="1235"/>
      <c r="G3502" s="948"/>
      <c r="H3502" s="948"/>
      <c r="I3502" s="948"/>
      <c r="J3502" s="229"/>
      <c r="K3502" s="989"/>
    </row>
    <row r="3503" spans="1:11" s="85" customFormat="1" ht="15" customHeight="1" x14ac:dyDescent="0.3">
      <c r="A3503" s="951"/>
      <c r="B3503" s="949"/>
      <c r="C3503" s="229"/>
      <c r="D3503" s="1233"/>
      <c r="E3503" s="1236"/>
      <c r="F3503" s="1235"/>
      <c r="G3503" s="948"/>
      <c r="H3503" s="948"/>
      <c r="I3503" s="948"/>
      <c r="J3503" s="229"/>
      <c r="K3503" s="989"/>
    </row>
    <row r="3504" spans="1:11" s="85" customFormat="1" ht="15" customHeight="1" x14ac:dyDescent="0.3">
      <c r="A3504" s="951"/>
      <c r="B3504" s="949"/>
      <c r="C3504" s="229"/>
      <c r="D3504" s="1233"/>
      <c r="E3504" s="1236"/>
      <c r="F3504" s="1235"/>
      <c r="G3504" s="948"/>
      <c r="H3504" s="948"/>
      <c r="I3504" s="948"/>
      <c r="J3504" s="229"/>
      <c r="K3504" s="989"/>
    </row>
    <row r="3505" spans="1:11" s="85" customFormat="1" ht="15" customHeight="1" x14ac:dyDescent="0.3">
      <c r="A3505" s="951"/>
      <c r="B3505" s="949"/>
      <c r="C3505" s="229"/>
      <c r="D3505" s="1233"/>
      <c r="E3505" s="1236"/>
      <c r="F3505" s="1235"/>
      <c r="G3505" s="948"/>
      <c r="H3505" s="948"/>
      <c r="I3505" s="948"/>
      <c r="J3505" s="229"/>
      <c r="K3505" s="989"/>
    </row>
    <row r="3506" spans="1:11" s="85" customFormat="1" ht="15" customHeight="1" x14ac:dyDescent="0.3">
      <c r="A3506" s="951"/>
      <c r="B3506" s="949"/>
      <c r="C3506" s="229"/>
      <c r="D3506" s="1233"/>
      <c r="E3506" s="1236"/>
      <c r="F3506" s="1235"/>
      <c r="G3506" s="948"/>
      <c r="H3506" s="948"/>
      <c r="I3506" s="948"/>
      <c r="J3506" s="229"/>
      <c r="K3506" s="989"/>
    </row>
    <row r="3507" spans="1:11" s="85" customFormat="1" ht="15" customHeight="1" x14ac:dyDescent="0.3">
      <c r="A3507" s="951"/>
      <c r="B3507" s="949"/>
      <c r="C3507" s="229"/>
      <c r="D3507" s="1233"/>
      <c r="E3507" s="1236"/>
      <c r="F3507" s="1235"/>
      <c r="G3507" s="948"/>
      <c r="H3507" s="948"/>
      <c r="I3507" s="948"/>
      <c r="J3507" s="229"/>
      <c r="K3507" s="989"/>
    </row>
    <row r="3508" spans="1:11" s="85" customFormat="1" ht="15" customHeight="1" x14ac:dyDescent="0.3">
      <c r="A3508" s="951"/>
      <c r="B3508" s="949"/>
      <c r="C3508" s="229"/>
      <c r="D3508" s="1233"/>
      <c r="E3508" s="1236"/>
      <c r="F3508" s="1235"/>
      <c r="G3508" s="948"/>
      <c r="H3508" s="948"/>
      <c r="I3508" s="948"/>
      <c r="J3508" s="229"/>
      <c r="K3508" s="989"/>
    </row>
    <row r="3509" spans="1:11" s="85" customFormat="1" ht="15" customHeight="1" x14ac:dyDescent="0.3">
      <c r="A3509" s="951"/>
      <c r="B3509" s="949"/>
      <c r="C3509" s="229"/>
      <c r="D3509" s="1233"/>
      <c r="E3509" s="1236"/>
      <c r="F3509" s="1235"/>
      <c r="G3509" s="948"/>
      <c r="H3509" s="948"/>
      <c r="I3509" s="948"/>
      <c r="J3509" s="229"/>
      <c r="K3509" s="989"/>
    </row>
    <row r="3510" spans="1:11" s="85" customFormat="1" ht="15" customHeight="1" x14ac:dyDescent="0.3">
      <c r="A3510" s="951"/>
      <c r="B3510" s="949"/>
      <c r="C3510" s="229"/>
      <c r="D3510" s="1233"/>
      <c r="E3510" s="1236"/>
      <c r="F3510" s="1235"/>
      <c r="G3510" s="948"/>
      <c r="H3510" s="948"/>
      <c r="I3510" s="948"/>
      <c r="J3510" s="229"/>
      <c r="K3510" s="989"/>
    </row>
    <row r="3511" spans="1:11" s="85" customFormat="1" ht="15" customHeight="1" x14ac:dyDescent="0.3">
      <c r="A3511" s="951"/>
      <c r="B3511" s="949"/>
      <c r="C3511" s="229"/>
      <c r="D3511" s="1233"/>
      <c r="E3511" s="1236"/>
      <c r="F3511" s="1235"/>
      <c r="G3511" s="948"/>
      <c r="H3511" s="948"/>
      <c r="I3511" s="948"/>
      <c r="J3511" s="229"/>
      <c r="K3511" s="989"/>
    </row>
    <row r="3512" spans="1:11" s="85" customFormat="1" ht="15" customHeight="1" x14ac:dyDescent="0.3">
      <c r="A3512" s="951"/>
      <c r="B3512" s="949"/>
      <c r="C3512" s="229"/>
      <c r="D3512" s="1233"/>
      <c r="E3512" s="1236"/>
      <c r="F3512" s="1235"/>
      <c r="G3512" s="948"/>
      <c r="H3512" s="948"/>
      <c r="I3512" s="948"/>
      <c r="J3512" s="229"/>
      <c r="K3512" s="989"/>
    </row>
    <row r="3513" spans="1:11" s="85" customFormat="1" ht="15" customHeight="1" x14ac:dyDescent="0.3">
      <c r="A3513" s="951"/>
      <c r="B3513" s="949"/>
      <c r="C3513" s="229"/>
      <c r="D3513" s="1233"/>
      <c r="E3513" s="1236"/>
      <c r="F3513" s="1235"/>
      <c r="G3513" s="948"/>
      <c r="H3513" s="948"/>
      <c r="I3513" s="948"/>
      <c r="J3513" s="229"/>
      <c r="K3513" s="989"/>
    </row>
    <row r="3514" spans="1:11" s="85" customFormat="1" ht="15" customHeight="1" x14ac:dyDescent="0.3">
      <c r="A3514" s="951"/>
      <c r="B3514" s="949"/>
      <c r="C3514" s="229"/>
      <c r="D3514" s="1233"/>
      <c r="E3514" s="1236"/>
      <c r="F3514" s="1235"/>
      <c r="G3514" s="948"/>
      <c r="H3514" s="948"/>
      <c r="I3514" s="948"/>
      <c r="J3514" s="229"/>
      <c r="K3514" s="989"/>
    </row>
    <row r="3515" spans="1:11" s="85" customFormat="1" ht="15" customHeight="1" x14ac:dyDescent="0.3">
      <c r="A3515" s="951"/>
      <c r="B3515" s="949"/>
      <c r="C3515" s="229"/>
      <c r="D3515" s="1233"/>
      <c r="E3515" s="1236"/>
      <c r="F3515" s="1235"/>
      <c r="G3515" s="948"/>
      <c r="H3515" s="948"/>
      <c r="I3515" s="948"/>
      <c r="J3515" s="229"/>
      <c r="K3515" s="989"/>
    </row>
    <row r="3516" spans="1:11" s="85" customFormat="1" ht="15" customHeight="1" x14ac:dyDescent="0.3">
      <c r="A3516" s="951"/>
      <c r="B3516" s="949"/>
      <c r="C3516" s="229"/>
      <c r="D3516" s="1233"/>
      <c r="E3516" s="1236"/>
      <c r="F3516" s="1235"/>
      <c r="G3516" s="948"/>
      <c r="H3516" s="948"/>
      <c r="I3516" s="948"/>
      <c r="J3516" s="229"/>
      <c r="K3516" s="989"/>
    </row>
    <row r="3517" spans="1:11" s="85" customFormat="1" ht="15" customHeight="1" x14ac:dyDescent="0.3">
      <c r="A3517" s="951"/>
      <c r="B3517" s="949"/>
      <c r="C3517" s="229"/>
      <c r="D3517" s="1233"/>
      <c r="E3517" s="1236"/>
      <c r="F3517" s="1235"/>
      <c r="G3517" s="948"/>
      <c r="H3517" s="948"/>
      <c r="I3517" s="948"/>
      <c r="J3517" s="229"/>
      <c r="K3517" s="989"/>
    </row>
    <row r="3518" spans="1:11" s="85" customFormat="1" ht="15" customHeight="1" x14ac:dyDescent="0.3">
      <c r="A3518" s="951"/>
      <c r="B3518" s="949"/>
      <c r="C3518" s="229"/>
      <c r="D3518" s="1233"/>
      <c r="E3518" s="1236"/>
      <c r="F3518" s="1235"/>
      <c r="G3518" s="948"/>
      <c r="H3518" s="948"/>
      <c r="I3518" s="948"/>
      <c r="J3518" s="229"/>
      <c r="K3518" s="989"/>
    </row>
    <row r="3519" spans="1:11" s="85" customFormat="1" ht="15" customHeight="1" x14ac:dyDescent="0.3">
      <c r="A3519" s="951"/>
      <c r="B3519" s="949"/>
      <c r="C3519" s="229"/>
      <c r="D3519" s="1233"/>
      <c r="E3519" s="1236"/>
      <c r="F3519" s="1235"/>
      <c r="G3519" s="948"/>
      <c r="H3519" s="948"/>
      <c r="I3519" s="948"/>
      <c r="J3519" s="229"/>
      <c r="K3519" s="989"/>
    </row>
    <row r="3520" spans="1:11" s="85" customFormat="1" ht="15" customHeight="1" x14ac:dyDescent="0.3">
      <c r="A3520" s="951"/>
      <c r="B3520" s="949"/>
      <c r="C3520" s="229"/>
      <c r="D3520" s="1233"/>
      <c r="E3520" s="1236"/>
      <c r="F3520" s="1235"/>
      <c r="G3520" s="948"/>
      <c r="H3520" s="948"/>
      <c r="I3520" s="948"/>
      <c r="J3520" s="229"/>
      <c r="K3520" s="989"/>
    </row>
    <row r="3521" spans="1:11" s="85" customFormat="1" ht="15" customHeight="1" x14ac:dyDescent="0.3">
      <c r="A3521" s="951"/>
      <c r="B3521" s="949"/>
      <c r="C3521" s="229"/>
      <c r="D3521" s="1233"/>
      <c r="E3521" s="1236"/>
      <c r="F3521" s="1235"/>
      <c r="G3521" s="948"/>
      <c r="H3521" s="948"/>
      <c r="I3521" s="948"/>
      <c r="J3521" s="229"/>
      <c r="K3521" s="989"/>
    </row>
    <row r="3522" spans="1:11" s="85" customFormat="1" ht="15" customHeight="1" x14ac:dyDescent="0.3">
      <c r="A3522" s="951"/>
      <c r="B3522" s="949"/>
      <c r="C3522" s="229"/>
      <c r="D3522" s="1233"/>
      <c r="E3522" s="1236"/>
      <c r="F3522" s="1235"/>
      <c r="G3522" s="948"/>
      <c r="H3522" s="948"/>
      <c r="I3522" s="948"/>
      <c r="J3522" s="229"/>
      <c r="K3522" s="989"/>
    </row>
    <row r="3523" spans="1:11" s="85" customFormat="1" ht="15" customHeight="1" x14ac:dyDescent="0.3">
      <c r="A3523" s="951"/>
      <c r="B3523" s="949"/>
      <c r="C3523" s="229"/>
      <c r="D3523" s="1233"/>
      <c r="E3523" s="1236"/>
      <c r="F3523" s="1235"/>
      <c r="G3523" s="948"/>
      <c r="H3523" s="948"/>
      <c r="I3523" s="948"/>
      <c r="J3523" s="229"/>
      <c r="K3523" s="989"/>
    </row>
    <row r="3524" spans="1:11" s="85" customFormat="1" ht="15" customHeight="1" x14ac:dyDescent="0.3">
      <c r="A3524" s="951"/>
      <c r="B3524" s="949"/>
      <c r="C3524" s="229"/>
      <c r="D3524" s="1233"/>
      <c r="E3524" s="1236"/>
      <c r="F3524" s="1235"/>
      <c r="G3524" s="948"/>
      <c r="H3524" s="948"/>
      <c r="I3524" s="948"/>
      <c r="J3524" s="229"/>
      <c r="K3524" s="989"/>
    </row>
    <row r="3525" spans="1:11" s="85" customFormat="1" ht="15" customHeight="1" x14ac:dyDescent="0.3">
      <c r="A3525" s="951"/>
      <c r="B3525" s="949"/>
      <c r="C3525" s="229"/>
      <c r="D3525" s="1233"/>
      <c r="E3525" s="1236"/>
      <c r="F3525" s="1235"/>
      <c r="G3525" s="948"/>
      <c r="H3525" s="948"/>
      <c r="I3525" s="948"/>
      <c r="J3525" s="229"/>
      <c r="K3525" s="989"/>
    </row>
    <row r="3526" spans="1:11" s="85" customFormat="1" ht="15" customHeight="1" x14ac:dyDescent="0.3">
      <c r="A3526" s="951"/>
      <c r="B3526" s="949"/>
      <c r="C3526" s="229"/>
      <c r="D3526" s="1233"/>
      <c r="E3526" s="1236"/>
      <c r="F3526" s="1235"/>
      <c r="G3526" s="948"/>
      <c r="H3526" s="948"/>
      <c r="I3526" s="948"/>
      <c r="J3526" s="229"/>
      <c r="K3526" s="989"/>
    </row>
    <row r="3527" spans="1:11" s="85" customFormat="1" ht="15" customHeight="1" x14ac:dyDescent="0.3">
      <c r="A3527" s="951"/>
      <c r="B3527" s="949"/>
      <c r="C3527" s="229"/>
      <c r="D3527" s="1233"/>
      <c r="E3527" s="1236"/>
      <c r="F3527" s="1235"/>
      <c r="G3527" s="948"/>
      <c r="H3527" s="948"/>
      <c r="I3527" s="948"/>
      <c r="J3527" s="229"/>
      <c r="K3527" s="989"/>
    </row>
    <row r="3528" spans="1:11" s="85" customFormat="1" ht="15" customHeight="1" x14ac:dyDescent="0.3">
      <c r="A3528" s="951"/>
      <c r="B3528" s="949"/>
      <c r="C3528" s="229"/>
      <c r="D3528" s="1233"/>
      <c r="E3528" s="1236"/>
      <c r="F3528" s="1235"/>
      <c r="G3528" s="948"/>
      <c r="H3528" s="948"/>
      <c r="I3528" s="948"/>
      <c r="J3528" s="229"/>
      <c r="K3528" s="989"/>
    </row>
    <row r="3529" spans="1:11" s="85" customFormat="1" ht="15" customHeight="1" x14ac:dyDescent="0.3">
      <c r="A3529" s="951"/>
      <c r="B3529" s="949"/>
      <c r="C3529" s="229"/>
      <c r="D3529" s="1233"/>
      <c r="E3529" s="1236"/>
      <c r="F3529" s="1235"/>
      <c r="G3529" s="948"/>
      <c r="H3529" s="948"/>
      <c r="I3529" s="948"/>
      <c r="J3529" s="229"/>
      <c r="K3529" s="989"/>
    </row>
    <row r="3530" spans="1:11" s="85" customFormat="1" ht="15" customHeight="1" x14ac:dyDescent="0.3">
      <c r="A3530" s="951"/>
      <c r="B3530" s="949"/>
      <c r="C3530" s="229"/>
      <c r="D3530" s="1233"/>
      <c r="E3530" s="1236"/>
      <c r="F3530" s="1235"/>
      <c r="G3530" s="948"/>
      <c r="H3530" s="948"/>
      <c r="I3530" s="948"/>
      <c r="J3530" s="229"/>
      <c r="K3530" s="989"/>
    </row>
    <row r="3531" spans="1:11" s="85" customFormat="1" ht="15" customHeight="1" x14ac:dyDescent="0.3">
      <c r="A3531" s="951"/>
      <c r="B3531" s="949"/>
      <c r="C3531" s="229"/>
      <c r="D3531" s="1233"/>
      <c r="E3531" s="1236"/>
      <c r="F3531" s="1235"/>
      <c r="G3531" s="948"/>
      <c r="H3531" s="948"/>
      <c r="I3531" s="948"/>
      <c r="J3531" s="229"/>
      <c r="K3531" s="989"/>
    </row>
    <row r="3532" spans="1:11" s="85" customFormat="1" ht="15" customHeight="1" x14ac:dyDescent="0.3">
      <c r="A3532" s="951"/>
      <c r="B3532" s="949"/>
      <c r="C3532" s="229"/>
      <c r="D3532" s="1233"/>
      <c r="E3532" s="1236"/>
      <c r="F3532" s="1235"/>
      <c r="G3532" s="948"/>
      <c r="H3532" s="948"/>
      <c r="I3532" s="948"/>
      <c r="J3532" s="229"/>
      <c r="K3532" s="989"/>
    </row>
    <row r="3533" spans="1:11" s="85" customFormat="1" ht="15" customHeight="1" x14ac:dyDescent="0.3">
      <c r="A3533" s="951"/>
      <c r="B3533" s="949"/>
      <c r="C3533" s="229"/>
      <c r="D3533" s="1233"/>
      <c r="E3533" s="1236"/>
      <c r="F3533" s="1235"/>
      <c r="G3533" s="948"/>
      <c r="H3533" s="948"/>
      <c r="I3533" s="948"/>
      <c r="J3533" s="229"/>
      <c r="K3533" s="989"/>
    </row>
    <row r="3534" spans="1:11" s="85" customFormat="1" ht="15" customHeight="1" x14ac:dyDescent="0.3">
      <c r="A3534" s="951"/>
      <c r="B3534" s="949"/>
      <c r="C3534" s="229"/>
      <c r="D3534" s="1233"/>
      <c r="E3534" s="1236"/>
      <c r="F3534" s="1235"/>
      <c r="G3534" s="948"/>
      <c r="H3534" s="948"/>
      <c r="I3534" s="948"/>
      <c r="J3534" s="229"/>
      <c r="K3534" s="989"/>
    </row>
    <row r="3535" spans="1:11" s="85" customFormat="1" ht="15" customHeight="1" x14ac:dyDescent="0.3">
      <c r="A3535" s="951"/>
      <c r="B3535" s="949"/>
      <c r="C3535" s="229"/>
      <c r="D3535" s="1233"/>
      <c r="E3535" s="1236"/>
      <c r="F3535" s="1235"/>
      <c r="G3535" s="948"/>
      <c r="H3535" s="948"/>
      <c r="I3535" s="948"/>
      <c r="J3535" s="229"/>
      <c r="K3535" s="989"/>
    </row>
    <row r="3536" spans="1:11" s="85" customFormat="1" ht="15" customHeight="1" x14ac:dyDescent="0.3">
      <c r="A3536" s="951"/>
      <c r="B3536" s="949"/>
      <c r="C3536" s="229"/>
      <c r="D3536" s="1233"/>
      <c r="E3536" s="1236"/>
      <c r="F3536" s="1235"/>
      <c r="G3536" s="948"/>
      <c r="H3536" s="948"/>
      <c r="I3536" s="948"/>
      <c r="J3536" s="229"/>
      <c r="K3536" s="989"/>
    </row>
    <row r="3537" spans="1:11" s="85" customFormat="1" ht="15" customHeight="1" x14ac:dyDescent="0.3">
      <c r="A3537" s="951"/>
      <c r="B3537" s="949"/>
      <c r="C3537" s="229"/>
      <c r="D3537" s="1233"/>
      <c r="E3537" s="1236"/>
      <c r="F3537" s="1235"/>
      <c r="G3537" s="948"/>
      <c r="H3537" s="948"/>
      <c r="I3537" s="948"/>
      <c r="J3537" s="229"/>
      <c r="K3537" s="989"/>
    </row>
    <row r="3538" spans="1:11" s="85" customFormat="1" ht="15" customHeight="1" x14ac:dyDescent="0.3">
      <c r="A3538" s="951"/>
      <c r="B3538" s="949"/>
      <c r="C3538" s="229"/>
      <c r="D3538" s="1233"/>
      <c r="E3538" s="1236"/>
      <c r="F3538" s="1235"/>
      <c r="G3538" s="948"/>
      <c r="H3538" s="948"/>
      <c r="I3538" s="948"/>
      <c r="J3538" s="229"/>
      <c r="K3538" s="989"/>
    </row>
    <row r="3539" spans="1:11" s="85" customFormat="1" ht="15" customHeight="1" x14ac:dyDescent="0.3">
      <c r="A3539" s="951"/>
      <c r="B3539" s="949"/>
      <c r="C3539" s="229"/>
      <c r="D3539" s="1233"/>
      <c r="E3539" s="1236"/>
      <c r="F3539" s="1235"/>
      <c r="G3539" s="948"/>
      <c r="H3539" s="948"/>
      <c r="I3539" s="948"/>
      <c r="J3539" s="229"/>
      <c r="K3539" s="989"/>
    </row>
    <row r="3540" spans="1:11" s="85" customFormat="1" ht="15" customHeight="1" x14ac:dyDescent="0.3">
      <c r="A3540" s="951"/>
      <c r="B3540" s="949"/>
      <c r="C3540" s="229"/>
      <c r="D3540" s="1233"/>
      <c r="E3540" s="1236"/>
      <c r="F3540" s="1235"/>
      <c r="G3540" s="948"/>
      <c r="H3540" s="948"/>
      <c r="I3540" s="948"/>
      <c r="J3540" s="229"/>
      <c r="K3540" s="989"/>
    </row>
    <row r="3541" spans="1:11" s="85" customFormat="1" ht="15" customHeight="1" x14ac:dyDescent="0.3">
      <c r="A3541" s="951"/>
      <c r="B3541" s="949"/>
      <c r="C3541" s="229"/>
      <c r="D3541" s="1233"/>
      <c r="E3541" s="1236"/>
      <c r="F3541" s="1235"/>
      <c r="G3541" s="948"/>
      <c r="H3541" s="948"/>
      <c r="I3541" s="948"/>
      <c r="J3541" s="229"/>
      <c r="K3541" s="989"/>
    </row>
    <row r="3542" spans="1:11" s="85" customFormat="1" ht="15" customHeight="1" x14ac:dyDescent="0.3">
      <c r="A3542" s="951"/>
      <c r="B3542" s="949"/>
      <c r="C3542" s="229"/>
      <c r="D3542" s="1233"/>
      <c r="E3542" s="1236"/>
      <c r="F3542" s="1235"/>
      <c r="G3542" s="948"/>
      <c r="H3542" s="948"/>
      <c r="I3542" s="948"/>
      <c r="J3542" s="229"/>
      <c r="K3542" s="989"/>
    </row>
    <row r="3543" spans="1:11" s="85" customFormat="1" ht="15" customHeight="1" x14ac:dyDescent="0.3">
      <c r="A3543" s="951"/>
      <c r="B3543" s="949"/>
      <c r="C3543" s="229"/>
      <c r="D3543" s="1233"/>
      <c r="E3543" s="1236"/>
      <c r="F3543" s="1235"/>
      <c r="G3543" s="948"/>
      <c r="H3543" s="948"/>
      <c r="I3543" s="948"/>
      <c r="J3543" s="229"/>
      <c r="K3543" s="989"/>
    </row>
    <row r="3544" spans="1:11" s="85" customFormat="1" ht="15" customHeight="1" x14ac:dyDescent="0.3">
      <c r="A3544" s="951"/>
      <c r="B3544" s="949"/>
      <c r="C3544" s="229"/>
      <c r="D3544" s="1233"/>
      <c r="E3544" s="1236"/>
      <c r="F3544" s="1235"/>
      <c r="G3544" s="948"/>
      <c r="H3544" s="948"/>
      <c r="I3544" s="948"/>
      <c r="J3544" s="229"/>
      <c r="K3544" s="989"/>
    </row>
    <row r="3545" spans="1:11" s="85" customFormat="1" ht="15" customHeight="1" x14ac:dyDescent="0.3">
      <c r="A3545" s="951"/>
      <c r="B3545" s="949"/>
      <c r="C3545" s="229"/>
      <c r="D3545" s="1233"/>
      <c r="E3545" s="1236"/>
      <c r="F3545" s="1235"/>
      <c r="G3545" s="948"/>
      <c r="H3545" s="948"/>
      <c r="I3545" s="948"/>
      <c r="J3545" s="229"/>
      <c r="K3545" s="989"/>
    </row>
    <row r="3546" spans="1:11" s="85" customFormat="1" ht="15" customHeight="1" x14ac:dyDescent="0.3">
      <c r="A3546" s="951"/>
      <c r="B3546" s="949"/>
      <c r="C3546" s="229"/>
      <c r="D3546" s="1233"/>
      <c r="E3546" s="1236"/>
      <c r="F3546" s="1235"/>
      <c r="G3546" s="948"/>
      <c r="H3546" s="948"/>
      <c r="I3546" s="948"/>
      <c r="J3546" s="229"/>
      <c r="K3546" s="989"/>
    </row>
    <row r="3547" spans="1:11" s="85" customFormat="1" ht="15" customHeight="1" x14ac:dyDescent="0.3">
      <c r="A3547" s="951"/>
      <c r="B3547" s="949"/>
      <c r="C3547" s="229"/>
      <c r="D3547" s="1233"/>
      <c r="E3547" s="1236"/>
      <c r="F3547" s="1235"/>
      <c r="G3547" s="948"/>
      <c r="H3547" s="948"/>
      <c r="I3547" s="948"/>
      <c r="J3547" s="229"/>
      <c r="K3547" s="989"/>
    </row>
    <row r="3548" spans="1:11" s="85" customFormat="1" ht="15" customHeight="1" x14ac:dyDescent="0.3">
      <c r="A3548" s="951"/>
      <c r="B3548" s="949"/>
      <c r="C3548" s="229"/>
      <c r="D3548" s="1233"/>
      <c r="E3548" s="1236"/>
      <c r="F3548" s="1235"/>
      <c r="G3548" s="948"/>
      <c r="H3548" s="948"/>
      <c r="I3548" s="948"/>
      <c r="J3548" s="229"/>
      <c r="K3548" s="989"/>
    </row>
    <row r="3549" spans="1:11" s="85" customFormat="1" ht="15" customHeight="1" x14ac:dyDescent="0.3">
      <c r="A3549" s="951"/>
      <c r="B3549" s="949"/>
      <c r="C3549" s="229"/>
      <c r="D3549" s="1233"/>
      <c r="E3549" s="1236"/>
      <c r="F3549" s="1235"/>
      <c r="G3549" s="948"/>
      <c r="H3549" s="948"/>
      <c r="I3549" s="948"/>
      <c r="J3549" s="229"/>
      <c r="K3549" s="989"/>
    </row>
    <row r="3550" spans="1:11" s="85" customFormat="1" ht="15" customHeight="1" x14ac:dyDescent="0.3">
      <c r="A3550" s="951"/>
      <c r="B3550" s="949"/>
      <c r="C3550" s="229"/>
      <c r="D3550" s="1233"/>
      <c r="E3550" s="1236"/>
      <c r="F3550" s="1235"/>
      <c r="G3550" s="948"/>
      <c r="H3550" s="948"/>
      <c r="I3550" s="948"/>
      <c r="J3550" s="229"/>
      <c r="K3550" s="989"/>
    </row>
    <row r="3551" spans="1:11" s="85" customFormat="1" ht="15" customHeight="1" x14ac:dyDescent="0.3">
      <c r="A3551" s="951"/>
      <c r="B3551" s="949"/>
      <c r="C3551" s="229"/>
      <c r="D3551" s="1233"/>
      <c r="E3551" s="1236"/>
      <c r="F3551" s="1235"/>
      <c r="G3551" s="948"/>
      <c r="H3551" s="948"/>
      <c r="I3551" s="948"/>
      <c r="J3551" s="229"/>
      <c r="K3551" s="989"/>
    </row>
    <row r="3552" spans="1:11" s="85" customFormat="1" ht="15" customHeight="1" x14ac:dyDescent="0.3">
      <c r="A3552" s="951"/>
      <c r="B3552" s="949"/>
      <c r="C3552" s="229"/>
      <c r="D3552" s="1233"/>
      <c r="E3552" s="1236"/>
      <c r="F3552" s="1235"/>
      <c r="G3552" s="948"/>
      <c r="H3552" s="948"/>
      <c r="I3552" s="948"/>
      <c r="J3552" s="229"/>
      <c r="K3552" s="989"/>
    </row>
    <row r="3553" spans="1:11" s="85" customFormat="1" ht="15" customHeight="1" x14ac:dyDescent="0.3">
      <c r="A3553" s="951"/>
      <c r="B3553" s="949"/>
      <c r="C3553" s="229"/>
      <c r="D3553" s="1233"/>
      <c r="E3553" s="1236"/>
      <c r="F3553" s="1235"/>
      <c r="G3553" s="948"/>
      <c r="H3553" s="948"/>
      <c r="I3553" s="948"/>
      <c r="J3553" s="229"/>
      <c r="K3553" s="989"/>
    </row>
    <row r="3554" spans="1:11" s="85" customFormat="1" ht="15" customHeight="1" x14ac:dyDescent="0.3">
      <c r="A3554" s="951"/>
      <c r="B3554" s="949"/>
      <c r="C3554" s="229"/>
      <c r="D3554" s="1233"/>
      <c r="E3554" s="1236"/>
      <c r="F3554" s="1235"/>
      <c r="G3554" s="948"/>
      <c r="H3554" s="948"/>
      <c r="I3554" s="948"/>
      <c r="J3554" s="229"/>
      <c r="K3554" s="989"/>
    </row>
    <row r="3555" spans="1:11" s="85" customFormat="1" ht="15" customHeight="1" x14ac:dyDescent="0.3">
      <c r="A3555" s="951"/>
      <c r="B3555" s="949"/>
      <c r="C3555" s="229"/>
      <c r="D3555" s="1233"/>
      <c r="E3555" s="1236"/>
      <c r="F3555" s="1235"/>
      <c r="G3555" s="948"/>
      <c r="H3555" s="948"/>
      <c r="I3555" s="948"/>
      <c r="J3555" s="229"/>
      <c r="K3555" s="989"/>
    </row>
    <row r="3556" spans="1:11" s="85" customFormat="1" ht="15" customHeight="1" x14ac:dyDescent="0.3">
      <c r="A3556" s="951"/>
      <c r="B3556" s="949"/>
      <c r="C3556" s="229"/>
      <c r="D3556" s="1233"/>
      <c r="E3556" s="1236"/>
      <c r="F3556" s="1235"/>
      <c r="G3556" s="948"/>
      <c r="H3556" s="948"/>
      <c r="I3556" s="948"/>
      <c r="J3556" s="229"/>
      <c r="K3556" s="989"/>
    </row>
    <row r="3557" spans="1:11" s="85" customFormat="1" ht="15" customHeight="1" x14ac:dyDescent="0.3">
      <c r="A3557" s="951"/>
      <c r="B3557" s="949"/>
      <c r="C3557" s="229"/>
      <c r="D3557" s="1233"/>
      <c r="E3557" s="1236"/>
      <c r="F3557" s="1235"/>
      <c r="G3557" s="948"/>
      <c r="H3557" s="948"/>
      <c r="I3557" s="948"/>
      <c r="J3557" s="229"/>
      <c r="K3557" s="989"/>
    </row>
    <row r="3558" spans="1:11" s="85" customFormat="1" ht="15" customHeight="1" x14ac:dyDescent="0.3">
      <c r="A3558" s="951"/>
      <c r="B3558" s="949"/>
      <c r="C3558" s="229"/>
      <c r="D3558" s="1233"/>
      <c r="E3558" s="1236"/>
      <c r="F3558" s="1235"/>
      <c r="G3558" s="948"/>
      <c r="H3558" s="948"/>
      <c r="I3558" s="948"/>
      <c r="J3558" s="229"/>
      <c r="K3558" s="989"/>
    </row>
    <row r="3559" spans="1:11" s="85" customFormat="1" ht="15" customHeight="1" x14ac:dyDescent="0.3">
      <c r="A3559" s="951"/>
      <c r="B3559" s="949"/>
      <c r="C3559" s="229"/>
      <c r="D3559" s="1233"/>
      <c r="E3559" s="1236"/>
      <c r="F3559" s="1235"/>
      <c r="G3559" s="948"/>
      <c r="H3559" s="948"/>
      <c r="I3559" s="948"/>
      <c r="J3559" s="229"/>
      <c r="K3559" s="989"/>
    </row>
    <row r="3560" spans="1:11" s="85" customFormat="1" ht="15" customHeight="1" x14ac:dyDescent="0.3">
      <c r="A3560" s="951"/>
      <c r="B3560" s="949"/>
      <c r="C3560" s="229"/>
      <c r="D3560" s="1233"/>
      <c r="E3560" s="1236"/>
      <c r="F3560" s="1235"/>
      <c r="G3560" s="948"/>
      <c r="H3560" s="948"/>
      <c r="I3560" s="948"/>
      <c r="J3560" s="229"/>
      <c r="K3560" s="989"/>
    </row>
    <row r="3561" spans="1:11" s="85" customFormat="1" ht="15" customHeight="1" x14ac:dyDescent="0.3">
      <c r="A3561" s="951"/>
      <c r="B3561" s="949"/>
      <c r="C3561" s="229"/>
      <c r="D3561" s="1233"/>
      <c r="E3561" s="1236"/>
      <c r="F3561" s="1235"/>
      <c r="G3561" s="948"/>
      <c r="H3561" s="948"/>
      <c r="I3561" s="948"/>
      <c r="J3561" s="229"/>
      <c r="K3561" s="989"/>
    </row>
    <row r="3562" spans="1:11" s="85" customFormat="1" ht="15" customHeight="1" x14ac:dyDescent="0.3">
      <c r="A3562" s="951"/>
      <c r="B3562" s="949"/>
      <c r="C3562" s="229"/>
      <c r="D3562" s="1233"/>
      <c r="E3562" s="1236"/>
      <c r="F3562" s="1235"/>
      <c r="G3562" s="948"/>
      <c r="H3562" s="948"/>
      <c r="I3562" s="948"/>
      <c r="J3562" s="229"/>
      <c r="K3562" s="989"/>
    </row>
    <row r="3563" spans="1:11" s="85" customFormat="1" ht="15" customHeight="1" x14ac:dyDescent="0.3">
      <c r="A3563" s="951"/>
      <c r="B3563" s="949"/>
      <c r="C3563" s="229"/>
      <c r="D3563" s="1233"/>
      <c r="E3563" s="1236"/>
      <c r="F3563" s="1235"/>
      <c r="G3563" s="948"/>
      <c r="H3563" s="948"/>
      <c r="I3563" s="948"/>
      <c r="J3563" s="229"/>
      <c r="K3563" s="989"/>
    </row>
    <row r="3564" spans="1:11" s="85" customFormat="1" ht="15" customHeight="1" x14ac:dyDescent="0.3">
      <c r="A3564" s="951"/>
      <c r="B3564" s="949"/>
      <c r="C3564" s="229"/>
      <c r="D3564" s="1233"/>
      <c r="E3564" s="1236"/>
      <c r="F3564" s="1235"/>
      <c r="G3564" s="948"/>
      <c r="H3564" s="948"/>
      <c r="I3564" s="948"/>
      <c r="J3564" s="229"/>
      <c r="K3564" s="989"/>
    </row>
    <row r="3565" spans="1:11" s="85" customFormat="1" ht="15" customHeight="1" x14ac:dyDescent="0.3">
      <c r="A3565" s="951"/>
      <c r="B3565" s="949"/>
      <c r="C3565" s="229"/>
      <c r="D3565" s="1233"/>
      <c r="E3565" s="1236"/>
      <c r="F3565" s="1235"/>
      <c r="G3565" s="948"/>
      <c r="H3565" s="948"/>
      <c r="I3565" s="948"/>
      <c r="J3565" s="229"/>
      <c r="K3565" s="989"/>
    </row>
    <row r="3566" spans="1:11" s="85" customFormat="1" ht="15" customHeight="1" x14ac:dyDescent="0.3">
      <c r="A3566" s="951"/>
      <c r="B3566" s="949"/>
      <c r="C3566" s="229"/>
      <c r="D3566" s="1233"/>
      <c r="E3566" s="1236"/>
      <c r="F3566" s="1235"/>
      <c r="G3566" s="948"/>
      <c r="H3566" s="948"/>
      <c r="I3566" s="948"/>
      <c r="J3566" s="229"/>
      <c r="K3566" s="989"/>
    </row>
    <row r="3567" spans="1:11" s="85" customFormat="1" ht="15" customHeight="1" x14ac:dyDescent="0.3">
      <c r="A3567" s="951"/>
      <c r="B3567" s="949"/>
      <c r="C3567" s="229"/>
      <c r="D3567" s="1233"/>
      <c r="E3567" s="1236"/>
      <c r="F3567" s="1235"/>
      <c r="G3567" s="948"/>
      <c r="H3567" s="948"/>
      <c r="I3567" s="948"/>
      <c r="J3567" s="229"/>
      <c r="K3567" s="989"/>
    </row>
    <row r="3568" spans="1:11" s="85" customFormat="1" ht="15" customHeight="1" x14ac:dyDescent="0.3">
      <c r="A3568" s="951"/>
      <c r="B3568" s="949"/>
      <c r="C3568" s="229"/>
      <c r="D3568" s="1233"/>
      <c r="E3568" s="1236"/>
      <c r="F3568" s="1235"/>
      <c r="G3568" s="948"/>
      <c r="H3568" s="948"/>
      <c r="I3568" s="948"/>
      <c r="J3568" s="229"/>
      <c r="K3568" s="989"/>
    </row>
    <row r="3569" spans="1:11" s="85" customFormat="1" ht="15" customHeight="1" x14ac:dyDescent="0.3">
      <c r="A3569" s="951"/>
      <c r="B3569" s="949"/>
      <c r="C3569" s="229"/>
      <c r="D3569" s="1233"/>
      <c r="E3569" s="1236"/>
      <c r="F3569" s="1235"/>
      <c r="G3569" s="948"/>
      <c r="H3569" s="948"/>
      <c r="I3569" s="948"/>
      <c r="J3569" s="229"/>
      <c r="K3569" s="989"/>
    </row>
    <row r="3570" spans="1:11" s="85" customFormat="1" ht="15" customHeight="1" x14ac:dyDescent="0.3">
      <c r="A3570" s="951"/>
      <c r="B3570" s="949"/>
      <c r="C3570" s="229"/>
      <c r="D3570" s="1233"/>
      <c r="E3570" s="1236"/>
      <c r="F3570" s="1235"/>
      <c r="G3570" s="948"/>
      <c r="H3570" s="948"/>
      <c r="I3570" s="948"/>
      <c r="J3570" s="229"/>
      <c r="K3570" s="989"/>
    </row>
    <row r="3571" spans="1:11" s="85" customFormat="1" ht="15" customHeight="1" x14ac:dyDescent="0.3">
      <c r="A3571" s="951"/>
      <c r="B3571" s="949"/>
      <c r="C3571" s="229"/>
      <c r="D3571" s="1233"/>
      <c r="E3571" s="1236"/>
      <c r="F3571" s="1235"/>
      <c r="G3571" s="948"/>
      <c r="H3571" s="948"/>
      <c r="I3571" s="948"/>
      <c r="J3571" s="229"/>
      <c r="K3571" s="989"/>
    </row>
    <row r="3572" spans="1:11" s="85" customFormat="1" ht="15" customHeight="1" x14ac:dyDescent="0.3">
      <c r="A3572" s="951"/>
      <c r="B3572" s="949"/>
      <c r="C3572" s="229"/>
      <c r="D3572" s="1233"/>
      <c r="E3572" s="1236"/>
      <c r="F3572" s="1235"/>
      <c r="G3572" s="948"/>
      <c r="H3572" s="948"/>
      <c r="I3572" s="948"/>
      <c r="J3572" s="229"/>
      <c r="K3572" s="989"/>
    </row>
    <row r="3573" spans="1:11" s="85" customFormat="1" ht="15" customHeight="1" x14ac:dyDescent="0.3">
      <c r="A3573" s="951"/>
      <c r="B3573" s="949"/>
      <c r="C3573" s="229"/>
      <c r="D3573" s="1233"/>
      <c r="E3573" s="1236"/>
      <c r="F3573" s="1235"/>
      <c r="G3573" s="948"/>
      <c r="H3573" s="948"/>
      <c r="I3573" s="948"/>
      <c r="J3573" s="229"/>
      <c r="K3573" s="989"/>
    </row>
    <row r="3574" spans="1:11" s="85" customFormat="1" ht="15" customHeight="1" x14ac:dyDescent="0.3">
      <c r="A3574" s="951"/>
      <c r="B3574" s="949"/>
      <c r="C3574" s="229"/>
      <c r="D3574" s="1233"/>
      <c r="E3574" s="1236"/>
      <c r="F3574" s="1235"/>
      <c r="G3574" s="948"/>
      <c r="H3574" s="948"/>
      <c r="I3574" s="948"/>
      <c r="J3574" s="229"/>
      <c r="K3574" s="989"/>
    </row>
    <row r="3575" spans="1:11" s="85" customFormat="1" ht="15" customHeight="1" x14ac:dyDescent="0.3">
      <c r="A3575" s="951"/>
      <c r="B3575" s="949"/>
      <c r="C3575" s="229"/>
      <c r="D3575" s="1233"/>
      <c r="E3575" s="1236"/>
      <c r="F3575" s="1235"/>
      <c r="G3575" s="948"/>
      <c r="H3575" s="948"/>
      <c r="I3575" s="948"/>
      <c r="J3575" s="229"/>
      <c r="K3575" s="989"/>
    </row>
    <row r="3576" spans="1:11" s="85" customFormat="1" ht="15" customHeight="1" x14ac:dyDescent="0.3">
      <c r="A3576" s="951"/>
      <c r="B3576" s="949"/>
      <c r="C3576" s="229"/>
      <c r="D3576" s="1233"/>
      <c r="E3576" s="1236"/>
      <c r="F3576" s="1235"/>
      <c r="G3576" s="948"/>
      <c r="H3576" s="948"/>
      <c r="I3576" s="948"/>
      <c r="J3576" s="229"/>
      <c r="K3576" s="989"/>
    </row>
    <row r="3577" spans="1:11" s="85" customFormat="1" ht="15" customHeight="1" x14ac:dyDescent="0.3">
      <c r="A3577" s="951"/>
      <c r="B3577" s="949"/>
      <c r="C3577" s="229"/>
      <c r="D3577" s="1233"/>
      <c r="E3577" s="1236"/>
      <c r="F3577" s="1235"/>
      <c r="G3577" s="948"/>
      <c r="H3577" s="948"/>
      <c r="I3577" s="948"/>
      <c r="J3577" s="229"/>
      <c r="K3577" s="989"/>
    </row>
    <row r="3578" spans="1:11" s="85" customFormat="1" ht="15" customHeight="1" x14ac:dyDescent="0.3">
      <c r="A3578" s="951"/>
      <c r="B3578" s="949"/>
      <c r="C3578" s="229"/>
      <c r="D3578" s="1233"/>
      <c r="E3578" s="1236"/>
      <c r="F3578" s="1235"/>
      <c r="G3578" s="948"/>
      <c r="H3578" s="948"/>
      <c r="I3578" s="948"/>
      <c r="J3578" s="229"/>
      <c r="K3578" s="989"/>
    </row>
    <row r="3579" spans="1:11" s="85" customFormat="1" ht="15" customHeight="1" x14ac:dyDescent="0.3">
      <c r="A3579" s="951"/>
      <c r="B3579" s="949"/>
      <c r="C3579" s="229"/>
      <c r="D3579" s="1233"/>
      <c r="E3579" s="1236"/>
      <c r="F3579" s="1235"/>
      <c r="G3579" s="948"/>
      <c r="H3579" s="948"/>
      <c r="I3579" s="948"/>
      <c r="J3579" s="229"/>
      <c r="K3579" s="989"/>
    </row>
    <row r="3580" spans="1:11" s="85" customFormat="1" ht="15" customHeight="1" x14ac:dyDescent="0.3">
      <c r="A3580" s="951"/>
      <c r="B3580" s="949"/>
      <c r="C3580" s="229"/>
      <c r="D3580" s="1233"/>
      <c r="E3580" s="1236"/>
      <c r="F3580" s="1235"/>
      <c r="G3580" s="948"/>
      <c r="H3580" s="948"/>
      <c r="I3580" s="948"/>
      <c r="J3580" s="229"/>
      <c r="K3580" s="989"/>
    </row>
    <row r="3581" spans="1:11" s="85" customFormat="1" ht="15" customHeight="1" x14ac:dyDescent="0.3">
      <c r="A3581" s="951"/>
      <c r="B3581" s="949"/>
      <c r="C3581" s="229"/>
      <c r="D3581" s="1233"/>
      <c r="E3581" s="1236"/>
      <c r="F3581" s="1235"/>
      <c r="G3581" s="948"/>
      <c r="H3581" s="948"/>
      <c r="I3581" s="948"/>
      <c r="J3581" s="229"/>
      <c r="K3581" s="989"/>
    </row>
    <row r="3582" spans="1:11" s="85" customFormat="1" ht="15" customHeight="1" x14ac:dyDescent="0.3">
      <c r="A3582" s="951"/>
      <c r="B3582" s="949"/>
      <c r="C3582" s="229"/>
      <c r="D3582" s="1233"/>
      <c r="E3582" s="1236"/>
      <c r="F3582" s="1235"/>
      <c r="G3582" s="948"/>
      <c r="H3582" s="948"/>
      <c r="I3582" s="948"/>
      <c r="J3582" s="229"/>
      <c r="K3582" s="989"/>
    </row>
    <row r="3583" spans="1:11" s="85" customFormat="1" ht="15" customHeight="1" x14ac:dyDescent="0.3">
      <c r="A3583" s="951"/>
      <c r="B3583" s="949"/>
      <c r="C3583" s="229"/>
      <c r="D3583" s="1233"/>
      <c r="E3583" s="1236"/>
      <c r="F3583" s="1235"/>
      <c r="G3583" s="948"/>
      <c r="H3583" s="948"/>
      <c r="I3583" s="948"/>
      <c r="J3583" s="229"/>
      <c r="K3583" s="989"/>
    </row>
    <row r="3584" spans="1:11" s="85" customFormat="1" ht="15" customHeight="1" x14ac:dyDescent="0.3">
      <c r="A3584" s="951"/>
      <c r="B3584" s="949"/>
      <c r="C3584" s="229"/>
      <c r="D3584" s="1233"/>
      <c r="E3584" s="1236"/>
      <c r="F3584" s="1235"/>
      <c r="G3584" s="948"/>
      <c r="H3584" s="948"/>
      <c r="I3584" s="948"/>
      <c r="J3584" s="229"/>
      <c r="K3584" s="989"/>
    </row>
    <row r="3585" spans="1:11" s="85" customFormat="1" ht="15" customHeight="1" x14ac:dyDescent="0.3">
      <c r="A3585" s="951"/>
      <c r="B3585" s="949"/>
      <c r="C3585" s="229"/>
      <c r="D3585" s="1233"/>
      <c r="E3585" s="1236"/>
      <c r="F3585" s="1235"/>
      <c r="G3585" s="948"/>
      <c r="H3585" s="948"/>
      <c r="I3585" s="948"/>
      <c r="J3585" s="229"/>
      <c r="K3585" s="989"/>
    </row>
    <row r="3586" spans="1:11" s="85" customFormat="1" ht="15" customHeight="1" x14ac:dyDescent="0.3">
      <c r="A3586" s="951"/>
      <c r="B3586" s="949"/>
      <c r="C3586" s="229"/>
      <c r="D3586" s="1233"/>
      <c r="E3586" s="1236"/>
      <c r="F3586" s="1235"/>
      <c r="G3586" s="948"/>
      <c r="H3586" s="948"/>
      <c r="I3586" s="948"/>
      <c r="J3586" s="229"/>
      <c r="K3586" s="989"/>
    </row>
    <row r="3587" spans="1:11" s="85" customFormat="1" ht="15" customHeight="1" x14ac:dyDescent="0.3">
      <c r="A3587" s="951"/>
      <c r="B3587" s="949"/>
      <c r="C3587" s="229"/>
      <c r="D3587" s="1233"/>
      <c r="E3587" s="1236"/>
      <c r="F3587" s="1235"/>
      <c r="G3587" s="948"/>
      <c r="H3587" s="948"/>
      <c r="I3587" s="948"/>
      <c r="J3587" s="229"/>
      <c r="K3587" s="989"/>
    </row>
    <row r="3588" spans="1:11" s="85" customFormat="1" ht="15" customHeight="1" x14ac:dyDescent="0.3">
      <c r="A3588" s="951"/>
      <c r="B3588" s="949"/>
      <c r="C3588" s="229"/>
      <c r="D3588" s="1233"/>
      <c r="E3588" s="1236"/>
      <c r="F3588" s="1235"/>
      <c r="G3588" s="948"/>
      <c r="H3588" s="948"/>
      <c r="I3588" s="948"/>
      <c r="J3588" s="229"/>
      <c r="K3588" s="989"/>
    </row>
    <row r="3589" spans="1:11" s="85" customFormat="1" ht="15" customHeight="1" x14ac:dyDescent="0.3">
      <c r="A3589" s="951"/>
      <c r="B3589" s="949"/>
      <c r="C3589" s="229"/>
      <c r="D3589" s="1233"/>
      <c r="E3589" s="1236"/>
      <c r="F3589" s="1235"/>
      <c r="G3589" s="948"/>
      <c r="H3589" s="948"/>
      <c r="I3589" s="948"/>
      <c r="J3589" s="229"/>
      <c r="K3589" s="989"/>
    </row>
    <row r="3590" spans="1:11" s="85" customFormat="1" ht="15" customHeight="1" x14ac:dyDescent="0.3">
      <c r="A3590" s="951"/>
      <c r="B3590" s="949"/>
      <c r="C3590" s="229"/>
      <c r="D3590" s="1233"/>
      <c r="E3590" s="1236"/>
      <c r="F3590" s="1235"/>
      <c r="G3590" s="948"/>
      <c r="H3590" s="948"/>
      <c r="I3590" s="948"/>
      <c r="J3590" s="229"/>
      <c r="K3590" s="989"/>
    </row>
    <row r="3591" spans="1:11" s="85" customFormat="1" ht="15" customHeight="1" x14ac:dyDescent="0.3">
      <c r="A3591" s="951"/>
      <c r="B3591" s="949"/>
      <c r="C3591" s="229"/>
      <c r="D3591" s="1233"/>
      <c r="E3591" s="1236"/>
      <c r="F3591" s="1235"/>
      <c r="G3591" s="948"/>
      <c r="H3591" s="948"/>
      <c r="I3591" s="948"/>
      <c r="J3591" s="229"/>
      <c r="K3591" s="989"/>
    </row>
    <row r="3592" spans="1:11" s="85" customFormat="1" ht="15" customHeight="1" x14ac:dyDescent="0.3">
      <c r="A3592" s="951"/>
      <c r="B3592" s="949"/>
      <c r="C3592" s="229"/>
      <c r="D3592" s="1233"/>
      <c r="E3592" s="1236"/>
      <c r="F3592" s="1235"/>
      <c r="G3592" s="948"/>
      <c r="H3592" s="948"/>
      <c r="I3592" s="948"/>
      <c r="J3592" s="229"/>
      <c r="K3592" s="989"/>
    </row>
    <row r="3593" spans="1:11" s="85" customFormat="1" ht="15" customHeight="1" x14ac:dyDescent="0.3">
      <c r="A3593" s="951"/>
      <c r="B3593" s="949"/>
      <c r="C3593" s="229"/>
      <c r="D3593" s="1233"/>
      <c r="E3593" s="1236"/>
      <c r="F3593" s="1235"/>
      <c r="G3593" s="948"/>
      <c r="H3593" s="948"/>
      <c r="I3593" s="948"/>
      <c r="J3593" s="229"/>
      <c r="K3593" s="989"/>
    </row>
    <row r="3594" spans="1:11" s="85" customFormat="1" ht="15" customHeight="1" x14ac:dyDescent="0.3">
      <c r="A3594" s="951"/>
      <c r="B3594" s="949"/>
      <c r="C3594" s="229"/>
      <c r="D3594" s="1233"/>
      <c r="E3594" s="1236"/>
      <c r="F3594" s="1235"/>
      <c r="G3594" s="948"/>
      <c r="H3594" s="948"/>
      <c r="I3594" s="948"/>
      <c r="J3594" s="229"/>
      <c r="K3594" s="989"/>
    </row>
    <row r="3595" spans="1:11" s="85" customFormat="1" ht="15" customHeight="1" x14ac:dyDescent="0.3">
      <c r="A3595" s="951"/>
      <c r="B3595" s="951"/>
      <c r="C3595" s="229"/>
      <c r="D3595" s="1233"/>
      <c r="E3595" s="1236"/>
      <c r="F3595" s="1235"/>
      <c r="G3595" s="948"/>
      <c r="H3595" s="948"/>
      <c r="I3595" s="948"/>
      <c r="J3595" s="229"/>
      <c r="K3595" s="989"/>
    </row>
    <row r="3596" spans="1:11" s="85" customFormat="1" ht="15" customHeight="1" x14ac:dyDescent="0.3">
      <c r="A3596" s="947"/>
      <c r="B3596" s="947"/>
      <c r="C3596" s="229"/>
      <c r="D3596" s="1233"/>
      <c r="E3596" s="1236"/>
      <c r="F3596" s="1235"/>
      <c r="G3596" s="948"/>
      <c r="H3596" s="948"/>
      <c r="I3596" s="948"/>
      <c r="J3596" s="229"/>
      <c r="K3596" s="989"/>
    </row>
    <row r="3597" spans="1:11" s="85" customFormat="1" ht="15" customHeight="1" x14ac:dyDescent="0.3">
      <c r="A3597" s="947"/>
      <c r="B3597" s="947"/>
      <c r="C3597" s="229"/>
      <c r="D3597" s="1234"/>
      <c r="E3597" s="1236"/>
      <c r="F3597" s="1235"/>
      <c r="G3597" s="948"/>
      <c r="H3597" s="948"/>
      <c r="I3597" s="948"/>
      <c r="J3597" s="229"/>
      <c r="K3597" s="991"/>
    </row>
    <row r="3598" spans="1:11" s="85" customFormat="1" ht="15" customHeight="1" thickBot="1" x14ac:dyDescent="0.35">
      <c r="A3598" s="986"/>
      <c r="B3598" s="986"/>
      <c r="C3598" s="987"/>
      <c r="D3598" s="950"/>
      <c r="E3598" s="1237"/>
      <c r="F3598" s="1238"/>
      <c r="G3598" s="948"/>
      <c r="H3598" s="948"/>
      <c r="I3598" s="948"/>
      <c r="J3598" s="229"/>
      <c r="K3598" s="992"/>
    </row>
    <row r="3599" spans="1:11" ht="15" customHeight="1" thickBot="1" x14ac:dyDescent="0.35">
      <c r="A3599" s="985"/>
      <c r="B3599" s="985"/>
      <c r="C3599" s="985"/>
      <c r="D3599" s="168"/>
      <c r="E3599" s="83">
        <f>SUM(E1179:E3598)</f>
        <v>0</v>
      </c>
      <c r="F3599" s="84">
        <f>SUM(F1179:F3598)</f>
        <v>0</v>
      </c>
      <c r="G3599" s="80"/>
      <c r="H3599" s="79"/>
      <c r="I3599" s="79"/>
      <c r="J3599" s="81"/>
      <c r="K3599" s="82"/>
    </row>
    <row r="3600" spans="1:11" s="70" customFormat="1" ht="15" customHeight="1" x14ac:dyDescent="0.3">
      <c r="C3600" s="683"/>
      <c r="D3600" s="683"/>
      <c r="E3600" s="684"/>
      <c r="F3600" s="684"/>
      <c r="G3600" s="71"/>
      <c r="H3600" s="72"/>
      <c r="I3600" s="72"/>
      <c r="J3600" s="73"/>
      <c r="K3600" s="71"/>
    </row>
    <row r="3601" spans="6:7" ht="15" customHeight="1" x14ac:dyDescent="0.3"/>
    <row r="3602" spans="6:7" ht="15" customHeight="1" x14ac:dyDescent="0.3">
      <c r="F3602" s="685"/>
      <c r="G3602" s="686"/>
    </row>
    <row r="3603" spans="6:7" ht="15" customHeight="1" x14ac:dyDescent="0.3"/>
    <row r="3604" spans="6:7" ht="15" customHeight="1" x14ac:dyDescent="0.3"/>
    <row r="3605" spans="6:7" ht="15" customHeight="1" x14ac:dyDescent="0.3"/>
    <row r="3606" spans="6:7" ht="15" customHeight="1" x14ac:dyDescent="0.3"/>
    <row r="3607" spans="6:7" ht="15" customHeight="1" x14ac:dyDescent="0.3"/>
    <row r="3608" spans="6:7" ht="15" customHeight="1" x14ac:dyDescent="0.3"/>
    <row r="3609" spans="6:7" ht="15" customHeight="1" x14ac:dyDescent="0.3"/>
    <row r="3610" spans="6:7" ht="15" customHeight="1" x14ac:dyDescent="0.3"/>
  </sheetData>
  <autoFilter ref="A11:K11"/>
  <sortState ref="A10:O16">
    <sortCondition ref="G10:G16"/>
  </sortState>
  <mergeCells count="2">
    <mergeCell ref="F2:G6"/>
    <mergeCell ref="A10:H10"/>
  </mergeCells>
  <dataValidations count="2">
    <dataValidation type="list" allowBlank="1" showInputMessage="1" showErrorMessage="1" sqref="J3599">
      <formula1>PaymentMethods</formula1>
    </dataValidation>
    <dataValidation type="list" allowBlank="1" showErrorMessage="1" sqref="J12:J3598">
      <formula1>Paymentmethod</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2:AK573"/>
  <sheetViews>
    <sheetView zoomScaleNormal="100" workbookViewId="0">
      <pane ySplit="8" topLeftCell="A9" activePane="bottomLeft" state="frozen"/>
      <selection pane="bottomLeft" activeCell="C9" sqref="C9"/>
    </sheetView>
  </sheetViews>
  <sheetFormatPr defaultColWidth="8.88671875" defaultRowHeight="13.8" x14ac:dyDescent="0.3"/>
  <cols>
    <col min="1" max="1" width="43.33203125" style="255" bestFit="1" customWidth="1"/>
    <col min="2" max="2" width="9.77734375" style="679" customWidth="1"/>
    <col min="3" max="3" width="23.77734375" style="713" customWidth="1"/>
    <col min="4" max="5" width="23.77734375" style="255" customWidth="1"/>
    <col min="6" max="6" width="23.77734375" style="345" customWidth="1"/>
    <col min="7" max="7" width="10" style="254" bestFit="1" customWidth="1"/>
    <col min="8" max="8" width="10.44140625" style="254" bestFit="1" customWidth="1"/>
    <col min="9" max="9" width="12.44140625" style="254" customWidth="1"/>
    <col min="10" max="37" width="8.88671875" style="254"/>
    <col min="38" max="16384" width="8.88671875" style="255"/>
  </cols>
  <sheetData>
    <row r="2" spans="1:37" ht="15" customHeight="1" x14ac:dyDescent="0.3">
      <c r="A2" s="248" t="s">
        <v>302</v>
      </c>
      <c r="B2" s="1362" t="str">
        <f>'Expenditures - all orgs'!B2</f>
        <v>Dept name</v>
      </c>
      <c r="C2" s="1363"/>
      <c r="D2" s="1364"/>
      <c r="E2" s="249" t="s">
        <v>315</v>
      </c>
      <c r="F2" s="250">
        <f>C475</f>
        <v>0</v>
      </c>
      <c r="G2" s="251"/>
      <c r="H2" s="252"/>
      <c r="I2" s="253"/>
    </row>
    <row r="3" spans="1:37" ht="15" customHeight="1" x14ac:dyDescent="0.3">
      <c r="A3" s="248" t="s">
        <v>41</v>
      </c>
      <c r="B3" s="1049" t="str">
        <f>'Expenditures - all orgs'!E2</f>
        <v>AAAAAA</v>
      </c>
      <c r="C3" s="256"/>
      <c r="D3" s="257"/>
      <c r="E3" s="959" t="s">
        <v>361</v>
      </c>
      <c r="F3" s="981"/>
      <c r="G3" s="258"/>
      <c r="H3" s="253"/>
      <c r="I3" s="253"/>
    </row>
    <row r="4" spans="1:37" ht="15" customHeight="1" thickBot="1" x14ac:dyDescent="0.35">
      <c r="A4" s="259"/>
      <c r="B4" s="585"/>
      <c r="C4" s="260"/>
      <c r="D4" s="260"/>
      <c r="E4" s="959" t="s">
        <v>399</v>
      </c>
      <c r="F4" s="981"/>
      <c r="G4" s="258"/>
      <c r="H4" s="261"/>
      <c r="I4" s="262"/>
    </row>
    <row r="5" spans="1:37" ht="25.2" customHeight="1" thickBot="1" x14ac:dyDescent="0.35">
      <c r="A5" s="263"/>
      <c r="B5" s="1373" t="s">
        <v>154</v>
      </c>
      <c r="C5" s="1374"/>
      <c r="D5" s="1375"/>
      <c r="E5" s="264"/>
      <c r="F5" s="253"/>
      <c r="H5" s="262"/>
      <c r="I5" s="262"/>
      <c r="J5" s="262"/>
    </row>
    <row r="6" spans="1:37" ht="14.4" thickBot="1" x14ac:dyDescent="0.35">
      <c r="A6" s="263"/>
      <c r="B6" s="586"/>
      <c r="C6" s="709"/>
      <c r="D6" s="265"/>
      <c r="E6" s="264"/>
      <c r="F6" s="253"/>
      <c r="H6" s="262"/>
      <c r="I6" s="262"/>
      <c r="J6" s="262"/>
    </row>
    <row r="7" spans="1:37" ht="28.2" customHeight="1" x14ac:dyDescent="0.3">
      <c r="A7" s="1378" t="s">
        <v>55</v>
      </c>
      <c r="B7" s="1380" t="s">
        <v>0</v>
      </c>
      <c r="C7" s="1371" t="s">
        <v>312</v>
      </c>
      <c r="D7" s="1389" t="s">
        <v>400</v>
      </c>
      <c r="E7" s="1369" t="s">
        <v>49</v>
      </c>
      <c r="F7" s="266" t="s">
        <v>42</v>
      </c>
      <c r="G7" s="267"/>
      <c r="H7" s="268"/>
      <c r="I7" s="262"/>
      <c r="J7" s="262"/>
    </row>
    <row r="8" spans="1:37" ht="15" customHeight="1" thickBot="1" x14ac:dyDescent="0.35">
      <c r="A8" s="1379"/>
      <c r="B8" s="1381"/>
      <c r="C8" s="1372"/>
      <c r="D8" s="1390"/>
      <c r="E8" s="1370"/>
      <c r="F8" s="982" t="s">
        <v>299</v>
      </c>
      <c r="G8" s="269"/>
      <c r="H8" s="270"/>
      <c r="I8" s="271"/>
      <c r="J8" s="271"/>
    </row>
    <row r="9" spans="1:37" s="713" customFormat="1" ht="18" customHeight="1" x14ac:dyDescent="0.3">
      <c r="A9" s="272" t="s">
        <v>155</v>
      </c>
      <c r="B9" s="587"/>
      <c r="C9" s="273"/>
      <c r="D9" s="709"/>
      <c r="E9" s="710"/>
      <c r="F9" s="711"/>
      <c r="G9" s="712"/>
      <c r="H9" s="711"/>
      <c r="I9" s="711"/>
      <c r="J9" s="711"/>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row>
    <row r="10" spans="1:37" s="713" customFormat="1" ht="15" customHeight="1" x14ac:dyDescent="0.3">
      <c r="A10" s="708" t="s">
        <v>5</v>
      </c>
      <c r="B10" s="1141">
        <v>111100</v>
      </c>
      <c r="C10" s="275">
        <f>SUMIFS('Expenditures - all orgs'!$D$14:$D$3599,'Expenditures - all orgs'!$C$14:$C$3599, 'Budget Detail - AAAAAA'!$B10,'Expenditures - all orgs'!$B$14:$B$3599,'Budget Detail - AAAAAA'!$B$3)</f>
        <v>0</v>
      </c>
      <c r="D10" s="276">
        <f>SUMIFS('Expenditures - all orgs'!$E$14:$E$3599,'Expenditures - all orgs'!$C$14:$C$3599, 'Budget Detail - AAAAAA'!$B10,'Expenditures - all orgs'!$B$14:$B$3599,'Budget Detail - AAAAAA'!$B$3)</f>
        <v>0</v>
      </c>
      <c r="E10" s="277">
        <f>SUMIFS('Expenditures - all orgs'!$F$14:$F$3599,'Expenditures - all orgs'!$C$14:$C$3599, 'Budget Detail - AAAAAA'!$B10,'Expenditures - all orgs'!$B$14:$B$3599,'Budget Detail - AAAAAA'!$B$3)</f>
        <v>0</v>
      </c>
      <c r="F10" s="278">
        <f>C10-D10-E10</f>
        <v>0</v>
      </c>
      <c r="G10" s="712"/>
      <c r="H10" s="279"/>
      <c r="I10" s="280"/>
      <c r="J10" s="280"/>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row>
    <row r="11" spans="1:37" s="713" customFormat="1" ht="15" customHeight="1" x14ac:dyDescent="0.3">
      <c r="A11" s="216" t="s">
        <v>6</v>
      </c>
      <c r="B11" s="1140">
        <v>111200</v>
      </c>
      <c r="C11" s="275">
        <f>SUMIFS('Expenditures - all orgs'!$D$14:$D$3599,'Expenditures - all orgs'!$C$14:$C$3599, 'Budget Detail - AAAAAA'!$B11,'Expenditures - all orgs'!$B$14:$B$3599,'Budget Detail - AAAAAA'!$B$3)</f>
        <v>0</v>
      </c>
      <c r="D11" s="276">
        <f>SUMIFS('Expenditures - all orgs'!$E$14:$E$3599,'Expenditures - all orgs'!$C$14:$C$3599, 'Budget Detail - AAAAAA'!$B11,'Expenditures - all orgs'!$B$14:$B$3599,'Budget Detail - AAAAAA'!$B$3)</f>
        <v>0</v>
      </c>
      <c r="E11" s="277">
        <f>SUMIFS('Expenditures - all orgs'!$F$14:$F$3599,'Expenditures - all orgs'!$C$14:$C$3599, 'Budget Detail - AAAAAA'!$B11,'Expenditures - all orgs'!$B$14:$B$3599,'Budget Detail - AAAAAA'!$B$3)</f>
        <v>0</v>
      </c>
      <c r="F11" s="278">
        <f t="shared" ref="F11:F74" si="0">C11-D11-E11</f>
        <v>0</v>
      </c>
      <c r="G11" s="712"/>
      <c r="H11" s="280"/>
      <c r="I11" s="280"/>
      <c r="J11" s="280"/>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row>
    <row r="12" spans="1:37" s="713" customFormat="1" ht="15" customHeight="1" x14ac:dyDescent="0.3">
      <c r="A12" s="216" t="s">
        <v>110</v>
      </c>
      <c r="B12" s="1140">
        <v>111210</v>
      </c>
      <c r="C12" s="275">
        <f>SUMIFS('Expenditures - all orgs'!$D$14:$D$3599,'Expenditures - all orgs'!$C$14:$C$3599, 'Budget Detail - AAAAAA'!$B12,'Expenditures - all orgs'!$B$14:$B$3599,'Budget Detail - AAAAAA'!$B$3)</f>
        <v>0</v>
      </c>
      <c r="D12" s="276">
        <f>SUMIFS('Expenditures - all orgs'!$E$14:$E$3599,'Expenditures - all orgs'!$C$14:$C$3599, 'Budget Detail - AAAAAA'!$B12,'Expenditures - all orgs'!$B$14:$B$3599,'Budget Detail - AAAAAA'!$B$3)</f>
        <v>0</v>
      </c>
      <c r="E12" s="277">
        <f>SUMIFS('Expenditures - all orgs'!$F$14:$F$3599,'Expenditures - all orgs'!$C$14:$C$3599, 'Budget Detail - AAAAAA'!$B12,'Expenditures - all orgs'!$B$14:$B$3599,'Budget Detail - AAAAAA'!$B$3)</f>
        <v>0</v>
      </c>
      <c r="F12" s="278">
        <f t="shared" si="0"/>
        <v>0</v>
      </c>
      <c r="G12" s="712"/>
      <c r="H12" s="280"/>
      <c r="I12" s="280"/>
      <c r="J12" s="280"/>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2"/>
      <c r="AK12" s="712"/>
    </row>
    <row r="13" spans="1:37" s="713" customFormat="1" ht="15" customHeight="1" x14ac:dyDescent="0.3">
      <c r="A13" s="216" t="s">
        <v>310</v>
      </c>
      <c r="B13" s="1140">
        <v>111220</v>
      </c>
      <c r="C13" s="275">
        <f>SUMIFS('Expenditures - all orgs'!$D$14:$D$3599,'Expenditures - all orgs'!$C$14:$C$3599, 'Budget Detail - AAAAAA'!$B13,'Expenditures - all orgs'!$B$14:$B$3599,'Budget Detail - AAAAAA'!$B$3)</f>
        <v>0</v>
      </c>
      <c r="D13" s="276">
        <f>SUMIFS('Expenditures - all orgs'!$E$14:$E$3599,'Expenditures - all orgs'!$C$14:$C$3599, 'Budget Detail - AAAAAA'!$B13,'Expenditures - all orgs'!$B$14:$B$3599,'Budget Detail - AAAAAA'!$B$3)</f>
        <v>0</v>
      </c>
      <c r="E13" s="277">
        <f>SUMIFS('Expenditures - all orgs'!$F$14:$F$3599,'Expenditures - all orgs'!$C$14:$C$3599, 'Budget Detail - AAAAAA'!$B13,'Expenditures - all orgs'!$B$14:$B$3599,'Budget Detail - AAAAAA'!$B$3)</f>
        <v>0</v>
      </c>
      <c r="F13" s="278">
        <f t="shared" si="0"/>
        <v>0</v>
      </c>
      <c r="G13" s="712"/>
      <c r="H13" s="280"/>
      <c r="I13" s="280"/>
      <c r="J13" s="280"/>
      <c r="K13" s="712"/>
      <c r="L13" s="712"/>
      <c r="M13" s="712"/>
      <c r="N13" s="712"/>
      <c r="O13" s="712"/>
      <c r="P13" s="712"/>
      <c r="Q13" s="712"/>
      <c r="R13" s="712"/>
      <c r="S13" s="712"/>
      <c r="T13" s="712"/>
      <c r="U13" s="712"/>
      <c r="V13" s="712"/>
      <c r="W13" s="712"/>
      <c r="X13" s="712"/>
      <c r="Y13" s="712"/>
      <c r="Z13" s="712"/>
      <c r="AA13" s="712"/>
      <c r="AB13" s="712"/>
      <c r="AC13" s="712"/>
      <c r="AD13" s="712"/>
      <c r="AE13" s="712"/>
      <c r="AF13" s="712"/>
      <c r="AG13" s="712"/>
      <c r="AH13" s="712"/>
      <c r="AI13" s="712"/>
      <c r="AJ13" s="712"/>
      <c r="AK13" s="712"/>
    </row>
    <row r="14" spans="1:37" s="713" customFormat="1" ht="15" customHeight="1" x14ac:dyDescent="0.3">
      <c r="A14" s="216" t="s">
        <v>7</v>
      </c>
      <c r="B14" s="1140">
        <v>111300</v>
      </c>
      <c r="C14" s="275">
        <f>SUMIFS('Expenditures - all orgs'!$D$14:$D$3599,'Expenditures - all orgs'!$C$14:$C$3599, 'Budget Detail - AAAAAA'!$B14,'Expenditures - all orgs'!$B$14:$B$3599,'Budget Detail - AAAAAA'!$B$3)</f>
        <v>0</v>
      </c>
      <c r="D14" s="276">
        <f>SUMIFS('Expenditures - all orgs'!$E$14:$E$3599,'Expenditures - all orgs'!$C$14:$C$3599, 'Budget Detail - AAAAAA'!$B14,'Expenditures - all orgs'!$B$14:$B$3599,'Budget Detail - AAAAAA'!$B$3)</f>
        <v>0</v>
      </c>
      <c r="E14" s="277">
        <f>SUMIFS('Expenditures - all orgs'!$F$14:$F$3599,'Expenditures - all orgs'!$C$14:$C$3599, 'Budget Detail - AAAAAA'!$B14,'Expenditures - all orgs'!$B$14:$B$3599,'Budget Detail - AAAAAA'!$B$3)</f>
        <v>0</v>
      </c>
      <c r="F14" s="278">
        <f t="shared" si="0"/>
        <v>0</v>
      </c>
      <c r="G14" s="712"/>
      <c r="H14" s="280"/>
      <c r="I14" s="280"/>
      <c r="J14" s="280"/>
      <c r="K14" s="712"/>
      <c r="L14" s="712"/>
      <c r="M14" s="712"/>
      <c r="N14" s="712"/>
      <c r="O14" s="281"/>
      <c r="P14" s="712"/>
      <c r="Q14" s="712"/>
      <c r="R14" s="712"/>
      <c r="S14" s="712"/>
      <c r="T14" s="712"/>
      <c r="U14" s="712"/>
      <c r="V14" s="712"/>
      <c r="W14" s="712"/>
      <c r="X14" s="712"/>
      <c r="Y14" s="712"/>
      <c r="Z14" s="712"/>
      <c r="AA14" s="712"/>
      <c r="AB14" s="712"/>
      <c r="AC14" s="712"/>
      <c r="AD14" s="712"/>
      <c r="AE14" s="712"/>
      <c r="AF14" s="712"/>
      <c r="AG14" s="712"/>
      <c r="AH14" s="712"/>
      <c r="AI14" s="712"/>
      <c r="AJ14" s="712"/>
      <c r="AK14" s="712"/>
    </row>
    <row r="15" spans="1:37" s="713" customFormat="1" ht="15" customHeight="1" x14ac:dyDescent="0.3">
      <c r="A15" s="225" t="s">
        <v>442</v>
      </c>
      <c r="B15" s="1140">
        <v>111310</v>
      </c>
      <c r="C15" s="275">
        <f>SUMIFS('Expenditures - all orgs'!$D$14:$D$3599,'Expenditures - all orgs'!$C$14:$C$3599, 'Budget Detail - AAAAAA'!$B15,'Expenditures - all orgs'!$B$14:$B$3599,'Budget Detail - AAAAAA'!$B$3)</f>
        <v>0</v>
      </c>
      <c r="D15" s="276">
        <f>SUMIFS('Expenditures - all orgs'!$E$14:$E$3599,'Expenditures - all orgs'!$C$14:$C$3599, 'Budget Detail - AAAAAA'!$B15,'Expenditures - all orgs'!$B$14:$B$3599,'Budget Detail - AAAAAA'!$B$3)</f>
        <v>0</v>
      </c>
      <c r="E15" s="277">
        <f>SUMIFS('Expenditures - all orgs'!$F$14:$F$3599,'Expenditures - all orgs'!$C$14:$C$3599, 'Budget Detail - AAAAAA'!$B15,'Expenditures - all orgs'!$B$14:$B$3599,'Budget Detail - AAAAAA'!$B$3)</f>
        <v>0</v>
      </c>
      <c r="F15" s="278">
        <f t="shared" ref="F15" si="1">C15-D15-E15</f>
        <v>0</v>
      </c>
      <c r="G15" s="712"/>
      <c r="H15" s="280"/>
      <c r="I15" s="280"/>
      <c r="J15" s="280"/>
      <c r="K15" s="712"/>
      <c r="L15" s="712"/>
      <c r="M15" s="712"/>
      <c r="N15" s="712"/>
      <c r="O15" s="281"/>
      <c r="P15" s="712"/>
      <c r="Q15" s="712"/>
      <c r="R15" s="712"/>
      <c r="S15" s="712"/>
      <c r="T15" s="712"/>
      <c r="U15" s="712"/>
      <c r="V15" s="712"/>
      <c r="W15" s="712"/>
      <c r="X15" s="712"/>
      <c r="Y15" s="712"/>
      <c r="Z15" s="712"/>
      <c r="AA15" s="712"/>
      <c r="AB15" s="712"/>
      <c r="AC15" s="712"/>
      <c r="AD15" s="712"/>
      <c r="AE15" s="712"/>
      <c r="AF15" s="712"/>
      <c r="AG15" s="712"/>
      <c r="AH15" s="712"/>
      <c r="AI15" s="712"/>
      <c r="AJ15" s="712"/>
      <c r="AK15" s="712"/>
    </row>
    <row r="16" spans="1:37" s="713" customFormat="1" ht="15" customHeight="1" x14ac:dyDescent="0.3">
      <c r="A16" s="216" t="s">
        <v>8</v>
      </c>
      <c r="B16" s="1140">
        <v>111400</v>
      </c>
      <c r="C16" s="275">
        <f>SUMIFS('Expenditures - all orgs'!$D$14:$D$3599,'Expenditures - all orgs'!$C$14:$C$3599, 'Budget Detail - AAAAAA'!$B16,'Expenditures - all orgs'!$B$14:$B$3599,'Budget Detail - AAAAAA'!$B$3)</f>
        <v>0</v>
      </c>
      <c r="D16" s="276">
        <f>SUMIFS('Expenditures - all orgs'!$E$14:$E$3599,'Expenditures - all orgs'!$C$14:$C$3599, 'Budget Detail - AAAAAA'!$B16,'Expenditures - all orgs'!$B$14:$B$3599,'Budget Detail - AAAAAA'!$B$3)</f>
        <v>0</v>
      </c>
      <c r="E16" s="277">
        <f>SUMIFS('Expenditures - all orgs'!$F$14:$F$3599,'Expenditures - all orgs'!$C$14:$C$3599, 'Budget Detail - AAAAAA'!$B16,'Expenditures - all orgs'!$B$14:$B$3599,'Budget Detail - AAAAAA'!$B$3)</f>
        <v>0</v>
      </c>
      <c r="F16" s="278">
        <f t="shared" si="0"/>
        <v>0</v>
      </c>
      <c r="G16" s="712"/>
      <c r="H16" s="282"/>
      <c r="I16" s="282"/>
      <c r="J16" s="28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712"/>
    </row>
    <row r="17" spans="1:37" s="713" customFormat="1" ht="15" customHeight="1" x14ac:dyDescent="0.3">
      <c r="A17" s="216" t="s">
        <v>9</v>
      </c>
      <c r="B17" s="1140">
        <v>111500</v>
      </c>
      <c r="C17" s="275">
        <f>SUMIFS('Expenditures - all orgs'!$D$14:$D$3599,'Expenditures - all orgs'!$C$14:$C$3599, 'Budget Detail - AAAAAA'!$B17,'Expenditures - all orgs'!$B$14:$B$3599,'Budget Detail - AAAAAA'!$B$3)</f>
        <v>0</v>
      </c>
      <c r="D17" s="276">
        <f>SUMIFS('Expenditures - all orgs'!$E$14:$E$3599,'Expenditures - all orgs'!$C$14:$C$3599, 'Budget Detail - AAAAAA'!$B17,'Expenditures - all orgs'!$B$14:$B$3599,'Budget Detail - AAAAAA'!$B$3)</f>
        <v>0</v>
      </c>
      <c r="E17" s="277">
        <f>SUMIFS('Expenditures - all orgs'!$F$14:$F$3599,'Expenditures - all orgs'!$C$14:$C$3599, 'Budget Detail - AAAAAA'!$B17,'Expenditures - all orgs'!$B$14:$B$3599,'Budget Detail - AAAAAA'!$B$3)</f>
        <v>0</v>
      </c>
      <c r="F17" s="278">
        <f t="shared" si="0"/>
        <v>0</v>
      </c>
      <c r="G17" s="712"/>
      <c r="H17" s="283"/>
      <c r="I17" s="283"/>
      <c r="J17" s="281"/>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2"/>
    </row>
    <row r="18" spans="1:37" s="713" customFormat="1" ht="15" customHeight="1" x14ac:dyDescent="0.3">
      <c r="A18" s="216" t="s">
        <v>10</v>
      </c>
      <c r="B18" s="1140">
        <v>111600</v>
      </c>
      <c r="C18" s="275">
        <f>SUMIFS('Expenditures - all orgs'!$D$14:$D$3599,'Expenditures - all orgs'!$C$14:$C$3599, 'Budget Detail - AAAAAA'!$B18,'Expenditures - all orgs'!$B$14:$B$3599,'Budget Detail - AAAAAA'!$B$3)</f>
        <v>0</v>
      </c>
      <c r="D18" s="276">
        <f>SUMIFS('Expenditures - all orgs'!$E$14:$E$3599,'Expenditures - all orgs'!$C$14:$C$3599, 'Budget Detail - AAAAAA'!$B18,'Expenditures - all orgs'!$B$14:$B$3599,'Budget Detail - AAAAAA'!$B$3)</f>
        <v>0</v>
      </c>
      <c r="E18" s="277">
        <f>SUMIFS('Expenditures - all orgs'!$F$14:$F$3599,'Expenditures - all orgs'!$C$14:$C$3599, 'Budget Detail - AAAAAA'!$B18,'Expenditures - all orgs'!$B$14:$B$3599,'Budget Detail - AAAAAA'!$B$3)</f>
        <v>0</v>
      </c>
      <c r="F18" s="278">
        <f t="shared" si="0"/>
        <v>0</v>
      </c>
      <c r="G18" s="712"/>
      <c r="H18" s="282"/>
      <c r="I18" s="281"/>
      <c r="J18" s="281"/>
      <c r="K18" s="712"/>
      <c r="L18" s="712"/>
      <c r="M18" s="712"/>
      <c r="N18" s="712"/>
      <c r="O18" s="712"/>
      <c r="P18" s="712"/>
      <c r="Q18" s="712"/>
      <c r="R18" s="712"/>
      <c r="S18" s="712"/>
      <c r="T18" s="712"/>
      <c r="U18" s="712"/>
      <c r="V18" s="712"/>
      <c r="W18" s="712"/>
      <c r="X18" s="712"/>
      <c r="Y18" s="712"/>
      <c r="Z18" s="712"/>
      <c r="AA18" s="712"/>
      <c r="AB18" s="712"/>
      <c r="AC18" s="712"/>
      <c r="AD18" s="712"/>
      <c r="AE18" s="712"/>
      <c r="AF18" s="712"/>
      <c r="AG18" s="712"/>
      <c r="AH18" s="712"/>
      <c r="AI18" s="712"/>
      <c r="AJ18" s="712"/>
      <c r="AK18" s="712"/>
    </row>
    <row r="19" spans="1:37" s="713" customFormat="1" ht="15" customHeight="1" x14ac:dyDescent="0.3">
      <c r="A19" s="216" t="s">
        <v>11</v>
      </c>
      <c r="B19" s="1140">
        <v>111700</v>
      </c>
      <c r="C19" s="275">
        <f>SUMIFS('Expenditures - all orgs'!$D$14:$D$3599,'Expenditures - all orgs'!$C$14:$C$3599, 'Budget Detail - AAAAAA'!$B19,'Expenditures - all orgs'!$B$14:$B$3599,'Budget Detail - AAAAAA'!$B$3)</f>
        <v>0</v>
      </c>
      <c r="D19" s="276">
        <f>SUMIFS('Expenditures - all orgs'!$E$14:$E$3599,'Expenditures - all orgs'!$C$14:$C$3599, 'Budget Detail - AAAAAA'!$B19,'Expenditures - all orgs'!$B$14:$B$3599,'Budget Detail - AAAAAA'!$B$3)</f>
        <v>0</v>
      </c>
      <c r="E19" s="277">
        <f>SUMIFS('Expenditures - all orgs'!$F$14:$F$3599,'Expenditures - all orgs'!$C$14:$C$3599, 'Budget Detail - AAAAAA'!$B19,'Expenditures - all orgs'!$B$14:$B$3599,'Budget Detail - AAAAAA'!$B$3)</f>
        <v>0</v>
      </c>
      <c r="F19" s="278">
        <f t="shared" si="0"/>
        <v>0</v>
      </c>
      <c r="G19" s="712"/>
      <c r="H19" s="282"/>
      <c r="I19" s="282"/>
      <c r="J19" s="282"/>
      <c r="K19" s="712"/>
      <c r="L19" s="712"/>
      <c r="M19" s="712"/>
      <c r="N19" s="712"/>
      <c r="O19" s="712"/>
      <c r="P19" s="712"/>
      <c r="Q19" s="712"/>
      <c r="R19" s="712"/>
      <c r="S19" s="712"/>
      <c r="T19" s="712"/>
      <c r="U19" s="712"/>
      <c r="V19" s="712"/>
      <c r="W19" s="712"/>
      <c r="X19" s="712"/>
      <c r="Y19" s="712"/>
      <c r="Z19" s="712"/>
      <c r="AA19" s="712"/>
      <c r="AB19" s="712"/>
      <c r="AC19" s="712"/>
      <c r="AD19" s="712"/>
      <c r="AE19" s="712"/>
      <c r="AF19" s="712"/>
      <c r="AG19" s="712"/>
      <c r="AH19" s="712"/>
      <c r="AI19" s="712"/>
      <c r="AJ19" s="712"/>
      <c r="AK19" s="712"/>
    </row>
    <row r="20" spans="1:37" s="713" customFormat="1" ht="15" customHeight="1" x14ac:dyDescent="0.3">
      <c r="A20" s="216" t="s">
        <v>12</v>
      </c>
      <c r="B20" s="1140">
        <v>111800</v>
      </c>
      <c r="C20" s="275">
        <f>SUMIFS('Expenditures - all orgs'!$D$14:$D$3599,'Expenditures - all orgs'!$C$14:$C$3599, 'Budget Detail - AAAAAA'!$B20,'Expenditures - all orgs'!$B$14:$B$3599,'Budget Detail - AAAAAA'!$B$3)</f>
        <v>0</v>
      </c>
      <c r="D20" s="276">
        <f>SUMIFS('Expenditures - all orgs'!$E$14:$E$3599,'Expenditures - all orgs'!$C$14:$C$3599, 'Budget Detail - AAAAAA'!$B20,'Expenditures - all orgs'!$B$14:$B$3599,'Budget Detail - AAAAAA'!$B$3)</f>
        <v>0</v>
      </c>
      <c r="E20" s="277">
        <f>SUMIFS('Expenditures - all orgs'!$F$14:$F$3599,'Expenditures - all orgs'!$C$14:$C$3599, 'Budget Detail - AAAAAA'!$B20,'Expenditures - all orgs'!$B$14:$B$3599,'Budget Detail - AAAAAA'!$B$3)</f>
        <v>0</v>
      </c>
      <c r="F20" s="278">
        <f t="shared" si="0"/>
        <v>0</v>
      </c>
      <c r="G20" s="712"/>
      <c r="H20" s="282"/>
      <c r="I20" s="284"/>
      <c r="J20" s="28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row>
    <row r="21" spans="1:37" s="713" customFormat="1" ht="15" customHeight="1" x14ac:dyDescent="0.3">
      <c r="A21" s="216" t="s">
        <v>109</v>
      </c>
      <c r="B21" s="1140">
        <v>111900</v>
      </c>
      <c r="C21" s="275">
        <f>SUMIFS('Expenditures - all orgs'!$D$14:$D$3599,'Expenditures - all orgs'!$C$14:$C$3599, 'Budget Detail - AAAAAA'!$B21,'Expenditures - all orgs'!$B$14:$B$3599,'Budget Detail - AAAAAA'!$B$3)</f>
        <v>0</v>
      </c>
      <c r="D21" s="276">
        <f>SUMIFS('Expenditures - all orgs'!$E$14:$E$3599,'Expenditures - all orgs'!$C$14:$C$3599, 'Budget Detail - AAAAAA'!$B21,'Expenditures - all orgs'!$B$14:$B$3599,'Budget Detail - AAAAAA'!$B$3)</f>
        <v>0</v>
      </c>
      <c r="E21" s="277">
        <f>SUMIFS('Expenditures - all orgs'!$F$14:$F$3599,'Expenditures - all orgs'!$C$14:$C$3599, 'Budget Detail - AAAAAA'!$B21,'Expenditures - all orgs'!$B$14:$B$3599,'Budget Detail - AAAAAA'!$B$3)</f>
        <v>0</v>
      </c>
      <c r="F21" s="278">
        <f t="shared" si="0"/>
        <v>0</v>
      </c>
      <c r="G21" s="712"/>
      <c r="H21" s="282"/>
      <c r="I21" s="284"/>
      <c r="J21" s="28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row>
    <row r="22" spans="1:37" s="713" customFormat="1" ht="15" customHeight="1" x14ac:dyDescent="0.3">
      <c r="A22" s="708" t="s">
        <v>1</v>
      </c>
      <c r="B22" s="1140">
        <v>112100</v>
      </c>
      <c r="C22" s="275">
        <f>SUMIFS('Expenditures - all orgs'!$D$14:$D$3599,'Expenditures - all orgs'!$C$14:$C$3599, 'Budget Detail - AAAAAA'!$B22,'Expenditures - all orgs'!$B$14:$B$3599,'Budget Detail - AAAAAA'!$B$3)</f>
        <v>0</v>
      </c>
      <c r="D22" s="276">
        <f>SUMIFS('Expenditures - all orgs'!$E$14:$E$3599,'Expenditures - all orgs'!$C$14:$C$3599, 'Budget Detail - AAAAAA'!$B22,'Expenditures - all orgs'!$B$14:$B$3599,'Budget Detail - AAAAAA'!$B$3)</f>
        <v>0</v>
      </c>
      <c r="E22" s="277">
        <f>SUMIFS('Expenditures - all orgs'!$F$14:$F$3599,'Expenditures - all orgs'!$C$14:$C$3599, 'Budget Detail - AAAAAA'!$B22,'Expenditures - all orgs'!$B$14:$B$3599,'Budget Detail - AAAAAA'!$B$3)</f>
        <v>0</v>
      </c>
      <c r="F22" s="278">
        <f t="shared" si="0"/>
        <v>0</v>
      </c>
      <c r="G22" s="712"/>
      <c r="H22" s="711"/>
      <c r="I22" s="711"/>
      <c r="J22" s="711"/>
      <c r="K22" s="712"/>
      <c r="L22" s="712"/>
      <c r="M22" s="712"/>
      <c r="N22" s="712"/>
      <c r="O22" s="712"/>
      <c r="P22" s="712"/>
      <c r="Q22" s="712"/>
      <c r="R22" s="712"/>
      <c r="S22" s="712"/>
      <c r="T22" s="712"/>
      <c r="U22" s="712"/>
      <c r="V22" s="712"/>
      <c r="W22" s="712"/>
      <c r="X22" s="712"/>
      <c r="Y22" s="712"/>
      <c r="Z22" s="712"/>
      <c r="AA22" s="712"/>
      <c r="AB22" s="712"/>
      <c r="AC22" s="712"/>
      <c r="AD22" s="712"/>
      <c r="AE22" s="712"/>
      <c r="AF22" s="712"/>
      <c r="AG22" s="712"/>
      <c r="AH22" s="712"/>
      <c r="AI22" s="712"/>
      <c r="AJ22" s="712"/>
      <c r="AK22" s="712"/>
    </row>
    <row r="23" spans="1:37" s="713" customFormat="1" ht="15" customHeight="1" x14ac:dyDescent="0.3">
      <c r="A23" s="708" t="s">
        <v>89</v>
      </c>
      <c r="B23" s="1140">
        <v>112110</v>
      </c>
      <c r="C23" s="275">
        <f>SUMIFS('Expenditures - all orgs'!$D$14:$D$3599,'Expenditures - all orgs'!$C$14:$C$3599, 'Budget Detail - AAAAAA'!$B23,'Expenditures - all orgs'!$B$14:$B$3599,'Budget Detail - AAAAAA'!$B$3)</f>
        <v>0</v>
      </c>
      <c r="D23" s="276">
        <f>SUMIFS('Expenditures - all orgs'!$E$14:$E$3599,'Expenditures - all orgs'!$C$14:$C$3599, 'Budget Detail - AAAAAA'!$B23,'Expenditures - all orgs'!$B$14:$B$3599,'Budget Detail - AAAAAA'!$B$3)</f>
        <v>0</v>
      </c>
      <c r="E23" s="277">
        <f>SUMIFS('Expenditures - all orgs'!$F$14:$F$3599,'Expenditures - all orgs'!$C$14:$C$3599, 'Budget Detail - AAAAAA'!$B23,'Expenditures - all orgs'!$B$14:$B$3599,'Budget Detail - AAAAAA'!$B$3)</f>
        <v>0</v>
      </c>
      <c r="F23" s="278">
        <f t="shared" si="0"/>
        <v>0</v>
      </c>
      <c r="G23" s="712"/>
      <c r="H23" s="711"/>
      <c r="I23" s="711"/>
      <c r="J23" s="711"/>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row>
    <row r="24" spans="1:37" s="713" customFormat="1" ht="15" customHeight="1" x14ac:dyDescent="0.3">
      <c r="A24" s="708" t="s">
        <v>174</v>
      </c>
      <c r="B24" s="1140">
        <v>112130</v>
      </c>
      <c r="C24" s="275">
        <f>SUMIFS('Expenditures - all orgs'!$D$14:$D$3599,'Expenditures - all orgs'!$C$14:$C$3599, 'Budget Detail - AAAAAA'!$B24,'Expenditures - all orgs'!$B$14:$B$3599,'Budget Detail - AAAAAA'!$B$3)</f>
        <v>0</v>
      </c>
      <c r="D24" s="276">
        <f>SUMIFS('Expenditures - all orgs'!$E$14:$E$3599,'Expenditures - all orgs'!$C$14:$C$3599, 'Budget Detail - AAAAAA'!$B24,'Expenditures - all orgs'!$B$14:$B$3599,'Budget Detail - AAAAAA'!$B$3)</f>
        <v>0</v>
      </c>
      <c r="E24" s="277">
        <f>SUMIFS('Expenditures - all orgs'!$F$14:$F$3599,'Expenditures - all orgs'!$C$14:$C$3599, 'Budget Detail - AAAAAA'!$B24,'Expenditures - all orgs'!$B$14:$B$3599,'Budget Detail - AAAAAA'!$B$3)</f>
        <v>0</v>
      </c>
      <c r="F24" s="278">
        <f>C24-D24-E24</f>
        <v>0</v>
      </c>
      <c r="G24" s="712"/>
      <c r="H24" s="711"/>
      <c r="I24" s="711"/>
      <c r="J24" s="711"/>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712"/>
      <c r="AK24" s="712"/>
    </row>
    <row r="25" spans="1:37" s="713" customFormat="1" ht="15" customHeight="1" x14ac:dyDescent="0.3">
      <c r="A25" s="216" t="s">
        <v>2</v>
      </c>
      <c r="B25" s="1140">
        <v>112300</v>
      </c>
      <c r="C25" s="275">
        <f>SUMIFS('Expenditures - all orgs'!$D$14:$D$3599,'Expenditures - all orgs'!$C$14:$C$3599, 'Budget Detail - AAAAAA'!$B25,'Expenditures - all orgs'!$B$14:$B$3599,'Budget Detail - AAAAAA'!$B$3)</f>
        <v>0</v>
      </c>
      <c r="D25" s="276">
        <f>SUMIFS('Expenditures - all orgs'!$E$14:$E$3599,'Expenditures - all orgs'!$C$14:$C$3599, 'Budget Detail - AAAAAA'!$B25,'Expenditures - all orgs'!$B$14:$B$3599,'Budget Detail - AAAAAA'!$B$3)</f>
        <v>0</v>
      </c>
      <c r="E25" s="277">
        <f>SUMIFS('Expenditures - all orgs'!$F$14:$F$3599,'Expenditures - all orgs'!$C$14:$C$3599, 'Budget Detail - AAAAAA'!$B25,'Expenditures - all orgs'!$B$14:$B$3599,'Budget Detail - AAAAAA'!$B$3)</f>
        <v>0</v>
      </c>
      <c r="F25" s="278">
        <f t="shared" si="0"/>
        <v>0</v>
      </c>
      <c r="G25" s="712"/>
      <c r="H25" s="285"/>
      <c r="I25" s="285"/>
      <c r="J25" s="285"/>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row>
    <row r="26" spans="1:37" s="713" customFormat="1" ht="15" customHeight="1" x14ac:dyDescent="0.3">
      <c r="A26" s="216" t="s">
        <v>88</v>
      </c>
      <c r="B26" s="1140">
        <v>112310</v>
      </c>
      <c r="C26" s="275">
        <f>SUMIFS('Expenditures - all orgs'!$D$14:$D$3599,'Expenditures - all orgs'!$C$14:$C$3599, 'Budget Detail - AAAAAA'!$B26,'Expenditures - all orgs'!$B$14:$B$3599,'Budget Detail - AAAAAA'!$B$3)</f>
        <v>0</v>
      </c>
      <c r="D26" s="276">
        <f>SUMIFS('Expenditures - all orgs'!$E$14:$E$3599,'Expenditures - all orgs'!$C$14:$C$3599, 'Budget Detail - AAAAAA'!$B26,'Expenditures - all orgs'!$B$14:$B$3599,'Budget Detail - AAAAAA'!$B$3)</f>
        <v>0</v>
      </c>
      <c r="E26" s="277">
        <f>SUMIFS('Expenditures - all orgs'!$F$14:$F$3599,'Expenditures - all orgs'!$C$14:$C$3599, 'Budget Detail - AAAAAA'!$B26,'Expenditures - all orgs'!$B$14:$B$3599,'Budget Detail - AAAAAA'!$B$3)</f>
        <v>0</v>
      </c>
      <c r="F26" s="278">
        <f t="shared" si="0"/>
        <v>0</v>
      </c>
      <c r="G26" s="712"/>
      <c r="H26" s="285"/>
      <c r="I26" s="285"/>
      <c r="J26" s="285"/>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2"/>
      <c r="AK26" s="712"/>
    </row>
    <row r="27" spans="1:37" s="713" customFormat="1" ht="15" customHeight="1" x14ac:dyDescent="0.3">
      <c r="A27" s="216" t="s">
        <v>64</v>
      </c>
      <c r="B27" s="1140">
        <v>112500</v>
      </c>
      <c r="C27" s="275">
        <f>SUMIFS('Expenditures - all orgs'!$D$14:$D$3599,'Expenditures - all orgs'!$C$14:$C$3599, 'Budget Detail - AAAAAA'!$B27,'Expenditures - all orgs'!$B$14:$B$3599,'Budget Detail - AAAAAA'!$B$3)</f>
        <v>0</v>
      </c>
      <c r="D27" s="276">
        <f>SUMIFS('Expenditures - all orgs'!$E$14:$E$3599,'Expenditures - all orgs'!$C$14:$C$3599, 'Budget Detail - AAAAAA'!$B27,'Expenditures - all orgs'!$B$14:$B$3599,'Budget Detail - AAAAAA'!$B$3)</f>
        <v>0</v>
      </c>
      <c r="E27" s="277">
        <f>SUMIFS('Expenditures - all orgs'!$F$14:$F$3599,'Expenditures - all orgs'!$C$14:$C$3599, 'Budget Detail - AAAAAA'!$B27,'Expenditures - all orgs'!$B$14:$B$3599,'Budget Detail - AAAAAA'!$B$3)</f>
        <v>0</v>
      </c>
      <c r="F27" s="278">
        <f t="shared" si="0"/>
        <v>0</v>
      </c>
      <c r="G27" s="712"/>
      <c r="H27" s="285"/>
      <c r="I27" s="285"/>
      <c r="J27" s="285"/>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2"/>
      <c r="AK27" s="712"/>
    </row>
    <row r="28" spans="1:37" s="713" customFormat="1" ht="15" customHeight="1" x14ac:dyDescent="0.3">
      <c r="A28" s="216" t="s">
        <v>65</v>
      </c>
      <c r="B28" s="1140">
        <v>112600</v>
      </c>
      <c r="C28" s="275">
        <f>SUMIFS('Expenditures - all orgs'!$D$14:$D$3599,'Expenditures - all orgs'!$C$14:$C$3599, 'Budget Detail - AAAAAA'!$B28,'Expenditures - all orgs'!$B$14:$B$3599,'Budget Detail - AAAAAA'!$B$3)</f>
        <v>0</v>
      </c>
      <c r="D28" s="276">
        <f>SUMIFS('Expenditures - all orgs'!$E$14:$E$3599,'Expenditures - all orgs'!$C$14:$C$3599, 'Budget Detail - AAAAAA'!$B28,'Expenditures - all orgs'!$B$14:$B$3599,'Budget Detail - AAAAAA'!$B$3)</f>
        <v>0</v>
      </c>
      <c r="E28" s="277">
        <f>SUMIFS('Expenditures - all orgs'!$F$14:$F$3599,'Expenditures - all orgs'!$C$14:$C$3599, 'Budget Detail - AAAAAA'!$B28,'Expenditures - all orgs'!$B$14:$B$3599,'Budget Detail - AAAAAA'!$B$3)</f>
        <v>0</v>
      </c>
      <c r="F28" s="278">
        <f t="shared" si="0"/>
        <v>0</v>
      </c>
      <c r="G28" s="712"/>
      <c r="H28" s="285"/>
      <c r="I28" s="285"/>
      <c r="J28" s="285"/>
      <c r="K28" s="712"/>
      <c r="L28" s="712"/>
      <c r="M28" s="712"/>
      <c r="N28" s="712"/>
      <c r="O28" s="712"/>
      <c r="P28" s="712"/>
      <c r="Q28" s="712"/>
      <c r="R28" s="712"/>
      <c r="S28" s="712"/>
      <c r="T28" s="712"/>
      <c r="U28" s="712"/>
      <c r="V28" s="712"/>
      <c r="W28" s="712"/>
      <c r="X28" s="712"/>
      <c r="Y28" s="712"/>
      <c r="Z28" s="712"/>
      <c r="AA28" s="712"/>
      <c r="AB28" s="712"/>
      <c r="AC28" s="712"/>
      <c r="AD28" s="712"/>
      <c r="AE28" s="712"/>
      <c r="AF28" s="712"/>
      <c r="AG28" s="712"/>
      <c r="AH28" s="712"/>
      <c r="AI28" s="712"/>
      <c r="AJ28" s="712"/>
      <c r="AK28" s="712"/>
    </row>
    <row r="29" spans="1:37" s="713" customFormat="1" ht="15" customHeight="1" x14ac:dyDescent="0.3">
      <c r="A29" s="216" t="s">
        <v>163</v>
      </c>
      <c r="B29" s="1140">
        <v>112610</v>
      </c>
      <c r="C29" s="275">
        <f>SUMIFS('Expenditures - all orgs'!$D$14:$D$3599,'Expenditures - all orgs'!$C$14:$C$3599, 'Budget Detail - AAAAAA'!$B29,'Expenditures - all orgs'!$B$14:$B$3599,'Budget Detail - AAAAAA'!$B$3)</f>
        <v>0</v>
      </c>
      <c r="D29" s="276">
        <f>SUMIFS('Expenditures - all orgs'!$E$14:$E$3599,'Expenditures - all orgs'!$C$14:$C$3599, 'Budget Detail - AAAAAA'!$B29,'Expenditures - all orgs'!$B$14:$B$3599,'Budget Detail - AAAAAA'!$B$3)</f>
        <v>0</v>
      </c>
      <c r="E29" s="277">
        <f>SUMIFS('Expenditures - all orgs'!$F$14:$F$3599,'Expenditures - all orgs'!$C$14:$C$3599, 'Budget Detail - AAAAAA'!$B29,'Expenditures - all orgs'!$B$14:$B$3599,'Budget Detail - AAAAAA'!$B$3)</f>
        <v>0</v>
      </c>
      <c r="F29" s="278">
        <f t="shared" si="0"/>
        <v>0</v>
      </c>
      <c r="G29" s="712"/>
      <c r="H29" s="285"/>
      <c r="I29" s="285"/>
      <c r="J29" s="285"/>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row>
    <row r="30" spans="1:37" s="713" customFormat="1" ht="15" customHeight="1" x14ac:dyDescent="0.3">
      <c r="A30" s="216" t="s">
        <v>68</v>
      </c>
      <c r="B30" s="1140">
        <v>112620</v>
      </c>
      <c r="C30" s="275">
        <f>SUMIFS('Expenditures - all orgs'!$D$14:$D$3599,'Expenditures - all orgs'!$C$14:$C$3599, 'Budget Detail - AAAAAA'!$B30,'Expenditures - all orgs'!$B$14:$B$3599,'Budget Detail - AAAAAA'!$B$3)</f>
        <v>0</v>
      </c>
      <c r="D30" s="276">
        <f>SUMIFS('Expenditures - all orgs'!$E$14:$E$3599,'Expenditures - all orgs'!$C$14:$C$3599, 'Budget Detail - AAAAAA'!$B30,'Expenditures - all orgs'!$B$14:$B$3599,'Budget Detail - AAAAAA'!$B$3)</f>
        <v>0</v>
      </c>
      <c r="E30" s="277">
        <f>SUMIFS('Expenditures - all orgs'!$F$14:$F$3599,'Expenditures - all orgs'!$C$14:$C$3599, 'Budget Detail - AAAAAA'!$B30,'Expenditures - all orgs'!$B$14:$B$3599,'Budget Detail - AAAAAA'!$B$3)</f>
        <v>0</v>
      </c>
      <c r="F30" s="278">
        <f t="shared" si="0"/>
        <v>0</v>
      </c>
      <c r="G30" s="712"/>
      <c r="H30" s="285"/>
      <c r="I30" s="285"/>
      <c r="J30" s="285"/>
      <c r="K30" s="712"/>
      <c r="L30" s="712"/>
      <c r="M30" s="712"/>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12"/>
      <c r="AK30" s="712"/>
    </row>
    <row r="31" spans="1:37" s="713" customFormat="1" ht="15" customHeight="1" x14ac:dyDescent="0.3">
      <c r="A31" s="216" t="s">
        <v>162</v>
      </c>
      <c r="B31" s="1140">
        <v>112800</v>
      </c>
      <c r="C31" s="275">
        <f>SUMIFS('Expenditures - all orgs'!$D$14:$D$3599,'Expenditures - all orgs'!$C$14:$C$3599, 'Budget Detail - AAAAAA'!$B31,'Expenditures - all orgs'!$B$14:$B$3599,'Budget Detail - AAAAAA'!$B$3)</f>
        <v>0</v>
      </c>
      <c r="D31" s="276">
        <f>SUMIFS('Expenditures - all orgs'!$E$14:$E$3599,'Expenditures - all orgs'!$C$14:$C$3599, 'Budget Detail - AAAAAA'!$B31,'Expenditures - all orgs'!$B$14:$B$3599,'Budget Detail - AAAAAA'!$B$3)</f>
        <v>0</v>
      </c>
      <c r="E31" s="277">
        <f>SUMIFS('Expenditures - all orgs'!$F$14:$F$3599,'Expenditures - all orgs'!$C$14:$C$3599, 'Budget Detail - AAAAAA'!$B31,'Expenditures - all orgs'!$B$14:$B$3599,'Budget Detail - AAAAAA'!$B$3)</f>
        <v>0</v>
      </c>
      <c r="F31" s="278">
        <f t="shared" si="0"/>
        <v>0</v>
      </c>
      <c r="G31" s="712"/>
      <c r="H31" s="285"/>
      <c r="I31" s="285"/>
      <c r="J31" s="285"/>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2"/>
    </row>
    <row r="32" spans="1:37" s="713" customFormat="1" ht="15" customHeight="1" x14ac:dyDescent="0.3">
      <c r="A32" s="216" t="s">
        <v>164</v>
      </c>
      <c r="B32" s="1140">
        <v>112810</v>
      </c>
      <c r="C32" s="275">
        <f>SUMIFS('Expenditures - all orgs'!$D$14:$D$3599,'Expenditures - all orgs'!$C$14:$C$3599, 'Budget Detail - AAAAAA'!$B32,'Expenditures - all orgs'!$B$14:$B$3599,'Budget Detail - AAAAAA'!$B$3)</f>
        <v>0</v>
      </c>
      <c r="D32" s="276">
        <f>SUMIFS('Expenditures - all orgs'!$E$14:$E$3599,'Expenditures - all orgs'!$C$14:$C$3599, 'Budget Detail - AAAAAA'!$B32,'Expenditures - all orgs'!$B$14:$B$3599,'Budget Detail - AAAAAA'!$B$3)</f>
        <v>0</v>
      </c>
      <c r="E32" s="277">
        <f>SUMIFS('Expenditures - all orgs'!$F$14:$F$3599,'Expenditures - all orgs'!$C$14:$C$3599, 'Budget Detail - AAAAAA'!$B32,'Expenditures - all orgs'!$B$14:$B$3599,'Budget Detail - AAAAAA'!$B$3)</f>
        <v>0</v>
      </c>
      <c r="F32" s="278">
        <f t="shared" si="0"/>
        <v>0</v>
      </c>
      <c r="G32" s="712"/>
      <c r="H32" s="285"/>
      <c r="I32" s="285"/>
      <c r="J32" s="285"/>
      <c r="K32" s="712"/>
      <c r="L32" s="712"/>
      <c r="M32" s="712"/>
      <c r="N32" s="712"/>
      <c r="O32" s="712"/>
      <c r="P32" s="712"/>
      <c r="Q32" s="712"/>
      <c r="R32" s="712"/>
      <c r="S32" s="712"/>
      <c r="T32" s="712"/>
      <c r="U32" s="712"/>
      <c r="V32" s="712"/>
      <c r="W32" s="712"/>
      <c r="X32" s="712"/>
      <c r="Y32" s="712"/>
      <c r="Z32" s="712"/>
      <c r="AA32" s="712"/>
      <c r="AB32" s="712"/>
      <c r="AC32" s="712"/>
      <c r="AD32" s="712"/>
      <c r="AE32" s="712"/>
      <c r="AF32" s="712"/>
      <c r="AG32" s="712"/>
      <c r="AH32" s="712"/>
      <c r="AI32" s="712"/>
      <c r="AJ32" s="712"/>
      <c r="AK32" s="712"/>
    </row>
    <row r="33" spans="1:37" s="713" customFormat="1" ht="15" customHeight="1" x14ac:dyDescent="0.3">
      <c r="A33" s="216" t="s">
        <v>165</v>
      </c>
      <c r="B33" s="1140">
        <v>112820</v>
      </c>
      <c r="C33" s="275">
        <f>SUMIFS('Expenditures - all orgs'!$D$14:$D$3599,'Expenditures - all orgs'!$C$14:$C$3599, 'Budget Detail - AAAAAA'!$B33,'Expenditures - all orgs'!$B$14:$B$3599,'Budget Detail - AAAAAA'!$B$3)</f>
        <v>0</v>
      </c>
      <c r="D33" s="276">
        <f>SUMIFS('Expenditures - all orgs'!$E$14:$E$3599,'Expenditures - all orgs'!$C$14:$C$3599, 'Budget Detail - AAAAAA'!$B33,'Expenditures - all orgs'!$B$14:$B$3599,'Budget Detail - AAAAAA'!$B$3)</f>
        <v>0</v>
      </c>
      <c r="E33" s="277">
        <f>SUMIFS('Expenditures - all orgs'!$F$14:$F$3599,'Expenditures - all orgs'!$C$14:$C$3599, 'Budget Detail - AAAAAA'!$B33,'Expenditures - all orgs'!$B$14:$B$3599,'Budget Detail - AAAAAA'!$B$3)</f>
        <v>0</v>
      </c>
      <c r="F33" s="278">
        <f t="shared" si="0"/>
        <v>0</v>
      </c>
      <c r="G33" s="712"/>
      <c r="H33" s="285"/>
      <c r="I33" s="285"/>
      <c r="J33" s="285"/>
      <c r="K33" s="712"/>
      <c r="L33" s="712"/>
      <c r="M33" s="712"/>
      <c r="N33" s="712"/>
      <c r="O33" s="712"/>
      <c r="P33" s="712"/>
      <c r="Q33" s="712"/>
      <c r="R33" s="712"/>
      <c r="S33" s="712"/>
      <c r="T33" s="712"/>
      <c r="U33" s="712"/>
      <c r="V33" s="712"/>
      <c r="W33" s="712"/>
      <c r="X33" s="712"/>
      <c r="Y33" s="712"/>
      <c r="Z33" s="712"/>
      <c r="AA33" s="712"/>
      <c r="AB33" s="712"/>
      <c r="AC33" s="712"/>
      <c r="AD33" s="712"/>
      <c r="AE33" s="712"/>
      <c r="AF33" s="712"/>
      <c r="AG33" s="712"/>
      <c r="AH33" s="712"/>
      <c r="AI33" s="712"/>
      <c r="AJ33" s="712"/>
      <c r="AK33" s="712"/>
    </row>
    <row r="34" spans="1:37" s="713" customFormat="1" ht="15" customHeight="1" x14ac:dyDescent="0.3">
      <c r="A34" s="216" t="s">
        <v>166</v>
      </c>
      <c r="B34" s="1140">
        <v>112900</v>
      </c>
      <c r="C34" s="275">
        <f>SUMIFS('Expenditures - all orgs'!$D$14:$D$3599,'Expenditures - all orgs'!$C$14:$C$3599, 'Budget Detail - AAAAAA'!$B34,'Expenditures - all orgs'!$B$14:$B$3599,'Budget Detail - AAAAAA'!$B$3)</f>
        <v>0</v>
      </c>
      <c r="D34" s="276">
        <f>SUMIFS('Expenditures - all orgs'!$E$14:$E$3599,'Expenditures - all orgs'!$C$14:$C$3599, 'Budget Detail - AAAAAA'!$B34,'Expenditures - all orgs'!$B$14:$B$3599,'Budget Detail - AAAAAA'!$B$3)</f>
        <v>0</v>
      </c>
      <c r="E34" s="277">
        <f>SUMIFS('Expenditures - all orgs'!$F$14:$F$3599,'Expenditures - all orgs'!$C$14:$C$3599, 'Budget Detail - AAAAAA'!$B34,'Expenditures - all orgs'!$B$14:$B$3599,'Budget Detail - AAAAAA'!$B$3)</f>
        <v>0</v>
      </c>
      <c r="F34" s="278">
        <f t="shared" si="0"/>
        <v>0</v>
      </c>
      <c r="G34" s="712"/>
      <c r="H34" s="285"/>
      <c r="I34" s="285"/>
      <c r="J34" s="285"/>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row>
    <row r="35" spans="1:37" s="713" customFormat="1" ht="15" customHeight="1" x14ac:dyDescent="0.3">
      <c r="A35" s="216" t="s">
        <v>63</v>
      </c>
      <c r="B35" s="1140">
        <v>113100</v>
      </c>
      <c r="C35" s="275">
        <f>SUMIFS('Expenditures - all orgs'!$D$14:$D$3599,'Expenditures - all orgs'!$C$14:$C$3599, 'Budget Detail - AAAAAA'!$B35,'Expenditures - all orgs'!$B$14:$B$3599,'Budget Detail - AAAAAA'!$B$3)</f>
        <v>0</v>
      </c>
      <c r="D35" s="276">
        <f>SUMIFS('Expenditures - all orgs'!$E$14:$E$3599,'Expenditures - all orgs'!$C$14:$C$3599, 'Budget Detail - AAAAAA'!$B35,'Expenditures - all orgs'!$B$14:$B$3599,'Budget Detail - AAAAAA'!$B$3)</f>
        <v>0</v>
      </c>
      <c r="E35" s="277">
        <f>SUMIFS('Expenditures - all orgs'!$F$14:$F$3599,'Expenditures - all orgs'!$C$14:$C$3599, 'Budget Detail - AAAAAA'!$B35,'Expenditures - all orgs'!$B$14:$B$3599,'Budget Detail - AAAAAA'!$B$3)</f>
        <v>0</v>
      </c>
      <c r="F35" s="278">
        <f t="shared" si="0"/>
        <v>0</v>
      </c>
      <c r="G35" s="712"/>
      <c r="H35" s="282"/>
      <c r="I35" s="284"/>
      <c r="J35" s="28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row>
    <row r="36" spans="1:37" s="713" customFormat="1" ht="15" customHeight="1" x14ac:dyDescent="0.3">
      <c r="A36" s="216" t="s">
        <v>159</v>
      </c>
      <c r="B36" s="1140">
        <v>113115</v>
      </c>
      <c r="C36" s="275">
        <f>SUMIFS('Expenditures - all orgs'!$D$14:$D$3599,'Expenditures - all orgs'!$C$14:$C$3599, 'Budget Detail - AAAAAA'!$B36,'Expenditures - all orgs'!$B$14:$B$3599,'Budget Detail - AAAAAA'!$B$3)</f>
        <v>0</v>
      </c>
      <c r="D36" s="276">
        <f>SUMIFS('Expenditures - all orgs'!$E$14:$E$3599,'Expenditures - all orgs'!$C$14:$C$3599, 'Budget Detail - AAAAAA'!$B36,'Expenditures - all orgs'!$B$14:$B$3599,'Budget Detail - AAAAAA'!$B$3)</f>
        <v>0</v>
      </c>
      <c r="E36" s="277">
        <f>SUMIFS('Expenditures - all orgs'!$F$14:$F$3599,'Expenditures - all orgs'!$C$14:$C$3599, 'Budget Detail - AAAAAA'!$B36,'Expenditures - all orgs'!$B$14:$B$3599,'Budget Detail - AAAAAA'!$B$3)</f>
        <v>0</v>
      </c>
      <c r="F36" s="278">
        <f t="shared" si="0"/>
        <v>0</v>
      </c>
      <c r="G36" s="712"/>
      <c r="H36" s="282"/>
      <c r="I36" s="284"/>
      <c r="J36" s="28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row>
    <row r="37" spans="1:37" s="713" customFormat="1" ht="15" customHeight="1" x14ac:dyDescent="0.3">
      <c r="A37" s="216" t="s">
        <v>13</v>
      </c>
      <c r="B37" s="1140">
        <v>113800</v>
      </c>
      <c r="C37" s="275">
        <f>SUMIFS('Expenditures - all orgs'!$D$14:$D$3599,'Expenditures - all orgs'!$C$14:$C$3599, 'Budget Detail - AAAAAA'!$B37,'Expenditures - all orgs'!$B$14:$B$3599,'Budget Detail - AAAAAA'!$B$3)</f>
        <v>0</v>
      </c>
      <c r="D37" s="276">
        <f>SUMIFS('Expenditures - all orgs'!$E$14:$E$3599,'Expenditures - all orgs'!$C$14:$C$3599, 'Budget Detail - AAAAAA'!$B37,'Expenditures - all orgs'!$B$14:$B$3599,'Budget Detail - AAAAAA'!$B$3)</f>
        <v>0</v>
      </c>
      <c r="E37" s="277">
        <f>SUMIFS('Expenditures - all orgs'!$F$14:$F$3599,'Expenditures - all orgs'!$C$14:$C$3599, 'Budget Detail - AAAAAA'!$B37,'Expenditures - all orgs'!$B$14:$B$3599,'Budget Detail - AAAAAA'!$B$3)</f>
        <v>0</v>
      </c>
      <c r="F37" s="278">
        <f t="shared" si="0"/>
        <v>0</v>
      </c>
      <c r="G37" s="712"/>
      <c r="H37" s="282"/>
      <c r="I37" s="284"/>
      <c r="J37" s="28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row>
    <row r="38" spans="1:37" s="713" customFormat="1" ht="15" customHeight="1" x14ac:dyDescent="0.3">
      <c r="A38" s="216" t="s">
        <v>3</v>
      </c>
      <c r="B38" s="1140">
        <v>114100</v>
      </c>
      <c r="C38" s="275">
        <f>SUMIFS('Expenditures - all orgs'!$D$14:$D$3599,'Expenditures - all orgs'!$C$14:$C$3599, 'Budget Detail - AAAAAA'!$B38,'Expenditures - all orgs'!$B$14:$B$3599,'Budget Detail - AAAAAA'!$B$3)</f>
        <v>0</v>
      </c>
      <c r="D38" s="276">
        <f>SUMIFS('Expenditures - all orgs'!$E$14:$E$3599,'Expenditures - all orgs'!$C$14:$C$3599, 'Budget Detail - AAAAAA'!$B38,'Expenditures - all orgs'!$B$14:$B$3599,'Budget Detail - AAAAAA'!$B$3)</f>
        <v>0</v>
      </c>
      <c r="E38" s="277">
        <f>SUMIFS('Expenditures - all orgs'!$F$14:$F$3599,'Expenditures - all orgs'!$C$14:$C$3599, 'Budget Detail - AAAAAA'!$B38,'Expenditures - all orgs'!$B$14:$B$3599,'Budget Detail - AAAAAA'!$B$3)</f>
        <v>0</v>
      </c>
      <c r="F38" s="278">
        <f t="shared" si="0"/>
        <v>0</v>
      </c>
      <c r="G38" s="712"/>
      <c r="H38" s="285"/>
      <c r="I38" s="285"/>
      <c r="J38" s="285"/>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row>
    <row r="39" spans="1:37" s="713" customFormat="1" ht="15" customHeight="1" x14ac:dyDescent="0.3">
      <c r="A39" s="216" t="s">
        <v>157</v>
      </c>
      <c r="B39" s="1140">
        <v>114200</v>
      </c>
      <c r="C39" s="275">
        <f>SUMIFS('Expenditures - all orgs'!$D$14:$D$3599,'Expenditures - all orgs'!$C$14:$C$3599, 'Budget Detail - AAAAAA'!$B39,'Expenditures - all orgs'!$B$14:$B$3599,'Budget Detail - AAAAAA'!$B$3)</f>
        <v>0</v>
      </c>
      <c r="D39" s="276">
        <f>SUMIFS('Expenditures - all orgs'!$E$14:$E$3599,'Expenditures - all orgs'!$C$14:$C$3599, 'Budget Detail - AAAAAA'!$B39,'Expenditures - all orgs'!$B$14:$B$3599,'Budget Detail - AAAAAA'!$B$3)</f>
        <v>0</v>
      </c>
      <c r="E39" s="277">
        <f>SUMIFS('Expenditures - all orgs'!$F$14:$F$3599,'Expenditures - all orgs'!$C$14:$C$3599, 'Budget Detail - AAAAAA'!$B39,'Expenditures - all orgs'!$B$14:$B$3599,'Budget Detail - AAAAAA'!$B$3)</f>
        <v>0</v>
      </c>
      <c r="F39" s="278">
        <f t="shared" si="0"/>
        <v>0</v>
      </c>
      <c r="G39" s="712"/>
      <c r="H39" s="285"/>
      <c r="I39" s="285"/>
      <c r="J39" s="285"/>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row>
    <row r="40" spans="1:37" s="713" customFormat="1" ht="15" customHeight="1" x14ac:dyDescent="0.3">
      <c r="A40" s="216" t="s">
        <v>167</v>
      </c>
      <c r="B40" s="1140">
        <v>114300</v>
      </c>
      <c r="C40" s="275">
        <f>SUMIFS('Expenditures - all orgs'!$D$14:$D$3599,'Expenditures - all orgs'!$C$14:$C$3599, 'Budget Detail - AAAAAA'!$B40,'Expenditures - all orgs'!$B$14:$B$3599,'Budget Detail - AAAAAA'!$B$3)</f>
        <v>0</v>
      </c>
      <c r="D40" s="276">
        <f>SUMIFS('Expenditures - all orgs'!$E$14:$E$3599,'Expenditures - all orgs'!$C$14:$C$3599, 'Budget Detail - AAAAAA'!$B40,'Expenditures - all orgs'!$B$14:$B$3599,'Budget Detail - AAAAAA'!$B$3)</f>
        <v>0</v>
      </c>
      <c r="E40" s="277">
        <f>SUMIFS('Expenditures - all orgs'!$F$14:$F$3599,'Expenditures - all orgs'!$C$14:$C$3599, 'Budget Detail - AAAAAA'!$B40,'Expenditures - all orgs'!$B$14:$B$3599,'Budget Detail - AAAAAA'!$B$3)</f>
        <v>0</v>
      </c>
      <c r="F40" s="278">
        <f t="shared" si="0"/>
        <v>0</v>
      </c>
      <c r="G40" s="712"/>
      <c r="H40" s="285"/>
      <c r="I40" s="285"/>
      <c r="J40" s="285"/>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row>
    <row r="41" spans="1:37" s="713" customFormat="1" ht="15" customHeight="1" x14ac:dyDescent="0.3">
      <c r="A41" s="216" t="s">
        <v>4</v>
      </c>
      <c r="B41" s="1140">
        <v>114400</v>
      </c>
      <c r="C41" s="275">
        <f>SUMIFS('Expenditures - all orgs'!$D$14:$D$3599,'Expenditures - all orgs'!$C$14:$C$3599, 'Budget Detail - AAAAAA'!$B41,'Expenditures - all orgs'!$B$14:$B$3599,'Budget Detail - AAAAAA'!$B$3)</f>
        <v>0</v>
      </c>
      <c r="D41" s="276">
        <f>SUMIFS('Expenditures - all orgs'!$E$14:$E$3599,'Expenditures - all orgs'!$C$14:$C$3599, 'Budget Detail - AAAAAA'!$B41,'Expenditures - all orgs'!$B$14:$B$3599,'Budget Detail - AAAAAA'!$B$3)</f>
        <v>0</v>
      </c>
      <c r="E41" s="277">
        <f>SUMIFS('Expenditures - all orgs'!$F$14:$F$3599,'Expenditures - all orgs'!$C$14:$C$3599, 'Budget Detail - AAAAAA'!$B41,'Expenditures - all orgs'!$B$14:$B$3599,'Budget Detail - AAAAAA'!$B$3)</f>
        <v>0</v>
      </c>
      <c r="F41" s="278">
        <f t="shared" si="0"/>
        <v>0</v>
      </c>
      <c r="G41" s="712"/>
      <c r="H41" s="285"/>
      <c r="I41" s="285"/>
      <c r="J41" s="285"/>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row>
    <row r="42" spans="1:37" s="713" customFormat="1" ht="15" customHeight="1" x14ac:dyDescent="0.3">
      <c r="A42" s="216" t="s">
        <v>66</v>
      </c>
      <c r="B42" s="1140">
        <v>114500</v>
      </c>
      <c r="C42" s="275">
        <f>SUMIFS('Expenditures - all orgs'!$D$14:$D$3599,'Expenditures - all orgs'!$C$14:$C$3599, 'Budget Detail - AAAAAA'!$B42,'Expenditures - all orgs'!$B$14:$B$3599,'Budget Detail - AAAAAA'!$B$3)</f>
        <v>0</v>
      </c>
      <c r="D42" s="276">
        <f>SUMIFS('Expenditures - all orgs'!$E$14:$E$3599,'Expenditures - all orgs'!$C$14:$C$3599, 'Budget Detail - AAAAAA'!$B42,'Expenditures - all orgs'!$B$14:$B$3599,'Budget Detail - AAAAAA'!$B$3)</f>
        <v>0</v>
      </c>
      <c r="E42" s="277">
        <f>SUMIFS('Expenditures - all orgs'!$F$14:$F$3599,'Expenditures - all orgs'!$C$14:$C$3599, 'Budget Detail - AAAAAA'!$B42,'Expenditures - all orgs'!$B$14:$B$3599,'Budget Detail - AAAAAA'!$B$3)</f>
        <v>0</v>
      </c>
      <c r="F42" s="278">
        <f t="shared" si="0"/>
        <v>0</v>
      </c>
      <c r="G42" s="712"/>
      <c r="H42" s="285"/>
      <c r="I42" s="285"/>
      <c r="J42" s="285"/>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row>
    <row r="43" spans="1:37" s="713" customFormat="1" ht="15" customHeight="1" x14ac:dyDescent="0.3">
      <c r="A43" s="216" t="s">
        <v>168</v>
      </c>
      <c r="B43" s="1140">
        <v>114510</v>
      </c>
      <c r="C43" s="275">
        <f>SUMIFS('Expenditures - all orgs'!$D$14:$D$3599,'Expenditures - all orgs'!$C$14:$C$3599, 'Budget Detail - AAAAAA'!$B43,'Expenditures - all orgs'!$B$14:$B$3599,'Budget Detail - AAAAAA'!$B$3)</f>
        <v>0</v>
      </c>
      <c r="D43" s="276">
        <f>SUMIFS('Expenditures - all orgs'!$E$14:$E$3599,'Expenditures - all orgs'!$C$14:$C$3599, 'Budget Detail - AAAAAA'!$B43,'Expenditures - all orgs'!$B$14:$B$3599,'Budget Detail - AAAAAA'!$B$3)</f>
        <v>0</v>
      </c>
      <c r="E43" s="277">
        <f>SUMIFS('Expenditures - all orgs'!$F$14:$F$3599,'Expenditures - all orgs'!$C$14:$C$3599, 'Budget Detail - AAAAAA'!$B43,'Expenditures - all orgs'!$B$14:$B$3599,'Budget Detail - AAAAAA'!$B$3)</f>
        <v>0</v>
      </c>
      <c r="F43" s="278">
        <f t="shared" si="0"/>
        <v>0</v>
      </c>
      <c r="G43" s="712"/>
      <c r="H43" s="285"/>
      <c r="I43" s="285"/>
      <c r="J43" s="285"/>
      <c r="K43" s="712"/>
      <c r="L43" s="712"/>
      <c r="M43" s="712"/>
      <c r="N43" s="712"/>
      <c r="O43" s="712"/>
      <c r="P43" s="712"/>
      <c r="Q43" s="712"/>
      <c r="R43" s="712"/>
      <c r="S43" s="712"/>
      <c r="T43" s="712"/>
      <c r="U43" s="712"/>
      <c r="V43" s="712"/>
      <c r="W43" s="712"/>
      <c r="X43" s="712"/>
      <c r="Y43" s="712"/>
      <c r="Z43" s="712"/>
      <c r="AA43" s="712"/>
      <c r="AB43" s="712"/>
      <c r="AC43" s="712"/>
      <c r="AD43" s="712"/>
      <c r="AE43" s="712"/>
      <c r="AF43" s="712"/>
      <c r="AG43" s="712"/>
      <c r="AH43" s="712"/>
      <c r="AI43" s="712"/>
      <c r="AJ43" s="712"/>
      <c r="AK43" s="712"/>
    </row>
    <row r="44" spans="1:37" s="713" customFormat="1" ht="15" customHeight="1" x14ac:dyDescent="0.3">
      <c r="A44" s="216" t="s">
        <v>67</v>
      </c>
      <c r="B44" s="1140">
        <v>114530</v>
      </c>
      <c r="C44" s="275">
        <f>SUMIFS('Expenditures - all orgs'!$D$14:$D$3599,'Expenditures - all orgs'!$C$14:$C$3599, 'Budget Detail - AAAAAA'!$B44,'Expenditures - all orgs'!$B$14:$B$3599,'Budget Detail - AAAAAA'!$B$3)</f>
        <v>0</v>
      </c>
      <c r="D44" s="276">
        <f>SUMIFS('Expenditures - all orgs'!$E$14:$E$3599,'Expenditures - all orgs'!$C$14:$C$3599, 'Budget Detail - AAAAAA'!$B44,'Expenditures - all orgs'!$B$14:$B$3599,'Budget Detail - AAAAAA'!$B$3)</f>
        <v>0</v>
      </c>
      <c r="E44" s="277">
        <f>SUMIFS('Expenditures - all orgs'!$F$14:$F$3599,'Expenditures - all orgs'!$C$14:$C$3599, 'Budget Detail - AAAAAA'!$B44,'Expenditures - all orgs'!$B$14:$B$3599,'Budget Detail - AAAAAA'!$B$3)</f>
        <v>0</v>
      </c>
      <c r="F44" s="278">
        <f t="shared" si="0"/>
        <v>0</v>
      </c>
      <c r="G44" s="712"/>
      <c r="H44" s="285"/>
      <c r="I44" s="285"/>
      <c r="J44" s="285"/>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c r="AJ44" s="712"/>
      <c r="AK44" s="712"/>
    </row>
    <row r="45" spans="1:37" s="713" customFormat="1" ht="15" customHeight="1" x14ac:dyDescent="0.3">
      <c r="A45" s="216" t="s">
        <v>156</v>
      </c>
      <c r="B45" s="1140">
        <v>114540</v>
      </c>
      <c r="C45" s="275">
        <f>SUMIFS('Expenditures - all orgs'!$D$14:$D$3599,'Expenditures - all orgs'!$C$14:$C$3599, 'Budget Detail - AAAAAA'!$B45,'Expenditures - all orgs'!$B$14:$B$3599,'Budget Detail - AAAAAA'!$B$3)</f>
        <v>0</v>
      </c>
      <c r="D45" s="276">
        <f>SUMIFS('Expenditures - all orgs'!$E$14:$E$3599,'Expenditures - all orgs'!$C$14:$C$3599, 'Budget Detail - AAAAAA'!$B45,'Expenditures - all orgs'!$B$14:$B$3599,'Budget Detail - AAAAAA'!$B$3)</f>
        <v>0</v>
      </c>
      <c r="E45" s="277">
        <f>SUMIFS('Expenditures - all orgs'!$F$14:$F$3599,'Expenditures - all orgs'!$C$14:$C$3599, 'Budget Detail - AAAAAA'!$B45,'Expenditures - all orgs'!$B$14:$B$3599,'Budget Detail - AAAAAA'!$B$3)</f>
        <v>0</v>
      </c>
      <c r="F45" s="278">
        <f t="shared" si="0"/>
        <v>0</v>
      </c>
      <c r="G45" s="712"/>
      <c r="H45" s="285"/>
      <c r="I45" s="285"/>
      <c r="J45" s="285"/>
      <c r="K45" s="712"/>
      <c r="L45" s="712"/>
      <c r="M45" s="712"/>
      <c r="N45" s="712"/>
      <c r="O45" s="712"/>
      <c r="P45" s="712"/>
      <c r="Q45" s="712"/>
      <c r="R45" s="712"/>
      <c r="S45" s="712"/>
      <c r="T45" s="712"/>
      <c r="U45" s="712"/>
      <c r="V45" s="712"/>
      <c r="W45" s="712"/>
      <c r="X45" s="712"/>
      <c r="Y45" s="712"/>
      <c r="Z45" s="712"/>
      <c r="AA45" s="712"/>
      <c r="AB45" s="712"/>
      <c r="AC45" s="712"/>
      <c r="AD45" s="712"/>
      <c r="AE45" s="712"/>
      <c r="AF45" s="712"/>
      <c r="AG45" s="712"/>
      <c r="AH45" s="712"/>
      <c r="AI45" s="712"/>
      <c r="AJ45" s="712"/>
      <c r="AK45" s="712"/>
    </row>
    <row r="46" spans="1:37" s="713" customFormat="1" ht="15" customHeight="1" x14ac:dyDescent="0.3">
      <c r="A46" s="216" t="s">
        <v>158</v>
      </c>
      <c r="B46" s="1140">
        <v>114600</v>
      </c>
      <c r="C46" s="275">
        <f>SUMIFS('Expenditures - all orgs'!$D$14:$D$3599,'Expenditures - all orgs'!$C$14:$C$3599, 'Budget Detail - AAAAAA'!$B46,'Expenditures - all orgs'!$B$14:$B$3599,'Budget Detail - AAAAAA'!$B$3)</f>
        <v>0</v>
      </c>
      <c r="D46" s="276">
        <f>SUMIFS('Expenditures - all orgs'!$E$14:$E$3599,'Expenditures - all orgs'!$C$14:$C$3599, 'Budget Detail - AAAAAA'!$B46,'Expenditures - all orgs'!$B$14:$B$3599,'Budget Detail - AAAAAA'!$B$3)</f>
        <v>0</v>
      </c>
      <c r="E46" s="277">
        <f>SUMIFS('Expenditures - all orgs'!$F$14:$F$3599,'Expenditures - all orgs'!$C$14:$C$3599, 'Budget Detail - AAAAAA'!$B46,'Expenditures - all orgs'!$B$14:$B$3599,'Budget Detail - AAAAAA'!$B$3)</f>
        <v>0</v>
      </c>
      <c r="F46" s="278">
        <f t="shared" si="0"/>
        <v>0</v>
      </c>
      <c r="G46" s="712"/>
      <c r="H46" s="285"/>
      <c r="I46" s="285"/>
      <c r="J46" s="285"/>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712"/>
      <c r="AK46" s="712"/>
    </row>
    <row r="47" spans="1:37" s="713" customFormat="1" ht="15" customHeight="1" x14ac:dyDescent="0.3">
      <c r="A47" s="216" t="s">
        <v>169</v>
      </c>
      <c r="B47" s="1140">
        <v>114900</v>
      </c>
      <c r="C47" s="275">
        <f>SUMIFS('Expenditures - all orgs'!$D$14:$D$3599,'Expenditures - all orgs'!$C$14:$C$3599, 'Budget Detail - AAAAAA'!$B47,'Expenditures - all orgs'!$B$14:$B$3599,'Budget Detail - AAAAAA'!$B$3)</f>
        <v>0</v>
      </c>
      <c r="D47" s="276">
        <f>SUMIFS('Expenditures - all orgs'!$E$14:$E$3599,'Expenditures - all orgs'!$C$14:$C$3599, 'Budget Detail - AAAAAA'!$B47,'Expenditures - all orgs'!$B$14:$B$3599,'Budget Detail - AAAAAA'!$B$3)</f>
        <v>0</v>
      </c>
      <c r="E47" s="277">
        <f>SUMIFS('Expenditures - all orgs'!$F$14:$F$3599,'Expenditures - all orgs'!$C$14:$C$3599, 'Budget Detail - AAAAAA'!$B47,'Expenditures - all orgs'!$B$14:$B$3599,'Budget Detail - AAAAAA'!$B$3)</f>
        <v>0</v>
      </c>
      <c r="F47" s="278">
        <f t="shared" si="0"/>
        <v>0</v>
      </c>
      <c r="G47" s="712"/>
      <c r="H47" s="285"/>
      <c r="I47" s="285"/>
      <c r="J47" s="285"/>
      <c r="K47" s="712"/>
      <c r="L47" s="712"/>
      <c r="M47" s="712"/>
      <c r="N47" s="712"/>
      <c r="O47" s="712"/>
      <c r="P47" s="712"/>
      <c r="Q47" s="712"/>
      <c r="R47" s="712"/>
      <c r="S47" s="712"/>
      <c r="T47" s="712"/>
      <c r="U47" s="712"/>
      <c r="V47" s="712"/>
      <c r="W47" s="712"/>
      <c r="X47" s="712"/>
      <c r="Y47" s="712"/>
      <c r="Z47" s="712"/>
      <c r="AA47" s="712"/>
      <c r="AB47" s="712"/>
      <c r="AC47" s="712"/>
      <c r="AD47" s="712"/>
      <c r="AE47" s="712"/>
      <c r="AF47" s="712"/>
      <c r="AG47" s="712"/>
      <c r="AH47" s="712"/>
      <c r="AI47" s="712"/>
      <c r="AJ47" s="712"/>
      <c r="AK47" s="712"/>
    </row>
    <row r="48" spans="1:37" s="713" customFormat="1" ht="15" customHeight="1" x14ac:dyDescent="0.3">
      <c r="A48" s="216" t="s">
        <v>170</v>
      </c>
      <c r="B48" s="1140">
        <v>114910</v>
      </c>
      <c r="C48" s="275">
        <f>SUMIFS('Expenditures - all orgs'!$D$14:$D$3599,'Expenditures - all orgs'!$C$14:$C$3599, 'Budget Detail - AAAAAA'!$B48,'Expenditures - all orgs'!$B$14:$B$3599,'Budget Detail - AAAAAA'!$B$3)</f>
        <v>0</v>
      </c>
      <c r="D48" s="276">
        <f>SUMIFS('Expenditures - all orgs'!$E$14:$E$3599,'Expenditures - all orgs'!$C$14:$C$3599, 'Budget Detail - AAAAAA'!$B48,'Expenditures - all orgs'!$B$14:$B$3599,'Budget Detail - AAAAAA'!$B$3)</f>
        <v>0</v>
      </c>
      <c r="E48" s="277">
        <f>SUMIFS('Expenditures - all orgs'!$F$14:$F$3599,'Expenditures - all orgs'!$C$14:$C$3599, 'Budget Detail - AAAAAA'!$B48,'Expenditures - all orgs'!$B$14:$B$3599,'Budget Detail - AAAAAA'!$B$3)</f>
        <v>0</v>
      </c>
      <c r="F48" s="278">
        <f t="shared" si="0"/>
        <v>0</v>
      </c>
      <c r="G48" s="712"/>
      <c r="H48" s="285"/>
      <c r="I48" s="285"/>
      <c r="J48" s="285"/>
      <c r="K48" s="712"/>
      <c r="L48" s="712"/>
      <c r="M48" s="712"/>
      <c r="N48" s="712"/>
      <c r="O48" s="712"/>
      <c r="P48" s="712"/>
      <c r="Q48" s="712"/>
      <c r="R48" s="712"/>
      <c r="S48" s="712"/>
      <c r="T48" s="712"/>
      <c r="U48" s="712"/>
      <c r="V48" s="712"/>
      <c r="W48" s="712"/>
      <c r="X48" s="712"/>
      <c r="Y48" s="712"/>
      <c r="Z48" s="712"/>
      <c r="AA48" s="712"/>
      <c r="AB48" s="712"/>
      <c r="AC48" s="712"/>
      <c r="AD48" s="712"/>
      <c r="AE48" s="712"/>
      <c r="AF48" s="712"/>
      <c r="AG48" s="712"/>
      <c r="AH48" s="712"/>
      <c r="AI48" s="712"/>
      <c r="AJ48" s="712"/>
      <c r="AK48" s="712"/>
    </row>
    <row r="49" spans="1:37" s="713" customFormat="1" ht="15" customHeight="1" x14ac:dyDescent="0.3">
      <c r="A49" s="216" t="s">
        <v>179</v>
      </c>
      <c r="B49" s="1140">
        <v>115100</v>
      </c>
      <c r="C49" s="275">
        <f>SUMIFS('Expenditures - all orgs'!$D$14:$D$3599,'Expenditures - all orgs'!$C$14:$C$3599, 'Budget Detail - AAAAAA'!$B49,'Expenditures - all orgs'!$B$14:$B$3599,'Budget Detail - AAAAAA'!$B$3)</f>
        <v>0</v>
      </c>
      <c r="D49" s="276">
        <f>SUMIFS('Expenditures - all orgs'!$E$14:$E$3599,'Expenditures - all orgs'!$C$14:$C$3599, 'Budget Detail - AAAAAA'!$B49,'Expenditures - all orgs'!$B$14:$B$3599,'Budget Detail - AAAAAA'!$B$3)</f>
        <v>0</v>
      </c>
      <c r="E49" s="277">
        <f>SUMIFS('Expenditures - all orgs'!$F$14:$F$3599,'Expenditures - all orgs'!$C$14:$C$3599, 'Budget Detail - AAAAAA'!$B49,'Expenditures - all orgs'!$B$14:$B$3599,'Budget Detail - AAAAAA'!$B$3)</f>
        <v>0</v>
      </c>
      <c r="F49" s="278">
        <f t="shared" ref="F49:F53" si="2">C49-D49-E49</f>
        <v>0</v>
      </c>
      <c r="G49" s="712"/>
      <c r="H49" s="285"/>
      <c r="I49" s="285"/>
      <c r="J49" s="285"/>
      <c r="K49" s="712"/>
      <c r="L49" s="712"/>
      <c r="M49" s="712"/>
      <c r="N49" s="712"/>
      <c r="O49" s="712"/>
      <c r="P49" s="712"/>
      <c r="Q49" s="712"/>
      <c r="R49" s="712"/>
      <c r="S49" s="712"/>
      <c r="T49" s="712"/>
      <c r="U49" s="712"/>
      <c r="V49" s="712"/>
      <c r="W49" s="712"/>
      <c r="X49" s="712"/>
      <c r="Y49" s="712"/>
      <c r="Z49" s="712"/>
      <c r="AA49" s="712"/>
      <c r="AB49" s="712"/>
      <c r="AC49" s="712"/>
      <c r="AD49" s="712"/>
      <c r="AE49" s="712"/>
      <c r="AF49" s="712"/>
      <c r="AG49" s="712"/>
      <c r="AH49" s="712"/>
      <c r="AI49" s="712"/>
      <c r="AJ49" s="712"/>
      <c r="AK49" s="712"/>
    </row>
    <row r="50" spans="1:37" s="713" customFormat="1" ht="15" customHeight="1" x14ac:dyDescent="0.3">
      <c r="A50" s="216" t="s">
        <v>178</v>
      </c>
      <c r="B50" s="1140">
        <v>115200</v>
      </c>
      <c r="C50" s="275">
        <f>SUMIFS('Expenditures - all orgs'!$D$14:$D$3599,'Expenditures - all orgs'!$C$14:$C$3599, 'Budget Detail - AAAAAA'!$B50,'Expenditures - all orgs'!$B$14:$B$3599,'Budget Detail - AAAAAA'!$B$3)</f>
        <v>0</v>
      </c>
      <c r="D50" s="276">
        <f>SUMIFS('Expenditures - all orgs'!$E$14:$E$3599,'Expenditures - all orgs'!$C$14:$C$3599, 'Budget Detail - AAAAAA'!$B50,'Expenditures - all orgs'!$B$14:$B$3599,'Budget Detail - AAAAAA'!$B$3)</f>
        <v>0</v>
      </c>
      <c r="E50" s="277">
        <f>SUMIFS('Expenditures - all orgs'!$F$14:$F$3599,'Expenditures - all orgs'!$C$14:$C$3599, 'Budget Detail - AAAAAA'!$B50,'Expenditures - all orgs'!$B$14:$B$3599,'Budget Detail - AAAAAA'!$B$3)</f>
        <v>0</v>
      </c>
      <c r="F50" s="278">
        <f t="shared" si="2"/>
        <v>0</v>
      </c>
      <c r="G50" s="712"/>
      <c r="H50" s="285"/>
      <c r="I50" s="285"/>
      <c r="J50" s="285"/>
      <c r="K50" s="712"/>
      <c r="L50" s="712"/>
      <c r="M50" s="712"/>
      <c r="N50" s="712"/>
      <c r="O50" s="712"/>
      <c r="P50" s="712"/>
      <c r="Q50" s="712"/>
      <c r="R50" s="712"/>
      <c r="S50" s="712"/>
      <c r="T50" s="712"/>
      <c r="U50" s="712"/>
      <c r="V50" s="712"/>
      <c r="W50" s="712"/>
      <c r="X50" s="712"/>
      <c r="Y50" s="712"/>
      <c r="Z50" s="712"/>
      <c r="AA50" s="712"/>
      <c r="AB50" s="712"/>
      <c r="AC50" s="712"/>
      <c r="AD50" s="712"/>
      <c r="AE50" s="712"/>
      <c r="AF50" s="712"/>
      <c r="AG50" s="712"/>
      <c r="AH50" s="712"/>
      <c r="AI50" s="712"/>
      <c r="AJ50" s="712"/>
      <c r="AK50" s="712"/>
    </row>
    <row r="51" spans="1:37" s="713" customFormat="1" ht="15" customHeight="1" x14ac:dyDescent="0.3">
      <c r="A51" s="216" t="s">
        <v>180</v>
      </c>
      <c r="B51" s="1140">
        <v>115300</v>
      </c>
      <c r="C51" s="275">
        <f>SUMIFS('Expenditures - all orgs'!$D$14:$D$3599,'Expenditures - all orgs'!$C$14:$C$3599, 'Budget Detail - AAAAAA'!$B51,'Expenditures - all orgs'!$B$14:$B$3599,'Budget Detail - AAAAAA'!$B$3)</f>
        <v>0</v>
      </c>
      <c r="D51" s="276">
        <f>SUMIFS('Expenditures - all orgs'!$E$14:$E$3599,'Expenditures - all orgs'!$C$14:$C$3599, 'Budget Detail - AAAAAA'!$B51,'Expenditures - all orgs'!$B$14:$B$3599,'Budget Detail - AAAAAA'!$B$3)</f>
        <v>0</v>
      </c>
      <c r="E51" s="277">
        <f>SUMIFS('Expenditures - all orgs'!$F$14:$F$3599,'Expenditures - all orgs'!$C$14:$C$3599, 'Budget Detail - AAAAAA'!$B51,'Expenditures - all orgs'!$B$14:$B$3599,'Budget Detail - AAAAAA'!$B$3)</f>
        <v>0</v>
      </c>
      <c r="F51" s="278">
        <f t="shared" si="2"/>
        <v>0</v>
      </c>
      <c r="G51" s="712"/>
      <c r="H51" s="285"/>
      <c r="I51" s="285"/>
      <c r="J51" s="285"/>
      <c r="K51" s="712"/>
      <c r="L51" s="712"/>
      <c r="M51" s="712"/>
      <c r="N51" s="712"/>
      <c r="O51" s="712"/>
      <c r="P51" s="712"/>
      <c r="Q51" s="712"/>
      <c r="R51" s="712"/>
      <c r="S51" s="712"/>
      <c r="T51" s="712"/>
      <c r="U51" s="712"/>
      <c r="V51" s="712"/>
      <c r="W51" s="712"/>
      <c r="X51" s="712"/>
      <c r="Y51" s="712"/>
      <c r="Z51" s="712"/>
      <c r="AA51" s="712"/>
      <c r="AB51" s="712"/>
      <c r="AC51" s="712"/>
      <c r="AD51" s="712"/>
      <c r="AE51" s="712"/>
      <c r="AF51" s="712"/>
      <c r="AG51" s="712"/>
      <c r="AH51" s="712"/>
      <c r="AI51" s="712"/>
      <c r="AJ51" s="712"/>
      <c r="AK51" s="712"/>
    </row>
    <row r="52" spans="1:37" s="713" customFormat="1" ht="15" customHeight="1" x14ac:dyDescent="0.3">
      <c r="A52" s="216" t="s">
        <v>181</v>
      </c>
      <c r="B52" s="1140">
        <v>115400</v>
      </c>
      <c r="C52" s="275">
        <f>SUMIFS('Expenditures - all orgs'!$D$14:$D$3599,'Expenditures - all orgs'!$C$14:$C$3599, 'Budget Detail - AAAAAA'!$B52,'Expenditures - all orgs'!$B$14:$B$3599,'Budget Detail - AAAAAA'!$B$3)</f>
        <v>0</v>
      </c>
      <c r="D52" s="276">
        <f>SUMIFS('Expenditures - all orgs'!$E$14:$E$3599,'Expenditures - all orgs'!$C$14:$C$3599, 'Budget Detail - AAAAAA'!$B52,'Expenditures - all orgs'!$B$14:$B$3599,'Budget Detail - AAAAAA'!$B$3)</f>
        <v>0</v>
      </c>
      <c r="E52" s="277">
        <f>SUMIFS('Expenditures - all orgs'!$F$14:$F$3599,'Expenditures - all orgs'!$C$14:$C$3599, 'Budget Detail - AAAAAA'!$B52,'Expenditures - all orgs'!$B$14:$B$3599,'Budget Detail - AAAAAA'!$B$3)</f>
        <v>0</v>
      </c>
      <c r="F52" s="278">
        <f t="shared" si="2"/>
        <v>0</v>
      </c>
      <c r="G52" s="712"/>
      <c r="H52" s="285"/>
      <c r="I52" s="285"/>
      <c r="J52" s="285"/>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row>
    <row r="53" spans="1:37" s="713" customFormat="1" ht="15" customHeight="1" x14ac:dyDescent="0.3">
      <c r="A53" s="216" t="s">
        <v>182</v>
      </c>
      <c r="B53" s="1140">
        <v>115800</v>
      </c>
      <c r="C53" s="275">
        <f>SUMIFS('Expenditures - all orgs'!$D$14:$D$3599,'Expenditures - all orgs'!$C$14:$C$3599, 'Budget Detail - AAAAAA'!$B53,'Expenditures - all orgs'!$B$14:$B$3599,'Budget Detail - AAAAAA'!$B$3)</f>
        <v>0</v>
      </c>
      <c r="D53" s="276">
        <f>SUMIFS('Expenditures - all orgs'!$E$14:$E$3599,'Expenditures - all orgs'!$C$14:$C$3599, 'Budget Detail - AAAAAA'!$B53,'Expenditures - all orgs'!$B$14:$B$3599,'Budget Detail - AAAAAA'!$B$3)</f>
        <v>0</v>
      </c>
      <c r="E53" s="277">
        <f>SUMIFS('Expenditures - all orgs'!$F$14:$F$3599,'Expenditures - all orgs'!$C$14:$C$3599, 'Budget Detail - AAAAAA'!$B53,'Expenditures - all orgs'!$B$14:$B$3599,'Budget Detail - AAAAAA'!$B$3)</f>
        <v>0</v>
      </c>
      <c r="F53" s="278">
        <f t="shared" si="2"/>
        <v>0</v>
      </c>
      <c r="G53" s="712"/>
      <c r="H53" s="285"/>
      <c r="I53" s="285"/>
      <c r="J53" s="285"/>
      <c r="K53" s="712"/>
      <c r="L53" s="712"/>
      <c r="M53" s="712"/>
      <c r="N53" s="712"/>
      <c r="O53" s="712"/>
      <c r="P53" s="712"/>
      <c r="Q53" s="712"/>
      <c r="R53" s="712"/>
      <c r="S53" s="712"/>
      <c r="T53" s="712"/>
      <c r="U53" s="712"/>
      <c r="V53" s="712"/>
      <c r="W53" s="712"/>
      <c r="X53" s="712"/>
      <c r="Y53" s="712"/>
      <c r="Z53" s="712"/>
      <c r="AA53" s="712"/>
      <c r="AB53" s="712"/>
      <c r="AC53" s="712"/>
      <c r="AD53" s="712"/>
      <c r="AE53" s="712"/>
      <c r="AF53" s="712"/>
      <c r="AG53" s="712"/>
      <c r="AH53" s="712"/>
      <c r="AI53" s="712"/>
      <c r="AJ53" s="712"/>
      <c r="AK53" s="712"/>
    </row>
    <row r="54" spans="1:37" s="713" customFormat="1" ht="15" customHeight="1" x14ac:dyDescent="0.3">
      <c r="A54" s="216" t="s">
        <v>160</v>
      </c>
      <c r="B54" s="1140">
        <v>116200</v>
      </c>
      <c r="C54" s="275">
        <f>SUMIFS('Expenditures - all orgs'!$D$14:$D$3599,'Expenditures - all orgs'!$C$14:$C$3599, 'Budget Detail - AAAAAA'!$B54,'Expenditures - all orgs'!$B$14:$B$3599,'Budget Detail - AAAAAA'!$B$3)</f>
        <v>0</v>
      </c>
      <c r="D54" s="276">
        <f>SUMIFS('Expenditures - all orgs'!$E$14:$E$3599,'Expenditures - all orgs'!$C$14:$C$3599, 'Budget Detail - AAAAAA'!$B54,'Expenditures - all orgs'!$B$14:$B$3599,'Budget Detail - AAAAAA'!$B$3)</f>
        <v>0</v>
      </c>
      <c r="E54" s="277">
        <f>SUMIFS('Expenditures - all orgs'!$F$14:$F$3599,'Expenditures - all orgs'!$C$14:$C$3599, 'Budget Detail - AAAAAA'!$B54,'Expenditures - all orgs'!$B$14:$B$3599,'Budget Detail - AAAAAA'!$B$3)</f>
        <v>0</v>
      </c>
      <c r="F54" s="278">
        <f t="shared" si="0"/>
        <v>0</v>
      </c>
      <c r="G54" s="712"/>
      <c r="H54" s="285"/>
      <c r="I54" s="285"/>
      <c r="J54" s="285"/>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AJ54" s="712"/>
      <c r="AK54" s="712"/>
    </row>
    <row r="55" spans="1:37" s="713" customFormat="1" ht="15" customHeight="1" x14ac:dyDescent="0.3">
      <c r="A55" s="216" t="s">
        <v>171</v>
      </c>
      <c r="B55" s="1140">
        <v>116300</v>
      </c>
      <c r="C55" s="275">
        <f>SUMIFS('Expenditures - all orgs'!$D$14:$D$3599,'Expenditures - all orgs'!$C$14:$C$3599, 'Budget Detail - AAAAAA'!$B55,'Expenditures - all orgs'!$B$14:$B$3599,'Budget Detail - AAAAAA'!$B$3)</f>
        <v>0</v>
      </c>
      <c r="D55" s="276">
        <f>SUMIFS('Expenditures - all orgs'!$E$14:$E$3599,'Expenditures - all orgs'!$C$14:$C$3599, 'Budget Detail - AAAAAA'!$B55,'Expenditures - all orgs'!$B$14:$B$3599,'Budget Detail - AAAAAA'!$B$3)</f>
        <v>0</v>
      </c>
      <c r="E55" s="277">
        <f>SUMIFS('Expenditures - all orgs'!$F$14:$F$3599,'Expenditures - all orgs'!$C$14:$C$3599, 'Budget Detail - AAAAAA'!$B55,'Expenditures - all orgs'!$B$14:$B$3599,'Budget Detail - AAAAAA'!$B$3)</f>
        <v>0</v>
      </c>
      <c r="F55" s="278">
        <f t="shared" si="0"/>
        <v>0</v>
      </c>
      <c r="G55" s="712"/>
      <c r="H55" s="285"/>
      <c r="I55" s="285"/>
      <c r="J55" s="285"/>
      <c r="K55" s="712"/>
      <c r="L55" s="712"/>
      <c r="M55" s="712"/>
      <c r="N55" s="712"/>
      <c r="O55" s="712"/>
      <c r="P55" s="712"/>
      <c r="Q55" s="712"/>
      <c r="R55" s="712"/>
      <c r="S55" s="712"/>
      <c r="T55" s="712"/>
      <c r="U55" s="712"/>
      <c r="V55" s="712"/>
      <c r="W55" s="712"/>
      <c r="X55" s="712"/>
      <c r="Y55" s="712"/>
      <c r="Z55" s="712"/>
      <c r="AA55" s="712"/>
      <c r="AB55" s="712"/>
      <c r="AC55" s="712"/>
      <c r="AD55" s="712"/>
      <c r="AE55" s="712"/>
      <c r="AF55" s="712"/>
      <c r="AG55" s="712"/>
      <c r="AH55" s="712"/>
      <c r="AI55" s="712"/>
      <c r="AJ55" s="712"/>
      <c r="AK55" s="712"/>
    </row>
    <row r="56" spans="1:37" s="713" customFormat="1" ht="15" customHeight="1" x14ac:dyDescent="0.3">
      <c r="A56" s="216" t="s">
        <v>172</v>
      </c>
      <c r="B56" s="1140">
        <v>116400</v>
      </c>
      <c r="C56" s="275">
        <f>SUMIFS('Expenditures - all orgs'!$D$14:$D$3599,'Expenditures - all orgs'!$C$14:$C$3599, 'Budget Detail - AAAAAA'!$B56,'Expenditures - all orgs'!$B$14:$B$3599,'Budget Detail - AAAAAA'!$B$3)</f>
        <v>0</v>
      </c>
      <c r="D56" s="276">
        <f>SUMIFS('Expenditures - all orgs'!$E$14:$E$3599,'Expenditures - all orgs'!$C$14:$C$3599, 'Budget Detail - AAAAAA'!$B56,'Expenditures - all orgs'!$B$14:$B$3599,'Budget Detail - AAAAAA'!$B$3)</f>
        <v>0</v>
      </c>
      <c r="E56" s="277">
        <f>SUMIFS('Expenditures - all orgs'!$F$14:$F$3599,'Expenditures - all orgs'!$C$14:$C$3599, 'Budget Detail - AAAAAA'!$B56,'Expenditures - all orgs'!$B$14:$B$3599,'Budget Detail - AAAAAA'!$B$3)</f>
        <v>0</v>
      </c>
      <c r="F56" s="278">
        <f t="shared" si="0"/>
        <v>0</v>
      </c>
      <c r="G56" s="712"/>
      <c r="H56" s="285"/>
      <c r="I56" s="285"/>
      <c r="J56" s="285"/>
      <c r="K56" s="712"/>
      <c r="L56" s="712"/>
      <c r="M56" s="712"/>
      <c r="N56" s="712"/>
      <c r="O56" s="712"/>
      <c r="P56" s="712"/>
      <c r="Q56" s="712"/>
      <c r="R56" s="712"/>
      <c r="S56" s="712"/>
      <c r="T56" s="712"/>
      <c r="U56" s="712"/>
      <c r="V56" s="712"/>
      <c r="W56" s="712"/>
      <c r="X56" s="712"/>
      <c r="Y56" s="712"/>
      <c r="Z56" s="712"/>
      <c r="AA56" s="712"/>
      <c r="AB56" s="712"/>
      <c r="AC56" s="712"/>
      <c r="AD56" s="712"/>
      <c r="AE56" s="712"/>
      <c r="AF56" s="712"/>
      <c r="AG56" s="712"/>
      <c r="AH56" s="712"/>
      <c r="AI56" s="712"/>
      <c r="AJ56" s="712"/>
      <c r="AK56" s="712"/>
    </row>
    <row r="57" spans="1:37" s="713" customFormat="1" ht="15" customHeight="1" x14ac:dyDescent="0.3">
      <c r="A57" s="216" t="s">
        <v>173</v>
      </c>
      <c r="B57" s="1140">
        <v>116500</v>
      </c>
      <c r="C57" s="275">
        <f>SUMIFS('Expenditures - all orgs'!$D$14:$D$3599,'Expenditures - all orgs'!$C$14:$C$3599, 'Budget Detail - AAAAAA'!$B57,'Expenditures - all orgs'!$B$14:$B$3599,'Budget Detail - AAAAAA'!$B$3)</f>
        <v>0</v>
      </c>
      <c r="D57" s="276">
        <f>SUMIFS('Expenditures - all orgs'!$E$14:$E$3599,'Expenditures - all orgs'!$C$14:$C$3599, 'Budget Detail - AAAAAA'!$B57,'Expenditures - all orgs'!$B$14:$B$3599,'Budget Detail - AAAAAA'!$B$3)</f>
        <v>0</v>
      </c>
      <c r="E57" s="277">
        <f>SUMIFS('Expenditures - all orgs'!$F$14:$F$3599,'Expenditures - all orgs'!$C$14:$C$3599, 'Budget Detail - AAAAAA'!$B57,'Expenditures - all orgs'!$B$14:$B$3599,'Budget Detail - AAAAAA'!$B$3)</f>
        <v>0</v>
      </c>
      <c r="F57" s="278">
        <f t="shared" si="0"/>
        <v>0</v>
      </c>
      <c r="G57" s="712"/>
      <c r="H57" s="285"/>
      <c r="I57" s="285"/>
      <c r="J57" s="285"/>
      <c r="K57" s="712"/>
      <c r="L57" s="712"/>
      <c r="M57" s="712"/>
      <c r="N57" s="712"/>
      <c r="O57" s="712"/>
      <c r="P57" s="712"/>
      <c r="Q57" s="712"/>
      <c r="R57" s="712"/>
      <c r="S57" s="712"/>
      <c r="T57" s="712"/>
      <c r="U57" s="712"/>
      <c r="V57" s="712"/>
      <c r="W57" s="712"/>
      <c r="X57" s="712"/>
      <c r="Y57" s="712"/>
      <c r="Z57" s="712"/>
      <c r="AA57" s="712"/>
      <c r="AB57" s="712"/>
      <c r="AC57" s="712"/>
      <c r="AD57" s="712"/>
      <c r="AE57" s="712"/>
      <c r="AF57" s="712"/>
      <c r="AG57" s="712"/>
      <c r="AH57" s="712"/>
      <c r="AI57" s="712"/>
      <c r="AJ57" s="712"/>
      <c r="AK57" s="712"/>
    </row>
    <row r="58" spans="1:37" s="713" customFormat="1" ht="15" customHeight="1" x14ac:dyDescent="0.3">
      <c r="A58" s="216" t="s">
        <v>161</v>
      </c>
      <c r="B58" s="1140">
        <v>116600</v>
      </c>
      <c r="C58" s="275">
        <f>SUMIFS('Expenditures - all orgs'!$D$14:$D$3599,'Expenditures - all orgs'!$C$14:$C$3599, 'Budget Detail - AAAAAA'!$B58,'Expenditures - all orgs'!$B$14:$B$3599,'Budget Detail - AAAAAA'!$B$3)</f>
        <v>0</v>
      </c>
      <c r="D58" s="276">
        <f>SUMIFS('Expenditures - all orgs'!$E$14:$E$3599,'Expenditures - all orgs'!$C$14:$C$3599, 'Budget Detail - AAAAAA'!$B58,'Expenditures - all orgs'!$B$14:$B$3599,'Budget Detail - AAAAAA'!$B$3)</f>
        <v>0</v>
      </c>
      <c r="E58" s="277">
        <f>SUMIFS('Expenditures - all orgs'!$F$14:$F$3599,'Expenditures - all orgs'!$C$14:$C$3599, 'Budget Detail - AAAAAA'!$B58,'Expenditures - all orgs'!$B$14:$B$3599,'Budget Detail - AAAAAA'!$B$3)</f>
        <v>0</v>
      </c>
      <c r="F58" s="278">
        <f t="shared" si="0"/>
        <v>0</v>
      </c>
      <c r="G58" s="712"/>
      <c r="H58" s="285"/>
      <c r="I58" s="285"/>
      <c r="J58" s="285"/>
      <c r="K58" s="712"/>
      <c r="L58" s="712"/>
      <c r="M58" s="712"/>
      <c r="N58" s="712"/>
      <c r="O58" s="712"/>
      <c r="P58" s="712"/>
      <c r="Q58" s="712"/>
      <c r="R58" s="712"/>
      <c r="S58" s="712"/>
      <c r="T58" s="712"/>
      <c r="U58" s="712"/>
      <c r="V58" s="712"/>
      <c r="W58" s="712"/>
      <c r="X58" s="712"/>
      <c r="Y58" s="712"/>
      <c r="Z58" s="712"/>
      <c r="AA58" s="712"/>
      <c r="AB58" s="712"/>
      <c r="AC58" s="712"/>
      <c r="AD58" s="712"/>
      <c r="AE58" s="712"/>
      <c r="AF58" s="712"/>
      <c r="AG58" s="712"/>
      <c r="AH58" s="712"/>
      <c r="AI58" s="712"/>
      <c r="AJ58" s="712"/>
      <c r="AK58" s="712"/>
    </row>
    <row r="59" spans="1:37" s="713" customFormat="1" ht="15" customHeight="1" x14ac:dyDescent="0.3">
      <c r="A59" s="216" t="s">
        <v>104</v>
      </c>
      <c r="B59" s="1142" t="s">
        <v>107</v>
      </c>
      <c r="C59" s="275">
        <f>SUMIFS('Expenditures - all orgs'!$D$14:$D$3599,'Expenditures - all orgs'!$C$14:$C$3599, 'Budget Detail - AAAAAA'!$B59,'Expenditures - all orgs'!$B$14:$B$3599,'Budget Detail - AAAAAA'!$B$3)</f>
        <v>0</v>
      </c>
      <c r="D59" s="276">
        <f>SUMIFS('Expenditures - all orgs'!$E$14:$E$3599,'Expenditures - all orgs'!$C$14:$C$3599, 'Budget Detail - AAAAAA'!$B59,'Expenditures - all orgs'!$B$14:$B$3599,'Budget Detail - AAAAAA'!$B$3)</f>
        <v>0</v>
      </c>
      <c r="E59" s="277">
        <f>SUMIFS('Expenditures - all orgs'!$F$14:$F$3599,'Expenditures - all orgs'!$C$14:$C$3599, 'Budget Detail - AAAAAA'!$B59,'Expenditures - all orgs'!$B$14:$B$3599,'Budget Detail - AAAAAA'!$B$3)</f>
        <v>0</v>
      </c>
      <c r="F59" s="278">
        <f t="shared" si="0"/>
        <v>0</v>
      </c>
      <c r="G59" s="712"/>
      <c r="H59" s="285"/>
      <c r="I59" s="285"/>
      <c r="J59" s="285"/>
      <c r="K59" s="712"/>
      <c r="L59" s="712"/>
      <c r="M59" s="712"/>
      <c r="N59" s="712"/>
      <c r="O59" s="712"/>
      <c r="P59" s="712"/>
      <c r="Q59" s="712"/>
      <c r="R59" s="712"/>
      <c r="S59" s="712"/>
      <c r="T59" s="712"/>
      <c r="U59" s="712"/>
      <c r="V59" s="712"/>
      <c r="W59" s="712"/>
      <c r="X59" s="712"/>
      <c r="Y59" s="712"/>
      <c r="Z59" s="712"/>
      <c r="AA59" s="712"/>
      <c r="AB59" s="712"/>
      <c r="AC59" s="712"/>
      <c r="AD59" s="712"/>
      <c r="AE59" s="712"/>
      <c r="AF59" s="712"/>
      <c r="AG59" s="712"/>
      <c r="AH59" s="712"/>
      <c r="AI59" s="712"/>
      <c r="AJ59" s="712"/>
      <c r="AK59" s="712"/>
    </row>
    <row r="60" spans="1:37" s="713" customFormat="1" ht="15" customHeight="1" x14ac:dyDescent="0.3">
      <c r="A60" s="216" t="s">
        <v>104</v>
      </c>
      <c r="B60" s="1142" t="s">
        <v>107</v>
      </c>
      <c r="C60" s="275">
        <f>SUMIFS('Expenditures - all orgs'!$D$14:$D$3599,'Expenditures - all orgs'!$C$14:$C$3599, 'Budget Detail - AAAAAA'!$B60,'Expenditures - all orgs'!$B$14:$B$3599,'Budget Detail - AAAAAA'!$B$3)</f>
        <v>0</v>
      </c>
      <c r="D60" s="276">
        <f>SUMIFS('Expenditures - all orgs'!$E$14:$E$3599,'Expenditures - all orgs'!$C$14:$C$3599, 'Budget Detail - AAAAAA'!$B60,'Expenditures - all orgs'!$B$14:$B$3599,'Budget Detail - AAAAAA'!$B$3)</f>
        <v>0</v>
      </c>
      <c r="E60" s="277">
        <f>SUMIFS('Expenditures - all orgs'!$F$14:$F$3599,'Expenditures - all orgs'!$C$14:$C$3599, 'Budget Detail - AAAAAA'!$B60,'Expenditures - all orgs'!$B$14:$B$3599,'Budget Detail - AAAAAA'!$B$3)</f>
        <v>0</v>
      </c>
      <c r="F60" s="278">
        <f t="shared" si="0"/>
        <v>0</v>
      </c>
      <c r="G60" s="712"/>
      <c r="H60" s="285"/>
      <c r="I60" s="285"/>
      <c r="J60" s="285"/>
      <c r="K60" s="712"/>
      <c r="L60" s="712"/>
      <c r="M60" s="712"/>
      <c r="N60" s="712"/>
      <c r="O60" s="712"/>
      <c r="P60" s="712"/>
      <c r="Q60" s="712"/>
      <c r="R60" s="712"/>
      <c r="S60" s="712"/>
      <c r="T60" s="712"/>
      <c r="U60" s="712"/>
      <c r="V60" s="712"/>
      <c r="W60" s="712"/>
      <c r="X60" s="712"/>
      <c r="Y60" s="712"/>
      <c r="Z60" s="712"/>
      <c r="AA60" s="712"/>
      <c r="AB60" s="712"/>
      <c r="AC60" s="712"/>
      <c r="AD60" s="712"/>
      <c r="AE60" s="712"/>
      <c r="AF60" s="712"/>
      <c r="AG60" s="712"/>
      <c r="AH60" s="712"/>
      <c r="AI60" s="712"/>
      <c r="AJ60" s="712"/>
      <c r="AK60" s="712"/>
    </row>
    <row r="61" spans="1:37" s="713" customFormat="1" ht="15" customHeight="1" x14ac:dyDescent="0.3">
      <c r="A61" s="216" t="s">
        <v>104</v>
      </c>
      <c r="B61" s="1142" t="s">
        <v>107</v>
      </c>
      <c r="C61" s="275">
        <f>SUMIFS('Expenditures - all orgs'!$D$14:$D$3599,'Expenditures - all orgs'!$C$14:$C$3599, 'Budget Detail - AAAAAA'!$B61,'Expenditures - all orgs'!$B$14:$B$3599,'Budget Detail - AAAAAA'!$B$3)</f>
        <v>0</v>
      </c>
      <c r="D61" s="276">
        <f>SUMIFS('Expenditures - all orgs'!$E$14:$E$3599,'Expenditures - all orgs'!$C$14:$C$3599, 'Budget Detail - AAAAAA'!$B61,'Expenditures - all orgs'!$B$14:$B$3599,'Budget Detail - AAAAAA'!$B$3)</f>
        <v>0</v>
      </c>
      <c r="E61" s="277">
        <f>SUMIFS('Expenditures - all orgs'!$F$14:$F$3599,'Expenditures - all orgs'!$C$14:$C$3599, 'Budget Detail - AAAAAA'!$B61,'Expenditures - all orgs'!$B$14:$B$3599,'Budget Detail - AAAAAA'!$B$3)</f>
        <v>0</v>
      </c>
      <c r="F61" s="278">
        <f t="shared" si="0"/>
        <v>0</v>
      </c>
      <c r="G61" s="712"/>
      <c r="H61" s="282"/>
      <c r="I61" s="284"/>
      <c r="J61" s="282"/>
      <c r="K61" s="712"/>
      <c r="L61" s="712"/>
      <c r="M61" s="712"/>
      <c r="N61" s="712"/>
      <c r="O61" s="712"/>
      <c r="P61" s="712"/>
      <c r="Q61" s="712"/>
      <c r="R61" s="712"/>
      <c r="S61" s="712"/>
      <c r="T61" s="712"/>
      <c r="U61" s="712"/>
      <c r="V61" s="712"/>
      <c r="W61" s="712"/>
      <c r="X61" s="712"/>
      <c r="Y61" s="712"/>
      <c r="Z61" s="712"/>
      <c r="AA61" s="712"/>
      <c r="AB61" s="712"/>
      <c r="AC61" s="712"/>
      <c r="AD61" s="712"/>
      <c r="AE61" s="712"/>
      <c r="AF61" s="712"/>
      <c r="AG61" s="712"/>
      <c r="AH61" s="712"/>
      <c r="AI61" s="712"/>
      <c r="AJ61" s="712"/>
      <c r="AK61" s="712"/>
    </row>
    <row r="62" spans="1:37" s="713" customFormat="1" ht="15" customHeight="1" x14ac:dyDescent="0.3">
      <c r="A62" s="216" t="s">
        <v>104</v>
      </c>
      <c r="B62" s="1142" t="s">
        <v>107</v>
      </c>
      <c r="C62" s="275">
        <f>SUMIFS('Expenditures - all orgs'!$D$14:$D$3599,'Expenditures - all orgs'!$C$14:$C$3599, 'Budget Detail - AAAAAA'!$B62,'Expenditures - all orgs'!$B$14:$B$3599,'Budget Detail - AAAAAA'!$B$3)</f>
        <v>0</v>
      </c>
      <c r="D62" s="276">
        <f>SUMIFS('Expenditures - all orgs'!$E$14:$E$3599,'Expenditures - all orgs'!$C$14:$C$3599, 'Budget Detail - AAAAAA'!$B62,'Expenditures - all orgs'!$B$14:$B$3599,'Budget Detail - AAAAAA'!$B$3)</f>
        <v>0</v>
      </c>
      <c r="E62" s="277">
        <f>SUMIFS('Expenditures - all orgs'!$F$14:$F$3599,'Expenditures - all orgs'!$C$14:$C$3599, 'Budget Detail - AAAAAA'!$B62,'Expenditures - all orgs'!$B$14:$B$3599,'Budget Detail - AAAAAA'!$B$3)</f>
        <v>0</v>
      </c>
      <c r="F62" s="278">
        <f t="shared" si="0"/>
        <v>0</v>
      </c>
      <c r="G62" s="712"/>
      <c r="H62" s="282"/>
      <c r="I62" s="284"/>
      <c r="J62" s="282"/>
      <c r="K62" s="712"/>
      <c r="L62" s="712"/>
      <c r="M62" s="712"/>
      <c r="N62" s="712"/>
      <c r="O62" s="712"/>
      <c r="P62" s="712"/>
      <c r="Q62" s="712"/>
      <c r="R62" s="712"/>
      <c r="S62" s="712"/>
      <c r="T62" s="712"/>
      <c r="U62" s="712"/>
      <c r="V62" s="712"/>
      <c r="W62" s="712"/>
      <c r="X62" s="712"/>
      <c r="Y62" s="712"/>
      <c r="Z62" s="712"/>
      <c r="AA62" s="712"/>
      <c r="AB62" s="712"/>
      <c r="AC62" s="712"/>
      <c r="AD62" s="712"/>
      <c r="AE62" s="712"/>
      <c r="AF62" s="712"/>
      <c r="AG62" s="712"/>
      <c r="AH62" s="712"/>
      <c r="AI62" s="712"/>
      <c r="AJ62" s="712"/>
      <c r="AK62" s="712"/>
    </row>
    <row r="63" spans="1:37" s="713" customFormat="1" ht="15" customHeight="1" x14ac:dyDescent="0.3">
      <c r="A63" s="216" t="s">
        <v>104</v>
      </c>
      <c r="B63" s="1142" t="s">
        <v>107</v>
      </c>
      <c r="C63" s="275">
        <f>SUMIFS('Expenditures - all orgs'!$D$14:$D$3599,'Expenditures - all orgs'!$C$14:$C$3599, 'Budget Detail - AAAAAA'!$B63,'Expenditures - all orgs'!$B$14:$B$3599,'Budget Detail - AAAAAA'!$B$3)</f>
        <v>0</v>
      </c>
      <c r="D63" s="276">
        <f>SUMIFS('Expenditures - all orgs'!$E$14:$E$3599,'Expenditures - all orgs'!$C$14:$C$3599, 'Budget Detail - AAAAAA'!$B63,'Expenditures - all orgs'!$B$14:$B$3599,'Budget Detail - AAAAAA'!$B$3)</f>
        <v>0</v>
      </c>
      <c r="E63" s="277">
        <f>SUMIFS('Expenditures - all orgs'!$F$14:$F$3599,'Expenditures - all orgs'!$C$14:$C$3599, 'Budget Detail - AAAAAA'!$B63,'Expenditures - all orgs'!$B$14:$B$3599,'Budget Detail - AAAAAA'!$B$3)</f>
        <v>0</v>
      </c>
      <c r="F63" s="278">
        <f t="shared" si="0"/>
        <v>0</v>
      </c>
      <c r="G63" s="712"/>
      <c r="H63" s="282"/>
      <c r="I63" s="284"/>
      <c r="J63" s="282"/>
      <c r="K63" s="712"/>
      <c r="L63" s="712"/>
      <c r="M63" s="712"/>
      <c r="N63" s="712"/>
      <c r="O63" s="712"/>
      <c r="P63" s="712"/>
      <c r="Q63" s="712"/>
      <c r="R63" s="712"/>
      <c r="S63" s="712"/>
      <c r="T63" s="712"/>
      <c r="U63" s="712"/>
      <c r="V63" s="712"/>
      <c r="W63" s="712"/>
      <c r="X63" s="712"/>
      <c r="Y63" s="712"/>
      <c r="Z63" s="712"/>
      <c r="AA63" s="712"/>
      <c r="AB63" s="712"/>
      <c r="AC63" s="712"/>
      <c r="AD63" s="712"/>
      <c r="AE63" s="712"/>
      <c r="AF63" s="712"/>
      <c r="AG63" s="712"/>
      <c r="AH63" s="712"/>
      <c r="AI63" s="712"/>
      <c r="AJ63" s="712"/>
      <c r="AK63" s="712"/>
    </row>
    <row r="64" spans="1:37" s="713" customFormat="1" ht="15" customHeight="1" x14ac:dyDescent="0.3">
      <c r="A64" s="216" t="s">
        <v>104</v>
      </c>
      <c r="B64" s="1142" t="s">
        <v>107</v>
      </c>
      <c r="C64" s="275">
        <f>SUMIFS('Expenditures - all orgs'!$D$14:$D$3599,'Expenditures - all orgs'!$C$14:$C$3599, 'Budget Detail - AAAAAA'!$B64,'Expenditures - all orgs'!$B$14:$B$3599,'Budget Detail - AAAAAA'!$B$3)</f>
        <v>0</v>
      </c>
      <c r="D64" s="276">
        <f>SUMIFS('Expenditures - all orgs'!$E$14:$E$3599,'Expenditures - all orgs'!$C$14:$C$3599, 'Budget Detail - AAAAAA'!$B64,'Expenditures - all orgs'!$B$14:$B$3599,'Budget Detail - AAAAAA'!$B$3)</f>
        <v>0</v>
      </c>
      <c r="E64" s="277">
        <f>SUMIFS('Expenditures - all orgs'!$F$14:$F$3599,'Expenditures - all orgs'!$C$14:$C$3599, 'Budget Detail - AAAAAA'!$B64,'Expenditures - all orgs'!$B$14:$B$3599,'Budget Detail - AAAAAA'!$B$3)</f>
        <v>0</v>
      </c>
      <c r="F64" s="278">
        <f t="shared" si="0"/>
        <v>0</v>
      </c>
      <c r="G64" s="712"/>
      <c r="H64" s="282"/>
      <c r="I64" s="284"/>
      <c r="J64" s="282"/>
      <c r="K64" s="712"/>
      <c r="L64" s="712"/>
      <c r="M64" s="712"/>
      <c r="N64" s="712"/>
      <c r="O64" s="712"/>
      <c r="P64" s="712"/>
      <c r="Q64" s="712"/>
      <c r="R64" s="712"/>
      <c r="S64" s="712"/>
      <c r="T64" s="712"/>
      <c r="U64" s="712"/>
      <c r="V64" s="712"/>
      <c r="W64" s="712"/>
      <c r="X64" s="712"/>
      <c r="Y64" s="712"/>
      <c r="Z64" s="712"/>
      <c r="AA64" s="712"/>
      <c r="AB64" s="712"/>
      <c r="AC64" s="712"/>
      <c r="AD64" s="712"/>
      <c r="AE64" s="712"/>
      <c r="AF64" s="712"/>
      <c r="AG64" s="712"/>
      <c r="AH64" s="712"/>
      <c r="AI64" s="712"/>
      <c r="AJ64" s="712"/>
      <c r="AK64" s="712"/>
    </row>
    <row r="65" spans="1:37" s="713" customFormat="1" ht="15" customHeight="1" x14ac:dyDescent="0.3">
      <c r="A65" s="216" t="s">
        <v>104</v>
      </c>
      <c r="B65" s="1142" t="s">
        <v>107</v>
      </c>
      <c r="C65" s="275">
        <f>SUMIFS('Expenditures - all orgs'!$D$14:$D$3599,'Expenditures - all orgs'!$C$14:$C$3599, 'Budget Detail - AAAAAA'!$B65,'Expenditures - all orgs'!$B$14:$B$3599,'Budget Detail - AAAAAA'!$B$3)</f>
        <v>0</v>
      </c>
      <c r="D65" s="276">
        <f>SUMIFS('Expenditures - all orgs'!$E$14:$E$3599,'Expenditures - all orgs'!$C$14:$C$3599, 'Budget Detail - AAAAAA'!$B65,'Expenditures - all orgs'!$B$14:$B$3599,'Budget Detail - AAAAAA'!$B$3)</f>
        <v>0</v>
      </c>
      <c r="E65" s="277">
        <f>SUMIFS('Expenditures - all orgs'!$F$14:$F$3599,'Expenditures - all orgs'!$C$14:$C$3599, 'Budget Detail - AAAAAA'!$B65,'Expenditures - all orgs'!$B$14:$B$3599,'Budget Detail - AAAAAA'!$B$3)</f>
        <v>0</v>
      </c>
      <c r="F65" s="278">
        <f t="shared" si="0"/>
        <v>0</v>
      </c>
      <c r="G65" s="712"/>
      <c r="H65" s="282"/>
      <c r="I65" s="284"/>
      <c r="J65" s="282"/>
      <c r="K65" s="712"/>
      <c r="L65" s="712"/>
      <c r="M65" s="712"/>
      <c r="N65" s="712"/>
      <c r="O65" s="712"/>
      <c r="P65" s="712"/>
      <c r="Q65" s="712"/>
      <c r="R65" s="712"/>
      <c r="S65" s="712"/>
      <c r="T65" s="712"/>
      <c r="U65" s="712"/>
      <c r="V65" s="712"/>
      <c r="W65" s="712"/>
      <c r="X65" s="712"/>
      <c r="Y65" s="712"/>
      <c r="Z65" s="712"/>
      <c r="AA65" s="712"/>
      <c r="AB65" s="712"/>
      <c r="AC65" s="712"/>
      <c r="AD65" s="712"/>
      <c r="AE65" s="712"/>
      <c r="AF65" s="712"/>
      <c r="AG65" s="712"/>
      <c r="AH65" s="712"/>
      <c r="AI65" s="712"/>
      <c r="AJ65" s="712"/>
      <c r="AK65" s="712"/>
    </row>
    <row r="66" spans="1:37" s="713" customFormat="1" ht="15" customHeight="1" x14ac:dyDescent="0.3">
      <c r="A66" s="216" t="s">
        <v>104</v>
      </c>
      <c r="B66" s="1142" t="s">
        <v>107</v>
      </c>
      <c r="C66" s="275">
        <f>SUMIFS('Expenditures - all orgs'!$D$14:$D$3599,'Expenditures - all orgs'!$C$14:$C$3599, 'Budget Detail - AAAAAA'!$B66,'Expenditures - all orgs'!$B$14:$B$3599,'Budget Detail - AAAAAA'!$B$3)</f>
        <v>0</v>
      </c>
      <c r="D66" s="276">
        <f>SUMIFS('Expenditures - all orgs'!$E$14:$E$3599,'Expenditures - all orgs'!$C$14:$C$3599, 'Budget Detail - AAAAAA'!$B66,'Expenditures - all orgs'!$B$14:$B$3599,'Budget Detail - AAAAAA'!$B$3)</f>
        <v>0</v>
      </c>
      <c r="E66" s="277">
        <f>SUMIFS('Expenditures - all orgs'!$F$14:$F$3599,'Expenditures - all orgs'!$C$14:$C$3599, 'Budget Detail - AAAAAA'!$B66,'Expenditures - all orgs'!$B$14:$B$3599,'Budget Detail - AAAAAA'!$B$3)</f>
        <v>0</v>
      </c>
      <c r="F66" s="278">
        <f t="shared" si="0"/>
        <v>0</v>
      </c>
      <c r="G66" s="712"/>
      <c r="H66" s="282"/>
      <c r="I66" s="284"/>
      <c r="J66" s="282"/>
      <c r="K66" s="712"/>
      <c r="L66" s="712"/>
      <c r="M66" s="712"/>
      <c r="N66" s="712"/>
      <c r="O66" s="712"/>
      <c r="P66" s="712"/>
      <c r="Q66" s="712"/>
      <c r="R66" s="712"/>
      <c r="S66" s="712"/>
      <c r="T66" s="712"/>
      <c r="U66" s="712"/>
      <c r="V66" s="712"/>
      <c r="W66" s="712"/>
      <c r="X66" s="712"/>
      <c r="Y66" s="712"/>
      <c r="Z66" s="712"/>
      <c r="AA66" s="712"/>
      <c r="AB66" s="712"/>
      <c r="AC66" s="712"/>
      <c r="AD66" s="712"/>
      <c r="AE66" s="712"/>
      <c r="AF66" s="712"/>
      <c r="AG66" s="712"/>
      <c r="AH66" s="712"/>
      <c r="AI66" s="712"/>
      <c r="AJ66" s="712"/>
      <c r="AK66" s="712"/>
    </row>
    <row r="67" spans="1:37" s="713" customFormat="1" ht="15" customHeight="1" x14ac:dyDescent="0.3">
      <c r="A67" s="216" t="s">
        <v>104</v>
      </c>
      <c r="B67" s="1142" t="s">
        <v>107</v>
      </c>
      <c r="C67" s="275">
        <f>SUMIFS('Expenditures - all orgs'!$D$14:$D$3599,'Expenditures - all orgs'!$C$14:$C$3599, 'Budget Detail - AAAAAA'!$B67,'Expenditures - all orgs'!$B$14:$B$3599,'Budget Detail - AAAAAA'!$B$3)</f>
        <v>0</v>
      </c>
      <c r="D67" s="276">
        <f>SUMIFS('Expenditures - all orgs'!$E$14:$E$3599,'Expenditures - all orgs'!$C$14:$C$3599, 'Budget Detail - AAAAAA'!$B67,'Expenditures - all orgs'!$B$14:$B$3599,'Budget Detail - AAAAAA'!$B$3)</f>
        <v>0</v>
      </c>
      <c r="E67" s="277">
        <f>SUMIFS('Expenditures - all orgs'!$F$14:$F$3599,'Expenditures - all orgs'!$C$14:$C$3599, 'Budget Detail - AAAAAA'!$B67,'Expenditures - all orgs'!$B$14:$B$3599,'Budget Detail - AAAAAA'!$B$3)</f>
        <v>0</v>
      </c>
      <c r="F67" s="278">
        <f t="shared" si="0"/>
        <v>0</v>
      </c>
      <c r="G67" s="712"/>
      <c r="H67" s="282"/>
      <c r="I67" s="284"/>
      <c r="J67" s="282"/>
      <c r="K67" s="712"/>
      <c r="L67" s="712"/>
      <c r="M67" s="712"/>
      <c r="N67" s="712"/>
      <c r="O67" s="712"/>
      <c r="P67" s="712"/>
      <c r="Q67" s="712"/>
      <c r="R67" s="712"/>
      <c r="S67" s="712"/>
      <c r="T67" s="712"/>
      <c r="U67" s="712"/>
      <c r="V67" s="712"/>
      <c r="W67" s="712"/>
      <c r="X67" s="712"/>
      <c r="Y67" s="712"/>
      <c r="Z67" s="712"/>
      <c r="AA67" s="712"/>
      <c r="AB67" s="712"/>
      <c r="AC67" s="712"/>
      <c r="AD67" s="712"/>
      <c r="AE67" s="712"/>
      <c r="AF67" s="712"/>
      <c r="AG67" s="712"/>
      <c r="AH67" s="712"/>
      <c r="AI67" s="712"/>
      <c r="AJ67" s="712"/>
      <c r="AK67" s="712"/>
    </row>
    <row r="68" spans="1:37" s="713" customFormat="1" ht="15" customHeight="1" x14ac:dyDescent="0.3">
      <c r="A68" s="216" t="s">
        <v>104</v>
      </c>
      <c r="B68" s="1142" t="s">
        <v>107</v>
      </c>
      <c r="C68" s="275">
        <f>SUMIFS('Expenditures - all orgs'!$D$14:$D$3599,'Expenditures - all orgs'!$C$14:$C$3599, 'Budget Detail - AAAAAA'!$B68,'Expenditures - all orgs'!$B$14:$B$3599,'Budget Detail - AAAAAA'!$B$3)</f>
        <v>0</v>
      </c>
      <c r="D68" s="276">
        <f>SUMIFS('Expenditures - all orgs'!$E$14:$E$3599,'Expenditures - all orgs'!$C$14:$C$3599, 'Budget Detail - AAAAAA'!$B68,'Expenditures - all orgs'!$B$14:$B$3599,'Budget Detail - AAAAAA'!$B$3)</f>
        <v>0</v>
      </c>
      <c r="E68" s="277">
        <f>SUMIFS('Expenditures - all orgs'!$F$14:$F$3599,'Expenditures - all orgs'!$C$14:$C$3599, 'Budget Detail - AAAAAA'!$B68,'Expenditures - all orgs'!$B$14:$B$3599,'Budget Detail - AAAAAA'!$B$3)</f>
        <v>0</v>
      </c>
      <c r="F68" s="278">
        <f t="shared" si="0"/>
        <v>0</v>
      </c>
      <c r="G68" s="712"/>
      <c r="H68" s="282"/>
      <c r="I68" s="284"/>
      <c r="J68" s="282"/>
      <c r="K68" s="712"/>
      <c r="L68" s="712"/>
      <c r="M68" s="712"/>
      <c r="N68" s="712"/>
      <c r="O68" s="712"/>
      <c r="P68" s="712"/>
      <c r="Q68" s="712"/>
      <c r="R68" s="712"/>
      <c r="S68" s="712"/>
      <c r="T68" s="712"/>
      <c r="U68" s="712"/>
      <c r="V68" s="712"/>
      <c r="W68" s="712"/>
      <c r="X68" s="712"/>
      <c r="Y68" s="712"/>
      <c r="Z68" s="712"/>
      <c r="AA68" s="712"/>
      <c r="AB68" s="712"/>
      <c r="AC68" s="712"/>
      <c r="AD68" s="712"/>
      <c r="AE68" s="712"/>
      <c r="AF68" s="712"/>
      <c r="AG68" s="712"/>
      <c r="AH68" s="712"/>
      <c r="AI68" s="712"/>
      <c r="AJ68" s="712"/>
      <c r="AK68" s="712"/>
    </row>
    <row r="69" spans="1:37" s="713" customFormat="1" ht="15" customHeight="1" x14ac:dyDescent="0.3">
      <c r="A69" s="216" t="s">
        <v>104</v>
      </c>
      <c r="B69" s="1142" t="s">
        <v>107</v>
      </c>
      <c r="C69" s="275">
        <f>SUMIFS('Expenditures - all orgs'!$D$14:$D$3599,'Expenditures - all orgs'!$C$14:$C$3599, 'Budget Detail - AAAAAA'!$B69,'Expenditures - all orgs'!$B$14:$B$3599,'Budget Detail - AAAAAA'!$B$3)</f>
        <v>0</v>
      </c>
      <c r="D69" s="276">
        <f>SUMIFS('Expenditures - all orgs'!$E$14:$E$3599,'Expenditures - all orgs'!$C$14:$C$3599, 'Budget Detail - AAAAAA'!$B69,'Expenditures - all orgs'!$B$14:$B$3599,'Budget Detail - AAAAAA'!$B$3)</f>
        <v>0</v>
      </c>
      <c r="E69" s="277">
        <f>SUMIFS('Expenditures - all orgs'!$F$14:$F$3599,'Expenditures - all orgs'!$C$14:$C$3599, 'Budget Detail - AAAAAA'!$B69,'Expenditures - all orgs'!$B$14:$B$3599,'Budget Detail - AAAAAA'!$B$3)</f>
        <v>0</v>
      </c>
      <c r="F69" s="278">
        <f t="shared" si="0"/>
        <v>0</v>
      </c>
      <c r="G69" s="712"/>
      <c r="H69" s="282"/>
      <c r="I69" s="284"/>
      <c r="J69" s="282"/>
      <c r="K69" s="712"/>
      <c r="L69" s="712"/>
      <c r="M69" s="712"/>
      <c r="N69" s="712"/>
      <c r="O69" s="712"/>
      <c r="P69" s="712"/>
      <c r="Q69" s="712"/>
      <c r="R69" s="712"/>
      <c r="S69" s="712"/>
      <c r="T69" s="712"/>
      <c r="U69" s="712"/>
      <c r="V69" s="712"/>
      <c r="W69" s="712"/>
      <c r="X69" s="712"/>
      <c r="Y69" s="712"/>
      <c r="Z69" s="712"/>
      <c r="AA69" s="712"/>
      <c r="AB69" s="712"/>
      <c r="AC69" s="712"/>
      <c r="AD69" s="712"/>
      <c r="AE69" s="712"/>
      <c r="AF69" s="712"/>
      <c r="AG69" s="712"/>
      <c r="AH69" s="712"/>
      <c r="AI69" s="712"/>
      <c r="AJ69" s="712"/>
      <c r="AK69" s="712"/>
    </row>
    <row r="70" spans="1:37" s="713" customFormat="1" ht="15" customHeight="1" thickBot="1" x14ac:dyDescent="0.35">
      <c r="A70" s="216" t="s">
        <v>104</v>
      </c>
      <c r="B70" s="1142" t="s">
        <v>107</v>
      </c>
      <c r="C70" s="275">
        <f>SUMIFS('Expenditures - all orgs'!$D$14:$D$3599,'Expenditures - all orgs'!$C$14:$C$3599, 'Budget Detail - AAAAAA'!$B70,'Expenditures - all orgs'!$B$14:$B$3599,'Budget Detail - AAAAAA'!$B$3)</f>
        <v>0</v>
      </c>
      <c r="D70" s="276">
        <f>SUMIFS('Expenditures - all orgs'!$E$14:$E$3599,'Expenditures - all orgs'!$C$14:$C$3599, 'Budget Detail - AAAAAA'!$B70,'Expenditures - all orgs'!$B$14:$B$3599,'Budget Detail - AAAAAA'!$B$3)</f>
        <v>0</v>
      </c>
      <c r="E70" s="277">
        <f>SUMIFS('Expenditures - all orgs'!$F$14:$F$3599,'Expenditures - all orgs'!$C$14:$C$3599, 'Budget Detail - AAAAAA'!$B70,'Expenditures - all orgs'!$B$14:$B$3599,'Budget Detail - AAAAAA'!$B$3)</f>
        <v>0</v>
      </c>
      <c r="F70" s="286">
        <f t="shared" si="0"/>
        <v>0</v>
      </c>
      <c r="G70" s="712"/>
      <c r="H70" s="282"/>
      <c r="I70" s="284"/>
      <c r="J70" s="282"/>
      <c r="K70" s="712"/>
      <c r="L70" s="712"/>
      <c r="M70" s="712"/>
      <c r="N70" s="712"/>
      <c r="O70" s="712"/>
      <c r="P70" s="712"/>
      <c r="Q70" s="712"/>
      <c r="R70" s="712"/>
      <c r="S70" s="712"/>
      <c r="T70" s="712"/>
      <c r="U70" s="712"/>
      <c r="V70" s="712"/>
      <c r="W70" s="712"/>
      <c r="X70" s="712"/>
      <c r="Y70" s="712"/>
      <c r="Z70" s="712"/>
      <c r="AA70" s="712"/>
      <c r="AB70" s="712"/>
      <c r="AC70" s="712"/>
      <c r="AD70" s="712"/>
      <c r="AE70" s="712"/>
      <c r="AF70" s="712"/>
      <c r="AG70" s="712"/>
      <c r="AH70" s="712"/>
      <c r="AI70" s="712"/>
      <c r="AJ70" s="712"/>
      <c r="AK70" s="712"/>
    </row>
    <row r="71" spans="1:37" s="713" customFormat="1" ht="15" customHeight="1" thickBot="1" x14ac:dyDescent="0.35">
      <c r="A71" s="1384" t="s">
        <v>211</v>
      </c>
      <c r="B71" s="1385"/>
      <c r="C71" s="1138">
        <f>SUM(C10:C70)</f>
        <v>0</v>
      </c>
      <c r="D71" s="1138">
        <f>SUM(D10:D70)</f>
        <v>0</v>
      </c>
      <c r="E71" s="1138">
        <f>SUM(E10:E70)</f>
        <v>0</v>
      </c>
      <c r="F71" s="1139">
        <f>SUM(F10:F70)</f>
        <v>0</v>
      </c>
      <c r="G71" s="712"/>
      <c r="H71" s="282"/>
      <c r="I71" s="284"/>
      <c r="J71" s="282"/>
      <c r="K71" s="712"/>
      <c r="L71" s="712"/>
      <c r="M71" s="712"/>
      <c r="N71" s="712"/>
      <c r="O71" s="712"/>
      <c r="P71" s="712"/>
      <c r="Q71" s="712"/>
      <c r="R71" s="712"/>
      <c r="S71" s="712"/>
      <c r="T71" s="712"/>
      <c r="U71" s="712"/>
      <c r="V71" s="712"/>
      <c r="W71" s="712"/>
      <c r="X71" s="712"/>
      <c r="Y71" s="712"/>
      <c r="Z71" s="712"/>
      <c r="AA71" s="712"/>
      <c r="AB71" s="712"/>
      <c r="AC71" s="712"/>
      <c r="AD71" s="712"/>
      <c r="AE71" s="712"/>
      <c r="AF71" s="712"/>
      <c r="AG71" s="712"/>
      <c r="AH71" s="712"/>
      <c r="AI71" s="712"/>
      <c r="AJ71" s="712"/>
      <c r="AK71" s="712"/>
    </row>
    <row r="72" spans="1:37" s="274" customFormat="1" ht="15" customHeight="1" x14ac:dyDescent="0.3">
      <c r="A72" s="708"/>
      <c r="B72" s="588"/>
      <c r="C72" s="287"/>
      <c r="D72" s="288"/>
      <c r="E72" s="289"/>
      <c r="F72" s="290"/>
      <c r="G72" s="281" t="s">
        <v>449</v>
      </c>
      <c r="H72" s="282"/>
      <c r="I72" s="284"/>
      <c r="J72" s="282"/>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row>
    <row r="73" spans="1:37" s="274" customFormat="1" ht="15" customHeight="1" x14ac:dyDescent="0.3">
      <c r="A73" s="217" t="s">
        <v>294</v>
      </c>
      <c r="B73" s="588"/>
      <c r="C73" s="291"/>
      <c r="D73" s="292"/>
      <c r="E73" s="292"/>
      <c r="F73" s="293"/>
      <c r="G73" s="281"/>
      <c r="H73" s="282"/>
      <c r="I73" s="282"/>
      <c r="J73" s="282"/>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row>
    <row r="74" spans="1:37" s="713" customFormat="1" ht="15" customHeight="1" x14ac:dyDescent="0.3">
      <c r="A74" s="218" t="s">
        <v>183</v>
      </c>
      <c r="B74" s="589">
        <v>119600</v>
      </c>
      <c r="C74" s="294">
        <f>SUMIFS('Expenditures - all orgs'!$D$14:$D$3599,'Expenditures - all orgs'!$C$14:$C$3599, 'Budget Detail - AAAAAA'!$B74,'Expenditures - all orgs'!$B$14:$B$3599,'Budget Detail - AAAAAA'!$B$3)</f>
        <v>0</v>
      </c>
      <c r="D74" s="295">
        <f>SUMIFS('Expenditures - all orgs'!$E$14:$E$3599,'Expenditures - all orgs'!$C$14:$C$3599, 'Budget Detail - AAAAAA'!$B74,'Expenditures - all orgs'!$B$14:$B$3599,'Budget Detail - AAAAAA'!$B$3)</f>
        <v>0</v>
      </c>
      <c r="E74" s="296">
        <f>SUMIFS('Expenditures - all orgs'!$F$14:$F$3599,'Expenditures - all orgs'!$C$14:$C$3599, 'Budget Detail - AAAAAA'!$B74,'Expenditures - all orgs'!$B$14:$B$3599,'Budget Detail - AAAAAA'!$B$3)</f>
        <v>0</v>
      </c>
      <c r="F74" s="297">
        <f t="shared" si="0"/>
        <v>0</v>
      </c>
      <c r="G74" s="712"/>
      <c r="H74" s="711"/>
      <c r="I74" s="711"/>
      <c r="J74" s="711"/>
      <c r="K74" s="712"/>
      <c r="L74" s="712"/>
      <c r="M74" s="712"/>
      <c r="N74" s="712"/>
      <c r="O74" s="712"/>
      <c r="P74" s="712"/>
      <c r="Q74" s="712"/>
      <c r="R74" s="712"/>
      <c r="S74" s="712"/>
      <c r="T74" s="712"/>
      <c r="U74" s="712"/>
      <c r="V74" s="712"/>
      <c r="W74" s="712"/>
      <c r="X74" s="712"/>
      <c r="Y74" s="712"/>
      <c r="Z74" s="712"/>
      <c r="AA74" s="712"/>
      <c r="AB74" s="712"/>
      <c r="AC74" s="712"/>
      <c r="AD74" s="712"/>
      <c r="AE74" s="712"/>
      <c r="AF74" s="712"/>
      <c r="AG74" s="712"/>
      <c r="AH74" s="712"/>
      <c r="AI74" s="712"/>
      <c r="AJ74" s="712"/>
      <c r="AK74" s="712"/>
    </row>
    <row r="75" spans="1:37" s="713" customFormat="1" ht="15" customHeight="1" x14ac:dyDescent="0.3">
      <c r="A75" s="218" t="s">
        <v>184</v>
      </c>
      <c r="B75" s="590">
        <v>119700</v>
      </c>
      <c r="C75" s="294">
        <f>SUMIFS('Expenditures - all orgs'!$D$14:$D$3599,'Expenditures - all orgs'!$C$14:$C$3599, 'Budget Detail - AAAAAA'!$B75,'Expenditures - all orgs'!$B$14:$B$3599,'Budget Detail - AAAAAA'!$B$3)</f>
        <v>0</v>
      </c>
      <c r="D75" s="295">
        <f>SUMIFS('Expenditures - all orgs'!$E$14:$E$3599,'Expenditures - all orgs'!$C$14:$C$3599, 'Budget Detail - AAAAAA'!$B75,'Expenditures - all orgs'!$B$14:$B$3599,'Budget Detail - AAAAAA'!$B$3)</f>
        <v>0</v>
      </c>
      <c r="E75" s="296">
        <f>SUMIFS('Expenditures - all orgs'!$F$14:$F$3599,'Expenditures - all orgs'!$C$14:$C$3599, 'Budget Detail - AAAAAA'!$B75,'Expenditures - all orgs'!$B$14:$B$3599,'Budget Detail - AAAAAA'!$B$3)</f>
        <v>0</v>
      </c>
      <c r="F75" s="297">
        <f t="shared" ref="F75:F80" si="3">C75-D75-E75</f>
        <v>0</v>
      </c>
      <c r="G75" s="712"/>
      <c r="H75" s="711"/>
      <c r="I75" s="711"/>
      <c r="J75" s="711"/>
      <c r="K75" s="712"/>
      <c r="L75" s="712"/>
      <c r="M75" s="712"/>
      <c r="N75" s="712"/>
      <c r="O75" s="712"/>
      <c r="P75" s="712"/>
      <c r="Q75" s="712"/>
      <c r="R75" s="712"/>
      <c r="S75" s="712"/>
      <c r="T75" s="712"/>
      <c r="U75" s="712"/>
      <c r="V75" s="712"/>
      <c r="W75" s="712"/>
      <c r="X75" s="712"/>
      <c r="Y75" s="712"/>
      <c r="Z75" s="712"/>
      <c r="AA75" s="712"/>
      <c r="AB75" s="712"/>
      <c r="AC75" s="712"/>
      <c r="AD75" s="712"/>
      <c r="AE75" s="712"/>
      <c r="AF75" s="712"/>
      <c r="AG75" s="712"/>
      <c r="AH75" s="712"/>
      <c r="AI75" s="712"/>
      <c r="AJ75" s="712"/>
      <c r="AK75" s="712"/>
    </row>
    <row r="76" spans="1:37" s="713" customFormat="1" ht="15" customHeight="1" x14ac:dyDescent="0.3">
      <c r="A76" s="218" t="s">
        <v>185</v>
      </c>
      <c r="B76" s="590">
        <v>119800</v>
      </c>
      <c r="C76" s="294">
        <f>SUMIFS('Expenditures - all orgs'!$D$14:$D$3599,'Expenditures - all orgs'!$C$14:$C$3599, 'Budget Detail - AAAAAA'!$B76,'Expenditures - all orgs'!$B$14:$B$3599,'Budget Detail - AAAAAA'!$B$3)</f>
        <v>0</v>
      </c>
      <c r="D76" s="295">
        <f>SUMIFS('Expenditures - all orgs'!$E$14:$E$3599,'Expenditures - all orgs'!$C$14:$C$3599, 'Budget Detail - AAAAAA'!$B76,'Expenditures - all orgs'!$B$14:$B$3599,'Budget Detail - AAAAAA'!$B$3)</f>
        <v>0</v>
      </c>
      <c r="E76" s="296">
        <f>SUMIFS('Expenditures - all orgs'!$F$14:$F$3599,'Expenditures - all orgs'!$C$14:$C$3599, 'Budget Detail - AAAAAA'!$B76,'Expenditures - all orgs'!$B$14:$B$3599,'Budget Detail - AAAAAA'!$B$3)</f>
        <v>0</v>
      </c>
      <c r="F76" s="297">
        <f t="shared" si="3"/>
        <v>0</v>
      </c>
      <c r="G76" s="712"/>
      <c r="H76" s="711"/>
      <c r="I76" s="711"/>
      <c r="J76" s="711"/>
      <c r="K76" s="712"/>
      <c r="L76" s="712"/>
      <c r="M76" s="712"/>
      <c r="N76" s="712"/>
      <c r="O76" s="712"/>
      <c r="P76" s="712"/>
      <c r="Q76" s="712"/>
      <c r="R76" s="712"/>
      <c r="S76" s="712"/>
      <c r="T76" s="712"/>
      <c r="U76" s="712"/>
      <c r="V76" s="712"/>
      <c r="W76" s="712"/>
      <c r="X76" s="712"/>
      <c r="Y76" s="712"/>
      <c r="Z76" s="712"/>
      <c r="AA76" s="712"/>
      <c r="AB76" s="712"/>
      <c r="AC76" s="712"/>
      <c r="AD76" s="712"/>
      <c r="AE76" s="712"/>
      <c r="AF76" s="712"/>
      <c r="AG76" s="712"/>
      <c r="AH76" s="712"/>
      <c r="AI76" s="712"/>
      <c r="AJ76" s="712"/>
      <c r="AK76" s="712"/>
    </row>
    <row r="77" spans="1:37" s="713" customFormat="1" ht="15" customHeight="1" x14ac:dyDescent="0.3">
      <c r="A77" s="218" t="s">
        <v>185</v>
      </c>
      <c r="B77" s="590">
        <v>119900</v>
      </c>
      <c r="C77" s="294">
        <f>SUMIFS('Expenditures - all orgs'!$D$14:$D$3599,'Expenditures - all orgs'!$C$14:$C$3599, 'Budget Detail - AAAAAA'!$B77,'Expenditures - all orgs'!$B$14:$B$3599,'Budget Detail - AAAAAA'!$B$3)</f>
        <v>0</v>
      </c>
      <c r="D77" s="295">
        <f>SUMIFS('Expenditures - all orgs'!$E$14:$E$3599,'Expenditures - all orgs'!$C$14:$C$3599, 'Budget Detail - AAAAAA'!$B77,'Expenditures - all orgs'!$B$14:$B$3599,'Budget Detail - AAAAAA'!$B$3)</f>
        <v>0</v>
      </c>
      <c r="E77" s="296">
        <f>SUMIFS('Expenditures - all orgs'!$F$14:$F$3599,'Expenditures - all orgs'!$C$14:$C$3599, 'Budget Detail - AAAAAA'!$B77,'Expenditures - all orgs'!$B$14:$B$3599,'Budget Detail - AAAAAA'!$B$3)</f>
        <v>0</v>
      </c>
      <c r="F77" s="297">
        <f t="shared" si="3"/>
        <v>0</v>
      </c>
      <c r="G77" s="712"/>
      <c r="H77" s="711"/>
      <c r="I77" s="711"/>
      <c r="J77" s="711"/>
      <c r="K77" s="712"/>
      <c r="L77" s="712"/>
      <c r="M77" s="712"/>
      <c r="N77" s="712"/>
      <c r="O77" s="712"/>
      <c r="P77" s="712"/>
      <c r="Q77" s="712"/>
      <c r="R77" s="712"/>
      <c r="S77" s="712"/>
      <c r="T77" s="712"/>
      <c r="U77" s="712"/>
      <c r="V77" s="712"/>
      <c r="W77" s="712"/>
      <c r="X77" s="712"/>
      <c r="Y77" s="712"/>
      <c r="Z77" s="712"/>
      <c r="AA77" s="712"/>
      <c r="AB77" s="712"/>
      <c r="AC77" s="712"/>
      <c r="AD77" s="712"/>
      <c r="AE77" s="712"/>
      <c r="AF77" s="712"/>
      <c r="AG77" s="712"/>
      <c r="AH77" s="712"/>
      <c r="AI77" s="712"/>
      <c r="AJ77" s="712"/>
      <c r="AK77" s="712"/>
    </row>
    <row r="78" spans="1:37" s="713" customFormat="1" ht="15" customHeight="1" x14ac:dyDescent="0.3">
      <c r="A78" s="218" t="s">
        <v>185</v>
      </c>
      <c r="B78" s="590">
        <v>119940</v>
      </c>
      <c r="C78" s="294">
        <f>SUMIFS('Expenditures - all orgs'!$D$14:$D$3599,'Expenditures - all orgs'!$C$14:$C$3599, 'Budget Detail - AAAAAA'!$B78,'Expenditures - all orgs'!$B$14:$B$3599,'Budget Detail - AAAAAA'!$B$3)</f>
        <v>0</v>
      </c>
      <c r="D78" s="295">
        <f>SUMIFS('Expenditures - all orgs'!$E$14:$E$3599,'Expenditures - all orgs'!$C$14:$C$3599, 'Budget Detail - AAAAAA'!$B78,'Expenditures - all orgs'!$B$14:$B$3599,'Budget Detail - AAAAAA'!$B$3)</f>
        <v>0</v>
      </c>
      <c r="E78" s="296">
        <f>SUMIFS('Expenditures - all orgs'!$F$14:$F$3599,'Expenditures - all orgs'!$C$14:$C$3599, 'Budget Detail - AAAAAA'!$B78,'Expenditures - all orgs'!$B$14:$B$3599,'Budget Detail - AAAAAA'!$B$3)</f>
        <v>0</v>
      </c>
      <c r="F78" s="297">
        <f t="shared" si="3"/>
        <v>0</v>
      </c>
      <c r="G78" s="712"/>
      <c r="H78" s="711"/>
      <c r="I78" s="711"/>
      <c r="J78" s="711"/>
      <c r="K78" s="712"/>
      <c r="L78" s="712"/>
      <c r="M78" s="712"/>
      <c r="N78" s="712"/>
      <c r="O78" s="712"/>
      <c r="P78" s="712"/>
      <c r="Q78" s="712"/>
      <c r="R78" s="712"/>
      <c r="S78" s="712"/>
      <c r="T78" s="712"/>
      <c r="U78" s="712"/>
      <c r="V78" s="712"/>
      <c r="W78" s="712"/>
      <c r="X78" s="712"/>
      <c r="Y78" s="712"/>
      <c r="Z78" s="712"/>
      <c r="AA78" s="712"/>
      <c r="AB78" s="712"/>
      <c r="AC78" s="712"/>
      <c r="AD78" s="712"/>
      <c r="AE78" s="712"/>
      <c r="AF78" s="712"/>
      <c r="AG78" s="712"/>
      <c r="AH78" s="712"/>
      <c r="AI78" s="712"/>
      <c r="AJ78" s="712"/>
      <c r="AK78" s="712"/>
    </row>
    <row r="79" spans="1:37" s="713" customFormat="1" ht="15" customHeight="1" x14ac:dyDescent="0.3">
      <c r="A79" s="218" t="s">
        <v>104</v>
      </c>
      <c r="B79" s="590" t="s">
        <v>107</v>
      </c>
      <c r="C79" s="294">
        <f>SUMIFS('Expenditures - all orgs'!$D$14:$D$3599,'Expenditures - all orgs'!$C$14:$C$3599, 'Budget Detail - AAAAAA'!$B79,'Expenditures - all orgs'!$B$14:$B$3599,'Budget Detail - AAAAAA'!$B$3)</f>
        <v>0</v>
      </c>
      <c r="D79" s="295">
        <f>SUMIFS('Expenditures - all orgs'!$E$14:$E$3599,'Expenditures - all orgs'!$C$14:$C$3599, 'Budget Detail - AAAAAA'!$B79,'Expenditures - all orgs'!$B$14:$B$3599,'Budget Detail - AAAAAA'!$B$3)</f>
        <v>0</v>
      </c>
      <c r="E79" s="296">
        <f>SUMIFS('Expenditures - all orgs'!$F$14:$F$3599,'Expenditures - all orgs'!$C$14:$C$3599, 'Budget Detail - AAAAAA'!$B79,'Expenditures - all orgs'!$B$14:$B$3599,'Budget Detail - AAAAAA'!$B$3)</f>
        <v>0</v>
      </c>
      <c r="F79" s="297">
        <f t="shared" ref="F79" si="4">C79-D79-E79</f>
        <v>0</v>
      </c>
      <c r="G79" s="712"/>
      <c r="H79" s="711"/>
      <c r="I79" s="711"/>
      <c r="J79" s="711"/>
      <c r="K79" s="712"/>
      <c r="L79" s="712"/>
      <c r="M79" s="712"/>
      <c r="N79" s="712"/>
      <c r="O79" s="712"/>
      <c r="P79" s="712"/>
      <c r="Q79" s="712"/>
      <c r="R79" s="712"/>
      <c r="S79" s="712"/>
      <c r="T79" s="712"/>
      <c r="U79" s="712"/>
      <c r="V79" s="712"/>
      <c r="W79" s="712"/>
      <c r="X79" s="712"/>
      <c r="Y79" s="712"/>
      <c r="Z79" s="712"/>
      <c r="AA79" s="712"/>
      <c r="AB79" s="712"/>
      <c r="AC79" s="712"/>
      <c r="AD79" s="712"/>
      <c r="AE79" s="712"/>
      <c r="AF79" s="712"/>
      <c r="AG79" s="712"/>
      <c r="AH79" s="712"/>
      <c r="AI79" s="712"/>
      <c r="AJ79" s="712"/>
      <c r="AK79" s="712"/>
    </row>
    <row r="80" spans="1:37" s="713" customFormat="1" ht="15" customHeight="1" thickBot="1" x14ac:dyDescent="0.35">
      <c r="A80" s="218" t="s">
        <v>104</v>
      </c>
      <c r="B80" s="590" t="s">
        <v>107</v>
      </c>
      <c r="C80" s="294">
        <f>SUMIFS('Expenditures - all orgs'!$D$14:$D$3599,'Expenditures - all orgs'!$C$14:$C$3599, 'Budget Detail - AAAAAA'!$B80,'Expenditures - all orgs'!$B$14:$B$3599,'Budget Detail - AAAAAA'!$B$3)</f>
        <v>0</v>
      </c>
      <c r="D80" s="295">
        <f>SUMIFS('Expenditures - all orgs'!$E$14:$E$3599,'Expenditures - all orgs'!$C$14:$C$3599, 'Budget Detail - AAAAAA'!$B80,'Expenditures - all orgs'!$B$14:$B$3599,'Budget Detail - AAAAAA'!$B$3)</f>
        <v>0</v>
      </c>
      <c r="E80" s="296">
        <f>SUMIFS('Expenditures - all orgs'!$F$14:$F$3599,'Expenditures - all orgs'!$C$14:$C$3599, 'Budget Detail - AAAAAA'!$B80,'Expenditures - all orgs'!$B$14:$B$3599,'Budget Detail - AAAAAA'!$B$3)</f>
        <v>0</v>
      </c>
      <c r="F80" s="298">
        <f t="shared" si="3"/>
        <v>0</v>
      </c>
      <c r="G80" s="712"/>
      <c r="H80" s="711"/>
      <c r="I80" s="711"/>
      <c r="J80" s="711"/>
      <c r="K80" s="712"/>
      <c r="L80" s="712"/>
      <c r="M80" s="712"/>
      <c r="N80" s="712"/>
      <c r="O80" s="712"/>
      <c r="P80" s="712"/>
      <c r="Q80" s="712"/>
      <c r="R80" s="712"/>
      <c r="S80" s="712"/>
      <c r="T80" s="712"/>
      <c r="U80" s="712"/>
      <c r="V80" s="712"/>
      <c r="W80" s="712"/>
      <c r="X80" s="712"/>
      <c r="Y80" s="712"/>
      <c r="Z80" s="712"/>
      <c r="AA80" s="712"/>
      <c r="AB80" s="712"/>
      <c r="AC80" s="712"/>
      <c r="AD80" s="712"/>
      <c r="AE80" s="712"/>
      <c r="AF80" s="712"/>
      <c r="AG80" s="712"/>
      <c r="AH80" s="712"/>
      <c r="AI80" s="712"/>
      <c r="AJ80" s="712"/>
      <c r="AK80" s="712"/>
    </row>
    <row r="81" spans="1:37" s="281" customFormat="1" ht="15" customHeight="1" thickBot="1" x14ac:dyDescent="0.35">
      <c r="A81" s="1386" t="s">
        <v>212</v>
      </c>
      <c r="B81" s="1387"/>
      <c r="C81" s="1143">
        <f>SUM(C74:C80)</f>
        <v>0</v>
      </c>
      <c r="D81" s="1143">
        <f>SUM(D74:D80)</f>
        <v>0</v>
      </c>
      <c r="E81" s="1143">
        <f t="shared" ref="E81:F81" si="5">SUM(E74:E80)</f>
        <v>0</v>
      </c>
      <c r="F81" s="1145">
        <f t="shared" si="5"/>
        <v>0</v>
      </c>
      <c r="H81" s="282"/>
      <c r="I81" s="282"/>
      <c r="J81" s="282"/>
    </row>
    <row r="82" spans="1:37" s="281" customFormat="1" ht="15" customHeight="1" thickBot="1" x14ac:dyDescent="0.35">
      <c r="A82" s="218"/>
      <c r="B82" s="591"/>
      <c r="C82" s="300"/>
      <c r="D82" s="289"/>
      <c r="E82" s="289"/>
      <c r="F82" s="290"/>
      <c r="H82" s="282"/>
      <c r="I82" s="282"/>
      <c r="J82" s="282"/>
    </row>
    <row r="83" spans="1:37" s="713" customFormat="1" ht="18" thickBot="1" x14ac:dyDescent="0.35">
      <c r="A83" s="1382" t="s">
        <v>313</v>
      </c>
      <c r="B83" s="1383"/>
      <c r="C83" s="301">
        <f>C71+C81</f>
        <v>0</v>
      </c>
      <c r="D83" s="301">
        <f>D71+D81</f>
        <v>0</v>
      </c>
      <c r="E83" s="301">
        <f>E71+E81</f>
        <v>0</v>
      </c>
      <c r="F83" s="302">
        <f>F71+F81</f>
        <v>0</v>
      </c>
      <c r="G83" s="712"/>
      <c r="H83" s="711"/>
      <c r="I83" s="711"/>
      <c r="J83" s="711"/>
      <c r="K83" s="712"/>
      <c r="L83" s="712"/>
      <c r="M83" s="712"/>
      <c r="N83" s="712"/>
      <c r="O83" s="712"/>
      <c r="P83" s="712"/>
      <c r="Q83" s="712"/>
      <c r="R83" s="712"/>
      <c r="S83" s="712"/>
      <c r="T83" s="712"/>
      <c r="U83" s="712"/>
      <c r="V83" s="712"/>
      <c r="W83" s="712"/>
      <c r="X83" s="712"/>
      <c r="Y83" s="712"/>
      <c r="Z83" s="712"/>
      <c r="AA83" s="712"/>
      <c r="AB83" s="712"/>
      <c r="AC83" s="712"/>
      <c r="AD83" s="712"/>
      <c r="AE83" s="712"/>
      <c r="AF83" s="712"/>
      <c r="AG83" s="712"/>
      <c r="AH83" s="712"/>
      <c r="AI83" s="712"/>
      <c r="AJ83" s="712"/>
      <c r="AK83" s="712"/>
    </row>
    <row r="84" spans="1:37" s="713" customFormat="1" ht="15" customHeight="1" x14ac:dyDescent="0.3">
      <c r="A84" s="215"/>
      <c r="B84" s="592"/>
      <c r="C84" s="386"/>
      <c r="D84" s="386"/>
      <c r="E84" s="290"/>
      <c r="F84" s="290"/>
      <c r="G84" s="712"/>
      <c r="H84" s="711"/>
      <c r="I84" s="711"/>
      <c r="J84" s="711"/>
      <c r="K84" s="712"/>
      <c r="L84" s="712"/>
      <c r="M84" s="712"/>
      <c r="N84" s="712"/>
      <c r="O84" s="712"/>
      <c r="P84" s="712"/>
      <c r="Q84" s="712"/>
      <c r="R84" s="712"/>
      <c r="S84" s="712"/>
      <c r="T84" s="712"/>
      <c r="U84" s="712"/>
      <c r="V84" s="712"/>
      <c r="W84" s="712"/>
      <c r="X84" s="712"/>
      <c r="Y84" s="712"/>
      <c r="Z84" s="712"/>
      <c r="AA84" s="712"/>
      <c r="AB84" s="712"/>
      <c r="AC84" s="712"/>
      <c r="AD84" s="712"/>
      <c r="AE84" s="712"/>
      <c r="AF84" s="712"/>
      <c r="AG84" s="712"/>
      <c r="AH84" s="712"/>
      <c r="AI84" s="712"/>
      <c r="AJ84" s="712"/>
      <c r="AK84" s="712"/>
    </row>
    <row r="85" spans="1:37" s="713" customFormat="1" ht="15" customHeight="1" x14ac:dyDescent="0.3">
      <c r="A85" s="216"/>
      <c r="B85" s="593"/>
      <c r="C85" s="386"/>
      <c r="D85" s="386"/>
      <c r="E85" s="386"/>
      <c r="F85" s="387"/>
      <c r="G85" s="712"/>
      <c r="H85" s="282"/>
      <c r="I85" s="282"/>
      <c r="J85" s="282"/>
      <c r="K85" s="712"/>
      <c r="L85" s="712"/>
      <c r="M85" s="712"/>
      <c r="N85" s="712"/>
      <c r="O85" s="712"/>
      <c r="P85" s="712"/>
      <c r="Q85" s="712"/>
      <c r="R85" s="712"/>
      <c r="S85" s="712"/>
      <c r="T85" s="712"/>
      <c r="U85" s="712"/>
      <c r="V85" s="712"/>
      <c r="W85" s="712"/>
      <c r="X85" s="712"/>
      <c r="Y85" s="712"/>
      <c r="Z85" s="712"/>
      <c r="AA85" s="712"/>
      <c r="AB85" s="712"/>
      <c r="AC85" s="712"/>
      <c r="AD85" s="712"/>
      <c r="AE85" s="712"/>
      <c r="AF85" s="712"/>
      <c r="AG85" s="712"/>
      <c r="AH85" s="712"/>
      <c r="AI85" s="712"/>
      <c r="AJ85" s="712"/>
      <c r="AK85" s="712"/>
    </row>
    <row r="86" spans="1:37" s="713" customFormat="1" ht="18" customHeight="1" x14ac:dyDescent="0.3">
      <c r="A86" s="220" t="s">
        <v>14</v>
      </c>
      <c r="B86" s="594"/>
      <c r="C86" s="304"/>
      <c r="D86" s="386"/>
      <c r="E86" s="386"/>
      <c r="F86" s="387"/>
      <c r="G86" s="281"/>
      <c r="H86" s="711"/>
      <c r="I86" s="711"/>
      <c r="J86" s="711"/>
      <c r="K86" s="712"/>
      <c r="L86" s="712"/>
      <c r="M86" s="712"/>
      <c r="N86" s="712"/>
      <c r="O86" s="712"/>
      <c r="P86" s="712"/>
      <c r="Q86" s="712"/>
      <c r="R86" s="712"/>
      <c r="S86" s="712"/>
      <c r="T86" s="712"/>
      <c r="U86" s="712"/>
      <c r="V86" s="712"/>
      <c r="W86" s="712"/>
      <c r="X86" s="712"/>
      <c r="Y86" s="712"/>
      <c r="Z86" s="712"/>
      <c r="AA86" s="712"/>
      <c r="AB86" s="712"/>
      <c r="AC86" s="712"/>
      <c r="AD86" s="712"/>
      <c r="AE86" s="712"/>
      <c r="AF86" s="712"/>
      <c r="AG86" s="712"/>
      <c r="AH86" s="712"/>
      <c r="AI86" s="712"/>
      <c r="AJ86" s="712"/>
      <c r="AK86" s="712"/>
    </row>
    <row r="87" spans="1:37" s="713" customFormat="1" ht="15" customHeight="1" thickBot="1" x14ac:dyDescent="0.35">
      <c r="A87" s="222" t="s">
        <v>86</v>
      </c>
      <c r="B87" s="595">
        <v>120010</v>
      </c>
      <c r="C87" s="347">
        <f>SUMIFS('Expenditures - all orgs'!$D$14:$D$3599,'Expenditures - all orgs'!$C$14:$C$3599, 'Budget Detail - AAAAAA'!$B87,'Expenditures - all orgs'!$B$14:$B$3599,'Budget Detail - AAAAAA'!$B$3)</f>
        <v>0</v>
      </c>
      <c r="D87" s="388">
        <f>SUMIFS('Expenditures - all orgs'!$E$14:$E$3599,'Expenditures - all orgs'!$C$14:$C$3599, 'Budget Detail - AAAAAA'!$B87,'Expenditures - all orgs'!$B$14:$B$3599,'Budget Detail - AAAAAA'!$B$3)</f>
        <v>0</v>
      </c>
      <c r="E87" s="389">
        <f>SUMIFS('Expenditures - all orgs'!$F$14:$F$3599,'Expenditures - all orgs'!$C$14:$C$3599, 'Budget Detail - AAAAAA'!$B87,'Expenditures - all orgs'!$B$14:$B$3599,'Budget Detail - AAAAAA'!$B$3)</f>
        <v>0</v>
      </c>
      <c r="F87" s="390">
        <f>C87-D87-E87</f>
        <v>0</v>
      </c>
      <c r="G87" s="281"/>
      <c r="H87" s="711"/>
      <c r="I87" s="711"/>
      <c r="J87" s="711"/>
      <c r="K87" s="712"/>
      <c r="L87" s="712"/>
      <c r="M87" s="712"/>
      <c r="N87" s="712"/>
      <c r="O87" s="712"/>
      <c r="P87" s="712"/>
      <c r="Q87" s="712"/>
      <c r="R87" s="712"/>
      <c r="S87" s="712"/>
      <c r="T87" s="712"/>
      <c r="U87" s="712"/>
      <c r="V87" s="712"/>
      <c r="W87" s="712"/>
      <c r="X87" s="712"/>
      <c r="Y87" s="712"/>
      <c r="Z87" s="712"/>
      <c r="AA87" s="712"/>
      <c r="AB87" s="712"/>
      <c r="AC87" s="712"/>
      <c r="AD87" s="712"/>
      <c r="AE87" s="712"/>
      <c r="AF87" s="712"/>
      <c r="AG87" s="712"/>
      <c r="AH87" s="712"/>
      <c r="AI87" s="712"/>
      <c r="AJ87" s="712"/>
      <c r="AK87" s="712"/>
    </row>
    <row r="88" spans="1:37" s="713" customFormat="1" ht="15" customHeight="1" thickBot="1" x14ac:dyDescent="0.35">
      <c r="A88" s="218"/>
      <c r="B88" s="596" t="s">
        <v>362</v>
      </c>
      <c r="C88" s="349">
        <f>SUM(C87)</f>
        <v>0</v>
      </c>
      <c r="D88" s="349">
        <f>SUM(D87)</f>
        <v>0</v>
      </c>
      <c r="E88" s="349">
        <f>SUM(E87)</f>
        <v>0</v>
      </c>
      <c r="F88" s="391">
        <f>SUM(F87)</f>
        <v>0</v>
      </c>
      <c r="G88" s="281"/>
      <c r="H88" s="711"/>
      <c r="I88" s="711"/>
      <c r="J88" s="711"/>
      <c r="K88" s="712"/>
      <c r="L88" s="712"/>
      <c r="M88" s="712"/>
      <c r="N88" s="712"/>
      <c r="O88" s="712"/>
      <c r="P88" s="712"/>
      <c r="Q88" s="712"/>
      <c r="R88" s="712"/>
      <c r="S88" s="712"/>
      <c r="T88" s="712"/>
      <c r="U88" s="712"/>
      <c r="V88" s="712"/>
      <c r="W88" s="712"/>
      <c r="X88" s="712"/>
      <c r="Y88" s="712"/>
      <c r="Z88" s="712"/>
      <c r="AA88" s="712"/>
      <c r="AB88" s="712"/>
      <c r="AC88" s="712"/>
      <c r="AD88" s="712"/>
      <c r="AE88" s="712"/>
      <c r="AF88" s="712"/>
      <c r="AG88" s="712"/>
      <c r="AH88" s="712"/>
      <c r="AI88" s="712"/>
      <c r="AJ88" s="712"/>
      <c r="AK88" s="712"/>
    </row>
    <row r="89" spans="1:37" s="307" customFormat="1" ht="15" customHeight="1" x14ac:dyDescent="0.3">
      <c r="A89" s="708"/>
      <c r="B89" s="588"/>
      <c r="C89" s="288"/>
      <c r="D89" s="288"/>
      <c r="E89" s="288"/>
      <c r="F89" s="290"/>
      <c r="G89" s="305"/>
      <c r="H89" s="306"/>
      <c r="I89" s="306"/>
      <c r="J89" s="306"/>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row>
    <row r="90" spans="1:37" s="274" customFormat="1" ht="15" customHeight="1" x14ac:dyDescent="0.3">
      <c r="A90" s="231" t="s">
        <v>204</v>
      </c>
      <c r="B90" s="588"/>
      <c r="C90" s="291"/>
      <c r="D90" s="291"/>
      <c r="E90" s="291"/>
      <c r="F90" s="392"/>
      <c r="G90" s="281"/>
      <c r="H90" s="282"/>
      <c r="I90" s="282"/>
      <c r="J90" s="282"/>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row>
    <row r="91" spans="1:37" s="713" customFormat="1" ht="15" customHeight="1" x14ac:dyDescent="0.3">
      <c r="A91" s="222" t="s">
        <v>91</v>
      </c>
      <c r="B91" s="597">
        <v>121100</v>
      </c>
      <c r="C91" s="308">
        <f>SUMIFS('Expenditures - all orgs'!$D$14:$D$3599,'Expenditures - all orgs'!$C$14:$C$3599, 'Budget Detail - AAAAAA'!$B91,'Expenditures - all orgs'!$B$14:$B$3599,'Budget Detail - AAAAAA'!$B$3)</f>
        <v>0</v>
      </c>
      <c r="D91" s="393">
        <f>SUMIFS('Expenditures - all orgs'!$E$14:$E$3599,'Expenditures - all orgs'!$C$14:$C$3599, 'Budget Detail - AAAAAA'!$B91,'Expenditures - all orgs'!$B$14:$B$3599,'Budget Detail - AAAAAA'!$B$3)</f>
        <v>0</v>
      </c>
      <c r="E91" s="394">
        <f>SUMIFS('Expenditures - all orgs'!$F$14:$F$3599,'Expenditures - all orgs'!$C$14:$C$3599, 'Budget Detail - AAAAAA'!$B91,'Expenditures - all orgs'!$B$14:$B$3599,'Budget Detail - AAAAAA'!$B$3)</f>
        <v>0</v>
      </c>
      <c r="F91" s="395">
        <f>C91-D91-E91</f>
        <v>0</v>
      </c>
      <c r="G91" s="281"/>
      <c r="H91" s="711"/>
      <c r="I91" s="711"/>
      <c r="J91" s="711"/>
      <c r="K91" s="712"/>
      <c r="L91" s="712"/>
      <c r="M91" s="712"/>
      <c r="N91" s="712"/>
      <c r="O91" s="712"/>
      <c r="P91" s="712"/>
      <c r="Q91" s="712"/>
      <c r="R91" s="712"/>
      <c r="S91" s="712"/>
      <c r="T91" s="712"/>
      <c r="U91" s="712"/>
      <c r="V91" s="712"/>
      <c r="W91" s="712"/>
      <c r="X91" s="712"/>
      <c r="Y91" s="712"/>
      <c r="Z91" s="712"/>
      <c r="AA91" s="712"/>
      <c r="AB91" s="712"/>
      <c r="AC91" s="712"/>
      <c r="AD91" s="712"/>
      <c r="AE91" s="712"/>
      <c r="AF91" s="712"/>
      <c r="AG91" s="712"/>
      <c r="AH91" s="712"/>
      <c r="AI91" s="712"/>
      <c r="AJ91" s="712"/>
      <c r="AK91" s="712"/>
    </row>
    <row r="92" spans="1:37" s="307" customFormat="1" ht="15" customHeight="1" x14ac:dyDescent="0.3">
      <c r="A92" s="222" t="s">
        <v>301</v>
      </c>
      <c r="B92" s="598">
        <v>121110</v>
      </c>
      <c r="C92" s="308">
        <f>SUMIFS('Expenditures - all orgs'!$D$14:$D$3599,'Expenditures - all orgs'!$C$14:$C$3599, 'Budget Detail - AAAAAA'!$B92,'Expenditures - all orgs'!$B$14:$B$3599,'Budget Detail - AAAAAA'!$B$3)</f>
        <v>0</v>
      </c>
      <c r="D92" s="393">
        <f>SUMIFS('Expenditures - all orgs'!$E$14:$E$3599,'Expenditures - all orgs'!$C$14:$C$3599, 'Budget Detail - AAAAAA'!$B92,'Expenditures - all orgs'!$B$14:$B$3599,'Budget Detail - AAAAAA'!$B$3)</f>
        <v>0</v>
      </c>
      <c r="E92" s="394">
        <f>SUMIFS('Expenditures - all orgs'!$F$14:$F$3599,'Expenditures - all orgs'!$C$14:$C$3599, 'Budget Detail - AAAAAA'!$B92,'Expenditures - all orgs'!$B$14:$B$3599,'Budget Detail - AAAAAA'!$B$3)</f>
        <v>0</v>
      </c>
      <c r="F92" s="396">
        <f>C92-D92-E92</f>
        <v>0</v>
      </c>
      <c r="G92" s="281"/>
      <c r="H92" s="306"/>
      <c r="I92" s="306"/>
      <c r="J92" s="306"/>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5"/>
      <c r="AK92" s="305"/>
    </row>
    <row r="93" spans="1:37" s="713" customFormat="1" ht="15" customHeight="1" x14ac:dyDescent="0.3">
      <c r="A93" s="222" t="s">
        <v>186</v>
      </c>
      <c r="B93" s="598">
        <v>121200</v>
      </c>
      <c r="C93" s="308">
        <f>SUMIFS('Expenditures - all orgs'!$D$14:$D$3599,'Expenditures - all orgs'!$C$14:$C$3599, 'Budget Detail - AAAAAA'!$B93,'Expenditures - all orgs'!$B$14:$B$3599,'Budget Detail - AAAAAA'!$B$3)</f>
        <v>0</v>
      </c>
      <c r="D93" s="393">
        <f>SUMIFS('Expenditures - all orgs'!$E$14:$E$3599,'Expenditures - all orgs'!$C$14:$C$3599, 'Budget Detail - AAAAAA'!$B93,'Expenditures - all orgs'!$B$14:$B$3599,'Budget Detail - AAAAAA'!$B$3)</f>
        <v>0</v>
      </c>
      <c r="E93" s="394">
        <f>SUMIFS('Expenditures - all orgs'!$F$14:$F$3599,'Expenditures - all orgs'!$C$14:$C$3599, 'Budget Detail - AAAAAA'!$B93,'Expenditures - all orgs'!$B$14:$B$3599,'Budget Detail - AAAAAA'!$B$3)</f>
        <v>0</v>
      </c>
      <c r="F93" s="396">
        <f t="shared" ref="F93:F101" si="6">C93-D93-E93</f>
        <v>0</v>
      </c>
      <c r="G93" s="281"/>
      <c r="H93" s="711"/>
      <c r="I93" s="711"/>
      <c r="J93" s="711"/>
      <c r="K93" s="712"/>
      <c r="L93" s="712"/>
      <c r="M93" s="712"/>
      <c r="N93" s="712"/>
      <c r="O93" s="712"/>
      <c r="P93" s="712"/>
      <c r="Q93" s="712"/>
      <c r="R93" s="712"/>
      <c r="S93" s="712"/>
      <c r="T93" s="712"/>
      <c r="U93" s="712"/>
      <c r="V93" s="712"/>
      <c r="W93" s="712"/>
      <c r="X93" s="712"/>
      <c r="Y93" s="712"/>
      <c r="Z93" s="712"/>
      <c r="AA93" s="712"/>
      <c r="AB93" s="712"/>
      <c r="AC93" s="712"/>
      <c r="AD93" s="712"/>
      <c r="AE93" s="712"/>
      <c r="AF93" s="712"/>
      <c r="AG93" s="712"/>
      <c r="AH93" s="712"/>
      <c r="AI93" s="712"/>
      <c r="AJ93" s="712"/>
      <c r="AK93" s="712"/>
    </row>
    <row r="94" spans="1:37" s="713" customFormat="1" ht="15" customHeight="1" x14ac:dyDescent="0.3">
      <c r="A94" s="222" t="s">
        <v>418</v>
      </c>
      <c r="B94" s="598">
        <v>121300</v>
      </c>
      <c r="C94" s="308">
        <f>SUMIFS('Expenditures - all orgs'!$D$14:$D$3599,'Expenditures - all orgs'!$C$14:$C$3599, 'Budget Detail - AAAAAA'!$B94,'Expenditures - all orgs'!$B$14:$B$3599,'Budget Detail - AAAAAA'!$B$3)</f>
        <v>0</v>
      </c>
      <c r="D94" s="393">
        <f>SUMIFS('Expenditures - all orgs'!$E$14:$E$3599,'Expenditures - all orgs'!$C$14:$C$3599, 'Budget Detail - AAAAAA'!$B94,'Expenditures - all orgs'!$B$14:$B$3599,'Budget Detail - AAAAAA'!$B$3)</f>
        <v>0</v>
      </c>
      <c r="E94" s="394">
        <f>SUMIFS('Expenditures - all orgs'!$F$14:$F$3599,'Expenditures - all orgs'!$C$14:$C$3599, 'Budget Detail - AAAAAA'!$B94,'Expenditures - all orgs'!$B$14:$B$3599,'Budget Detail - AAAAAA'!$B$3)</f>
        <v>0</v>
      </c>
      <c r="F94" s="396">
        <f t="shared" ref="F94:F96" si="7">C94-D94-E94</f>
        <v>0</v>
      </c>
      <c r="G94" s="281"/>
      <c r="H94" s="711"/>
      <c r="I94" s="711"/>
      <c r="J94" s="711"/>
      <c r="K94" s="712"/>
      <c r="L94" s="712"/>
      <c r="M94" s="712"/>
      <c r="N94" s="712"/>
      <c r="O94" s="712"/>
      <c r="P94" s="712"/>
      <c r="Q94" s="712"/>
      <c r="R94" s="712"/>
      <c r="S94" s="712"/>
      <c r="T94" s="712"/>
      <c r="U94" s="712"/>
      <c r="V94" s="712"/>
      <c r="W94" s="712"/>
      <c r="X94" s="712"/>
      <c r="Y94" s="712"/>
      <c r="Z94" s="712"/>
      <c r="AA94" s="712"/>
      <c r="AB94" s="712"/>
      <c r="AC94" s="712"/>
      <c r="AD94" s="712"/>
      <c r="AE94" s="712"/>
      <c r="AF94" s="712"/>
      <c r="AG94" s="712"/>
      <c r="AH94" s="712"/>
      <c r="AI94" s="712"/>
      <c r="AJ94" s="712"/>
      <c r="AK94" s="712"/>
    </row>
    <row r="95" spans="1:37" s="713" customFormat="1" ht="15" customHeight="1" x14ac:dyDescent="0.3">
      <c r="A95" s="222" t="s">
        <v>203</v>
      </c>
      <c r="B95" s="598">
        <v>121400</v>
      </c>
      <c r="C95" s="308">
        <f>SUMIFS('Expenditures - all orgs'!$D$14:$D$3599,'Expenditures - all orgs'!$C$14:$C$3599, 'Budget Detail - AAAAAA'!$B95,'Expenditures - all orgs'!$B$14:$B$3599,'Budget Detail - AAAAAA'!$B$3)</f>
        <v>0</v>
      </c>
      <c r="D95" s="393">
        <f>SUMIFS('Expenditures - all orgs'!$E$14:$E$3599,'Expenditures - all orgs'!$C$14:$C$3599, 'Budget Detail - AAAAAA'!$B95,'Expenditures - all orgs'!$B$14:$B$3599,'Budget Detail - AAAAAA'!$B$3)</f>
        <v>0</v>
      </c>
      <c r="E95" s="394">
        <f>SUMIFS('Expenditures - all orgs'!$F$14:$F$3599,'Expenditures - all orgs'!$C$14:$C$3599, 'Budget Detail - AAAAAA'!$B95,'Expenditures - all orgs'!$B$14:$B$3599,'Budget Detail - AAAAAA'!$B$3)</f>
        <v>0</v>
      </c>
      <c r="F95" s="396">
        <f t="shared" si="7"/>
        <v>0</v>
      </c>
      <c r="G95" s="712"/>
      <c r="H95" s="711"/>
      <c r="I95" s="711"/>
      <c r="J95" s="711"/>
      <c r="K95" s="712"/>
      <c r="L95" s="712"/>
      <c r="M95" s="712"/>
      <c r="N95" s="712"/>
      <c r="O95" s="712"/>
      <c r="P95" s="712"/>
      <c r="Q95" s="712"/>
      <c r="R95" s="712"/>
      <c r="S95" s="712"/>
      <c r="T95" s="712"/>
      <c r="U95" s="712"/>
      <c r="V95" s="712"/>
      <c r="W95" s="712"/>
      <c r="X95" s="712"/>
      <c r="Y95" s="712"/>
      <c r="Z95" s="712"/>
      <c r="AA95" s="712"/>
      <c r="AB95" s="712"/>
      <c r="AC95" s="712"/>
      <c r="AD95" s="712"/>
      <c r="AE95" s="712"/>
      <c r="AF95" s="712"/>
      <c r="AG95" s="712"/>
      <c r="AH95" s="712"/>
      <c r="AI95" s="712"/>
      <c r="AJ95" s="712"/>
      <c r="AK95" s="712"/>
    </row>
    <row r="96" spans="1:37" s="713" customFormat="1" ht="15" customHeight="1" x14ac:dyDescent="0.3">
      <c r="A96" s="222" t="s">
        <v>419</v>
      </c>
      <c r="B96" s="598">
        <v>121410</v>
      </c>
      <c r="C96" s="308">
        <f>SUMIFS('Expenditures - all orgs'!$D$14:$D$3599,'Expenditures - all orgs'!$C$14:$C$3599, 'Budget Detail - AAAAAA'!$B96,'Expenditures - all orgs'!$B$14:$B$3599,'Budget Detail - AAAAAA'!$B$3)</f>
        <v>0</v>
      </c>
      <c r="D96" s="393">
        <f>SUMIFS('Expenditures - all orgs'!$E$14:$E$3599,'Expenditures - all orgs'!$C$14:$C$3599, 'Budget Detail - AAAAAA'!$B96,'Expenditures - all orgs'!$B$14:$B$3599,'Budget Detail - AAAAAA'!$B$3)</f>
        <v>0</v>
      </c>
      <c r="E96" s="394">
        <f>SUMIFS('Expenditures - all orgs'!$F$14:$F$3599,'Expenditures - all orgs'!$C$14:$C$3599, 'Budget Detail - AAAAAA'!$B96,'Expenditures - all orgs'!$B$14:$B$3599,'Budget Detail - AAAAAA'!$B$3)</f>
        <v>0</v>
      </c>
      <c r="F96" s="396">
        <f t="shared" si="7"/>
        <v>0</v>
      </c>
      <c r="G96" s="712"/>
      <c r="H96" s="711"/>
      <c r="I96" s="711"/>
      <c r="J96" s="711"/>
      <c r="K96" s="712"/>
      <c r="L96" s="712"/>
      <c r="M96" s="712"/>
      <c r="N96" s="712"/>
      <c r="O96" s="712"/>
      <c r="P96" s="712"/>
      <c r="Q96" s="712"/>
      <c r="R96" s="712"/>
      <c r="S96" s="712"/>
      <c r="T96" s="712"/>
      <c r="U96" s="712"/>
      <c r="V96" s="712"/>
      <c r="W96" s="712"/>
      <c r="X96" s="712"/>
      <c r="Y96" s="712"/>
      <c r="Z96" s="712"/>
      <c r="AA96" s="712"/>
      <c r="AB96" s="712"/>
      <c r="AC96" s="712"/>
      <c r="AD96" s="712"/>
      <c r="AE96" s="712"/>
      <c r="AF96" s="712"/>
      <c r="AG96" s="712"/>
      <c r="AH96" s="712"/>
      <c r="AI96" s="712"/>
      <c r="AJ96" s="712"/>
      <c r="AK96" s="712"/>
    </row>
    <row r="97" spans="1:37" s="713" customFormat="1" ht="15" customHeight="1" x14ac:dyDescent="0.3">
      <c r="A97" s="222" t="s">
        <v>420</v>
      </c>
      <c r="B97" s="598">
        <v>121420</v>
      </c>
      <c r="C97" s="308">
        <f>SUMIFS('Expenditures - all orgs'!$D$14:$D$3599,'Expenditures - all orgs'!$C$14:$C$3599, 'Budget Detail - AAAAAA'!$B97,'Expenditures - all orgs'!$B$14:$B$3599,'Budget Detail - AAAAAA'!$B$3)</f>
        <v>0</v>
      </c>
      <c r="D97" s="393">
        <f>SUMIFS('Expenditures - all orgs'!$E$14:$E$3599,'Expenditures - all orgs'!$C$14:$C$3599, 'Budget Detail - AAAAAA'!$B97,'Expenditures - all orgs'!$B$14:$B$3599,'Budget Detail - AAAAAA'!$B$3)</f>
        <v>0</v>
      </c>
      <c r="E97" s="394">
        <f>SUMIFS('Expenditures - all orgs'!$F$14:$F$3599,'Expenditures - all orgs'!$C$14:$C$3599, 'Budget Detail - AAAAAA'!$B97,'Expenditures - all orgs'!$B$14:$B$3599,'Budget Detail - AAAAAA'!$B$3)</f>
        <v>0</v>
      </c>
      <c r="F97" s="396">
        <f t="shared" ref="F97" si="8">C97-D97-E97</f>
        <v>0</v>
      </c>
      <c r="G97" s="712"/>
      <c r="H97" s="711"/>
      <c r="I97" s="711"/>
      <c r="J97" s="711"/>
      <c r="K97" s="712"/>
      <c r="L97" s="712"/>
      <c r="M97" s="712"/>
      <c r="N97" s="712"/>
      <c r="O97" s="712"/>
      <c r="P97" s="712"/>
      <c r="Q97" s="712"/>
      <c r="R97" s="712"/>
      <c r="S97" s="712"/>
      <c r="T97" s="712"/>
      <c r="U97" s="712"/>
      <c r="V97" s="712"/>
      <c r="W97" s="712"/>
      <c r="X97" s="712"/>
      <c r="Y97" s="712"/>
      <c r="Z97" s="712"/>
      <c r="AA97" s="712"/>
      <c r="AB97" s="712"/>
      <c r="AC97" s="712"/>
      <c r="AD97" s="712"/>
      <c r="AE97" s="712"/>
      <c r="AF97" s="712"/>
      <c r="AG97" s="712"/>
      <c r="AH97" s="712"/>
      <c r="AI97" s="712"/>
      <c r="AJ97" s="712"/>
      <c r="AK97" s="712"/>
    </row>
    <row r="98" spans="1:37" s="713" customFormat="1" ht="15" customHeight="1" x14ac:dyDescent="0.3">
      <c r="A98" s="223" t="s">
        <v>82</v>
      </c>
      <c r="B98" s="598">
        <v>121500</v>
      </c>
      <c r="C98" s="308">
        <f>SUMIFS('Expenditures - all orgs'!$D$14:$D$3599,'Expenditures - all orgs'!$C$14:$C$3599, 'Budget Detail - AAAAAA'!$B98,'Expenditures - all orgs'!$B$14:$B$3599,'Budget Detail - AAAAAA'!$B$3)</f>
        <v>0</v>
      </c>
      <c r="D98" s="393">
        <f>SUMIFS('Expenditures - all orgs'!$E$14:$E$3599,'Expenditures - all orgs'!$C$14:$C$3599, 'Budget Detail - AAAAAA'!$B98,'Expenditures - all orgs'!$B$14:$B$3599,'Budget Detail - AAAAAA'!$B$3)</f>
        <v>0</v>
      </c>
      <c r="E98" s="394">
        <f>SUMIFS('Expenditures - all orgs'!$F$14:$F$3599,'Expenditures - all orgs'!$C$14:$C$3599, 'Budget Detail - AAAAAA'!$B98,'Expenditures - all orgs'!$B$14:$B$3599,'Budget Detail - AAAAAA'!$B$3)</f>
        <v>0</v>
      </c>
      <c r="F98" s="396">
        <f t="shared" si="6"/>
        <v>0</v>
      </c>
      <c r="G98" s="712"/>
      <c r="H98" s="711"/>
      <c r="I98" s="711"/>
      <c r="J98" s="711"/>
      <c r="K98" s="712"/>
      <c r="L98" s="712"/>
      <c r="M98" s="712"/>
      <c r="N98" s="712"/>
      <c r="O98" s="712"/>
      <c r="P98" s="712"/>
      <c r="Q98" s="712"/>
      <c r="R98" s="712"/>
      <c r="S98" s="712"/>
      <c r="T98" s="712"/>
      <c r="U98" s="712"/>
      <c r="V98" s="712"/>
      <c r="W98" s="712"/>
      <c r="X98" s="712"/>
      <c r="Y98" s="712"/>
      <c r="Z98" s="712"/>
      <c r="AA98" s="712"/>
      <c r="AB98" s="712"/>
      <c r="AC98" s="712"/>
      <c r="AD98" s="712"/>
      <c r="AE98" s="712"/>
      <c r="AF98" s="712"/>
      <c r="AG98" s="712"/>
      <c r="AH98" s="712"/>
      <c r="AI98" s="712"/>
      <c r="AJ98" s="712"/>
      <c r="AK98" s="712"/>
    </row>
    <row r="99" spans="1:37" s="713" customFormat="1" ht="15" customHeight="1" x14ac:dyDescent="0.3">
      <c r="A99" s="223" t="s">
        <v>205</v>
      </c>
      <c r="B99" s="598">
        <v>121700</v>
      </c>
      <c r="C99" s="308">
        <f>SUMIFS('Expenditures - all orgs'!$D$14:$D$3599,'Expenditures - all orgs'!$C$14:$C$3599, 'Budget Detail - AAAAAA'!$B99,'Expenditures - all orgs'!$B$14:$B$3599,'Budget Detail - AAAAAA'!$B$3)</f>
        <v>0</v>
      </c>
      <c r="D99" s="393">
        <f>SUMIFS('Expenditures - all orgs'!$E$14:$E$3599,'Expenditures - all orgs'!$C$14:$C$3599, 'Budget Detail - AAAAAA'!$B99,'Expenditures - all orgs'!$B$14:$B$3599,'Budget Detail - AAAAAA'!$B$3)</f>
        <v>0</v>
      </c>
      <c r="E99" s="394">
        <f>SUMIFS('Expenditures - all orgs'!$F$14:$F$3599,'Expenditures - all orgs'!$C$14:$C$3599, 'Budget Detail - AAAAAA'!$B99,'Expenditures - all orgs'!$B$14:$B$3599,'Budget Detail - AAAAAA'!$B$3)</f>
        <v>0</v>
      </c>
      <c r="F99" s="396">
        <f t="shared" si="6"/>
        <v>0</v>
      </c>
      <c r="G99" s="712"/>
      <c r="H99" s="711"/>
      <c r="I99" s="711"/>
      <c r="J99" s="711"/>
      <c r="K99" s="712"/>
      <c r="L99" s="712"/>
      <c r="M99" s="712"/>
      <c r="N99" s="712"/>
      <c r="O99" s="712"/>
      <c r="P99" s="712"/>
      <c r="Q99" s="712"/>
      <c r="R99" s="712"/>
      <c r="S99" s="712"/>
      <c r="T99" s="712"/>
      <c r="U99" s="712"/>
      <c r="V99" s="712"/>
      <c r="W99" s="712"/>
      <c r="X99" s="712"/>
      <c r="Y99" s="712"/>
      <c r="Z99" s="712"/>
      <c r="AA99" s="712"/>
      <c r="AB99" s="712"/>
      <c r="AC99" s="712"/>
      <c r="AD99" s="712"/>
      <c r="AE99" s="712"/>
      <c r="AF99" s="712"/>
      <c r="AG99" s="712"/>
      <c r="AH99" s="712"/>
      <c r="AI99" s="712"/>
      <c r="AJ99" s="712"/>
      <c r="AK99" s="712"/>
    </row>
    <row r="100" spans="1:37" s="713" customFormat="1" ht="15" customHeight="1" x14ac:dyDescent="0.3">
      <c r="A100" s="223" t="s">
        <v>206</v>
      </c>
      <c r="B100" s="598">
        <v>121800</v>
      </c>
      <c r="C100" s="308">
        <f>SUMIFS('Expenditures - all orgs'!$D$14:$D$3599,'Expenditures - all orgs'!$C$14:$C$3599, 'Budget Detail - AAAAAA'!$B100,'Expenditures - all orgs'!$B$14:$B$3599,'Budget Detail - AAAAAA'!$B$3)</f>
        <v>0</v>
      </c>
      <c r="D100" s="393">
        <f>SUMIFS('Expenditures - all orgs'!$E$14:$E$3599,'Expenditures - all orgs'!$C$14:$C$3599, 'Budget Detail - AAAAAA'!$B100,'Expenditures - all orgs'!$B$14:$B$3599,'Budget Detail - AAAAAA'!$B$3)</f>
        <v>0</v>
      </c>
      <c r="E100" s="394">
        <f>SUMIFS('Expenditures - all orgs'!$F$14:$F$3599,'Expenditures - all orgs'!$C$14:$C$3599, 'Budget Detail - AAAAAA'!$B100,'Expenditures - all orgs'!$B$14:$B$3599,'Budget Detail - AAAAAA'!$B$3)</f>
        <v>0</v>
      </c>
      <c r="F100" s="396">
        <f t="shared" si="6"/>
        <v>0</v>
      </c>
      <c r="G100" s="712"/>
      <c r="H100" s="711"/>
      <c r="I100" s="711"/>
      <c r="J100" s="711"/>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712"/>
      <c r="AH100" s="712"/>
      <c r="AI100" s="712"/>
      <c r="AJ100" s="712"/>
      <c r="AK100" s="712"/>
    </row>
    <row r="101" spans="1:37" s="713" customFormat="1" ht="15" customHeight="1" x14ac:dyDescent="0.3">
      <c r="A101" s="223" t="s">
        <v>187</v>
      </c>
      <c r="B101" s="598">
        <v>121900</v>
      </c>
      <c r="C101" s="308">
        <f>SUMIFS('Expenditures - all orgs'!$D$14:$D$3599,'Expenditures - all orgs'!$C$14:$C$3599, 'Budget Detail - AAAAAA'!$B101,'Expenditures - all orgs'!$B$14:$B$3599,'Budget Detail - AAAAAA'!$B$3)</f>
        <v>0</v>
      </c>
      <c r="D101" s="393">
        <f>SUMIFS('Expenditures - all orgs'!$E$14:$E$3599,'Expenditures - all orgs'!$C$14:$C$3599, 'Budget Detail - AAAAAA'!$B101,'Expenditures - all orgs'!$B$14:$B$3599,'Budget Detail - AAAAAA'!$B$3)</f>
        <v>0</v>
      </c>
      <c r="E101" s="394">
        <f>SUMIFS('Expenditures - all orgs'!$F$14:$F$3599,'Expenditures - all orgs'!$C$14:$C$3599, 'Budget Detail - AAAAAA'!$B101,'Expenditures - all orgs'!$B$14:$B$3599,'Budget Detail - AAAAAA'!$B$3)</f>
        <v>0</v>
      </c>
      <c r="F101" s="397">
        <f t="shared" si="6"/>
        <v>0</v>
      </c>
      <c r="G101" s="712"/>
      <c r="H101" s="711"/>
      <c r="I101" s="711"/>
      <c r="J101" s="711"/>
      <c r="K101" s="712"/>
      <c r="L101" s="712"/>
      <c r="M101" s="712"/>
      <c r="N101" s="712"/>
      <c r="O101" s="712"/>
      <c r="P101" s="712"/>
      <c r="Q101" s="712"/>
      <c r="R101" s="712"/>
      <c r="S101" s="712"/>
      <c r="T101" s="712"/>
      <c r="U101" s="712"/>
      <c r="V101" s="712"/>
      <c r="W101" s="712"/>
      <c r="X101" s="712"/>
      <c r="Y101" s="712"/>
      <c r="Z101" s="712"/>
      <c r="AA101" s="712"/>
      <c r="AB101" s="712"/>
      <c r="AC101" s="712"/>
      <c r="AD101" s="712"/>
      <c r="AE101" s="712"/>
      <c r="AF101" s="712"/>
      <c r="AG101" s="712"/>
      <c r="AH101" s="712"/>
      <c r="AI101" s="712"/>
      <c r="AJ101" s="712"/>
      <c r="AK101" s="712"/>
    </row>
    <row r="102" spans="1:37" s="713" customFormat="1" ht="15" customHeight="1" x14ac:dyDescent="0.3">
      <c r="A102" s="708" t="s">
        <v>104</v>
      </c>
      <c r="B102" s="599" t="s">
        <v>107</v>
      </c>
      <c r="C102" s="308">
        <f>SUMIFS('Expenditures - all orgs'!$D$14:$D$3599,'Expenditures - all orgs'!$C$14:$C$3599, 'Budget Detail - AAAAAA'!$B102,'Expenditures - all orgs'!$B$14:$B$3599,'Budget Detail - AAAAAA'!$B$3)</f>
        <v>0</v>
      </c>
      <c r="D102" s="393">
        <f>SUMIFS('Expenditures - all orgs'!$E$14:$E$3599,'Expenditures - all orgs'!$C$14:$C$3599, 'Budget Detail - AAAAAA'!$B102,'Expenditures - all orgs'!$B$14:$B$3599,'Budget Detail - AAAAAA'!$B$3)</f>
        <v>0</v>
      </c>
      <c r="E102" s="394">
        <f>SUMIFS('Expenditures - all orgs'!$F$14:$F$3599,'Expenditures - all orgs'!$C$14:$C$3599, 'Budget Detail - AAAAAA'!$B102,'Expenditures - all orgs'!$B$14:$B$3599,'Budget Detail - AAAAAA'!$B$3)</f>
        <v>0</v>
      </c>
      <c r="F102" s="397">
        <f t="shared" ref="F102:F103" si="9">C102-D102-E102</f>
        <v>0</v>
      </c>
      <c r="G102" s="712"/>
      <c r="H102" s="711"/>
      <c r="I102" s="711"/>
      <c r="J102" s="711"/>
      <c r="K102" s="712"/>
      <c r="L102" s="712"/>
      <c r="M102" s="712"/>
      <c r="N102" s="712"/>
      <c r="O102" s="712"/>
      <c r="P102" s="712"/>
      <c r="Q102" s="712"/>
      <c r="R102" s="712"/>
      <c r="S102" s="712"/>
      <c r="T102" s="712"/>
      <c r="U102" s="712"/>
      <c r="V102" s="712"/>
      <c r="W102" s="712"/>
      <c r="X102" s="712"/>
      <c r="Y102" s="712"/>
      <c r="Z102" s="712"/>
      <c r="AA102" s="712"/>
      <c r="AB102" s="712"/>
      <c r="AC102" s="712"/>
      <c r="AD102" s="712"/>
      <c r="AE102" s="712"/>
      <c r="AF102" s="712"/>
      <c r="AG102" s="712"/>
      <c r="AH102" s="712"/>
      <c r="AI102" s="712"/>
      <c r="AJ102" s="712"/>
      <c r="AK102" s="712"/>
    </row>
    <row r="103" spans="1:37" s="713" customFormat="1" ht="15" customHeight="1" thickBot="1" x14ac:dyDescent="0.35">
      <c r="A103" s="708" t="s">
        <v>104</v>
      </c>
      <c r="B103" s="599" t="s">
        <v>107</v>
      </c>
      <c r="C103" s="308">
        <f>SUMIFS('Expenditures - all orgs'!$D$14:$D$3599,'Expenditures - all orgs'!$C$14:$C$3599, 'Budget Detail - AAAAAA'!$B103,'Expenditures - all orgs'!$B$14:$B$3599,'Budget Detail - AAAAAA'!$B$3)</f>
        <v>0</v>
      </c>
      <c r="D103" s="398">
        <f>SUMIFS('Expenditures - all orgs'!$E$14:$E$3599,'Expenditures - all orgs'!$C$14:$C$3599, 'Budget Detail - AAAAAA'!$B103,'Expenditures - all orgs'!$B$14:$B$3599,'Budget Detail - AAAAAA'!$B$3)</f>
        <v>0</v>
      </c>
      <c r="E103" s="399">
        <f>SUMIFS('Expenditures - all orgs'!$F$14:$F$3599,'Expenditures - all orgs'!$C$14:$C$3599, 'Budget Detail - AAAAAA'!$B103,'Expenditures - all orgs'!$B$14:$B$3599,'Budget Detail - AAAAAA'!$B$3)</f>
        <v>0</v>
      </c>
      <c r="F103" s="400">
        <f t="shared" si="9"/>
        <v>0</v>
      </c>
      <c r="G103" s="712"/>
      <c r="H103" s="711"/>
      <c r="I103" s="711"/>
      <c r="J103" s="711"/>
      <c r="K103" s="712"/>
      <c r="L103" s="712"/>
      <c r="M103" s="712"/>
      <c r="N103" s="712"/>
      <c r="O103" s="712"/>
      <c r="P103" s="712"/>
      <c r="Q103" s="712"/>
      <c r="R103" s="712"/>
      <c r="S103" s="712"/>
      <c r="T103" s="712"/>
      <c r="U103" s="712"/>
      <c r="V103" s="712"/>
      <c r="W103" s="712"/>
      <c r="X103" s="712"/>
      <c r="Y103" s="712"/>
      <c r="Z103" s="712"/>
      <c r="AA103" s="712"/>
      <c r="AB103" s="712"/>
      <c r="AC103" s="712"/>
      <c r="AD103" s="712"/>
      <c r="AE103" s="712"/>
      <c r="AF103" s="712"/>
      <c r="AG103" s="712"/>
      <c r="AH103" s="712"/>
      <c r="AI103" s="712"/>
      <c r="AJ103" s="712"/>
      <c r="AK103" s="712"/>
    </row>
    <row r="104" spans="1:37" s="713" customFormat="1" ht="15" customHeight="1" thickBot="1" x14ac:dyDescent="0.35">
      <c r="A104" s="708"/>
      <c r="B104" s="600" t="s">
        <v>362</v>
      </c>
      <c r="C104" s="350">
        <f>SUM(C91:C103)</f>
        <v>0</v>
      </c>
      <c r="D104" s="401">
        <f>SUM(D91:D103)</f>
        <v>0</v>
      </c>
      <c r="E104" s="401">
        <f>SUM(E91:E103)</f>
        <v>0</v>
      </c>
      <c r="F104" s="402">
        <f>SUM(F91:F103)</f>
        <v>0</v>
      </c>
      <c r="G104" s="712"/>
      <c r="H104" s="711"/>
      <c r="I104" s="711"/>
      <c r="J104" s="711"/>
      <c r="K104" s="712"/>
      <c r="L104" s="712"/>
      <c r="M104" s="712"/>
      <c r="N104" s="712"/>
      <c r="O104" s="712"/>
      <c r="P104" s="712"/>
      <c r="Q104" s="712"/>
      <c r="R104" s="712"/>
      <c r="S104" s="712"/>
      <c r="T104" s="712"/>
      <c r="U104" s="712"/>
      <c r="V104" s="712"/>
      <c r="W104" s="712"/>
      <c r="X104" s="712"/>
      <c r="Y104" s="712"/>
      <c r="Z104" s="712"/>
      <c r="AA104" s="712"/>
      <c r="AB104" s="712"/>
      <c r="AC104" s="712"/>
      <c r="AD104" s="712"/>
      <c r="AE104" s="712"/>
      <c r="AF104" s="712"/>
      <c r="AG104" s="712"/>
      <c r="AH104" s="712"/>
      <c r="AI104" s="712"/>
      <c r="AJ104" s="712"/>
      <c r="AK104" s="712"/>
    </row>
    <row r="105" spans="1:37" s="307" customFormat="1" ht="15" customHeight="1" x14ac:dyDescent="0.3">
      <c r="A105" s="708"/>
      <c r="B105" s="588"/>
      <c r="C105" s="288"/>
      <c r="D105" s="288"/>
      <c r="E105" s="288"/>
      <c r="F105" s="290"/>
      <c r="G105" s="305"/>
      <c r="H105" s="306"/>
      <c r="I105" s="306"/>
      <c r="J105" s="306"/>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row>
    <row r="106" spans="1:37" s="274" customFormat="1" ht="15" customHeight="1" x14ac:dyDescent="0.3">
      <c r="A106" s="231" t="s">
        <v>207</v>
      </c>
      <c r="B106" s="588"/>
      <c r="C106" s="291"/>
      <c r="D106" s="291"/>
      <c r="E106" s="291"/>
      <c r="F106" s="392"/>
      <c r="G106" s="281"/>
      <c r="H106" s="282"/>
      <c r="I106" s="282"/>
      <c r="J106" s="282"/>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row>
    <row r="107" spans="1:37" s="713" customFormat="1" ht="15" customHeight="1" x14ac:dyDescent="0.3">
      <c r="A107" s="223" t="s">
        <v>32</v>
      </c>
      <c r="B107" s="601">
        <v>122100</v>
      </c>
      <c r="C107" s="309">
        <f>SUMIFS('Expenditures - all orgs'!$D$14:$D$3599,'Expenditures - all orgs'!$C$14:$C$3599, 'Budget Detail - AAAAAA'!$B107,'Expenditures - all orgs'!$B$14:$B$3599,'Budget Detail - AAAAAA'!$B$3)</f>
        <v>0</v>
      </c>
      <c r="D107" s="403">
        <f>SUMIFS('Expenditures - all orgs'!$E$14:$E$3599,'Expenditures - all orgs'!$C$14:$C$3599, 'Budget Detail - AAAAAA'!$B107,'Expenditures - all orgs'!$B$14:$B$3599,'Budget Detail - AAAAAA'!$B$3)</f>
        <v>0</v>
      </c>
      <c r="E107" s="404">
        <f>SUMIFS('Expenditures - all orgs'!$F$14:$F$3599,'Expenditures - all orgs'!$C$14:$C$3599, 'Budget Detail - AAAAAA'!$B107,'Expenditures - all orgs'!$B$14:$B$3599,'Budget Detail - AAAAAA'!$B$3)</f>
        <v>0</v>
      </c>
      <c r="F107" s="405">
        <f t="shared" ref="F107:F365" si="10">C107-D107-E107</f>
        <v>0</v>
      </c>
      <c r="G107" s="712"/>
      <c r="H107" s="712"/>
      <c r="I107" s="712"/>
      <c r="J107" s="712"/>
      <c r="K107" s="712"/>
      <c r="L107" s="712"/>
      <c r="M107" s="712"/>
      <c r="N107" s="712"/>
      <c r="O107" s="712"/>
      <c r="P107" s="712"/>
      <c r="Q107" s="712"/>
      <c r="R107" s="712"/>
      <c r="S107" s="712"/>
      <c r="T107" s="712"/>
      <c r="U107" s="712"/>
      <c r="V107" s="712"/>
      <c r="W107" s="712"/>
      <c r="X107" s="712"/>
      <c r="Y107" s="712"/>
      <c r="Z107" s="712"/>
      <c r="AA107" s="712"/>
      <c r="AB107" s="712"/>
      <c r="AC107" s="712"/>
      <c r="AD107" s="712"/>
      <c r="AE107" s="712"/>
      <c r="AF107" s="712"/>
      <c r="AG107" s="712"/>
      <c r="AH107" s="712"/>
      <c r="AI107" s="712"/>
      <c r="AJ107" s="712"/>
      <c r="AK107" s="712"/>
    </row>
    <row r="108" spans="1:37" s="713" customFormat="1" ht="15" customHeight="1" x14ac:dyDescent="0.3">
      <c r="A108" s="223" t="s">
        <v>188</v>
      </c>
      <c r="B108" s="602">
        <v>122200</v>
      </c>
      <c r="C108" s="309">
        <f>SUMIFS('Expenditures - all orgs'!$D$14:$D$3599,'Expenditures - all orgs'!$C$14:$C$3599, 'Budget Detail - AAAAAA'!$B108,'Expenditures - all orgs'!$B$14:$B$3599,'Budget Detail - AAAAAA'!$B$3)</f>
        <v>0</v>
      </c>
      <c r="D108" s="403">
        <f>SUMIFS('Expenditures - all orgs'!$E$14:$E$3599,'Expenditures - all orgs'!$C$14:$C$3599, 'Budget Detail - AAAAAA'!$B108,'Expenditures - all orgs'!$B$14:$B$3599,'Budget Detail - AAAAAA'!$B$3)</f>
        <v>0</v>
      </c>
      <c r="E108" s="404">
        <f>SUMIFS('Expenditures - all orgs'!$F$14:$F$3599,'Expenditures - all orgs'!$C$14:$C$3599, 'Budget Detail - AAAAAA'!$B108,'Expenditures - all orgs'!$B$14:$B$3599,'Budget Detail - AAAAAA'!$B$3)</f>
        <v>0</v>
      </c>
      <c r="F108" s="405">
        <f t="shared" si="10"/>
        <v>0</v>
      </c>
      <c r="G108" s="712"/>
      <c r="H108" s="711"/>
      <c r="I108" s="711"/>
      <c r="J108" s="711"/>
      <c r="K108" s="712"/>
      <c r="L108" s="712"/>
      <c r="M108" s="712"/>
      <c r="N108" s="712"/>
      <c r="O108" s="712"/>
      <c r="P108" s="712"/>
      <c r="Q108" s="712"/>
      <c r="R108" s="712"/>
      <c r="S108" s="712"/>
      <c r="T108" s="712"/>
      <c r="U108" s="712"/>
      <c r="V108" s="712"/>
      <c r="W108" s="712"/>
      <c r="X108" s="712"/>
      <c r="Y108" s="712"/>
      <c r="Z108" s="712"/>
      <c r="AA108" s="712"/>
      <c r="AB108" s="712"/>
      <c r="AC108" s="712"/>
      <c r="AD108" s="712"/>
      <c r="AE108" s="712"/>
      <c r="AF108" s="712"/>
      <c r="AG108" s="712"/>
      <c r="AH108" s="712"/>
      <c r="AI108" s="712"/>
      <c r="AJ108" s="712"/>
      <c r="AK108" s="712"/>
    </row>
    <row r="109" spans="1:37" s="713" customFormat="1" ht="15" customHeight="1" x14ac:dyDescent="0.3">
      <c r="A109" s="1256" t="s">
        <v>59</v>
      </c>
      <c r="B109" s="602">
        <v>122400</v>
      </c>
      <c r="C109" s="309">
        <f>SUMIFS('Expenditures - all orgs'!$D$14:$D$3599,'Expenditures - all orgs'!$C$14:$C$3599, 'Budget Detail - AAAAAA'!$B109,'Expenditures - all orgs'!$B$14:$B$3599,'Budget Detail - AAAAAA'!$B$3)</f>
        <v>0</v>
      </c>
      <c r="D109" s="403">
        <f>SUMIFS('Expenditures - all orgs'!$E$14:$E$3599,'Expenditures - all orgs'!$C$14:$C$3599, 'Budget Detail - AAAAAA'!$B109,'Expenditures - all orgs'!$B$14:$B$3599,'Budget Detail - AAAAAA'!$B$3)</f>
        <v>0</v>
      </c>
      <c r="E109" s="404">
        <f>SUMIFS('Expenditures - all orgs'!$F$14:$F$3599,'Expenditures - all orgs'!$C$14:$C$3599, 'Budget Detail - AAAAAA'!$B109,'Expenditures - all orgs'!$B$14:$B$3599,'Budget Detail - AAAAAA'!$B$3)</f>
        <v>0</v>
      </c>
      <c r="F109" s="405">
        <f t="shared" si="10"/>
        <v>0</v>
      </c>
      <c r="G109" s="712"/>
      <c r="H109" s="711"/>
      <c r="I109" s="711"/>
      <c r="J109" s="711"/>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712"/>
      <c r="AK109" s="712"/>
    </row>
    <row r="110" spans="1:37" s="713" customFormat="1" ht="15" customHeight="1" x14ac:dyDescent="0.3">
      <c r="A110" s="1257" t="s">
        <v>108</v>
      </c>
      <c r="B110" s="602">
        <v>122430</v>
      </c>
      <c r="C110" s="309">
        <f>SUMIFS('Expenditures - all orgs'!$D$14:$D$3599,'Expenditures - all orgs'!$C$14:$C$3599, 'Budget Detail - AAAAAA'!$B110,'Expenditures - all orgs'!$B$14:$B$3599,'Budget Detail - AAAAAA'!$B$3)</f>
        <v>0</v>
      </c>
      <c r="D110" s="403">
        <f>SUMIFS('Expenditures - all orgs'!$E$14:$E$3599,'Expenditures - all orgs'!$C$14:$C$3599, 'Budget Detail - AAAAAA'!$B110,'Expenditures - all orgs'!$B$14:$B$3599,'Budget Detail - AAAAAA'!$B$3)</f>
        <v>0</v>
      </c>
      <c r="E110" s="404">
        <f>SUMIFS('Expenditures - all orgs'!$F$14:$F$3599,'Expenditures - all orgs'!$C$14:$C$3599, 'Budget Detail - AAAAAA'!$B110,'Expenditures - all orgs'!$B$14:$B$3599,'Budget Detail - AAAAAA'!$B$3)</f>
        <v>0</v>
      </c>
      <c r="F110" s="405">
        <f t="shared" si="10"/>
        <v>0</v>
      </c>
      <c r="G110" s="712"/>
      <c r="H110" s="711"/>
      <c r="I110" s="711"/>
      <c r="J110" s="711"/>
      <c r="K110" s="712"/>
      <c r="L110" s="712"/>
      <c r="M110" s="712"/>
      <c r="N110" s="712"/>
      <c r="O110" s="712"/>
      <c r="P110" s="712"/>
      <c r="Q110" s="712"/>
      <c r="R110" s="712"/>
      <c r="S110" s="712"/>
      <c r="T110" s="712"/>
      <c r="U110" s="712"/>
      <c r="V110" s="712"/>
      <c r="W110" s="712"/>
      <c r="X110" s="712"/>
      <c r="Y110" s="712"/>
      <c r="Z110" s="712"/>
      <c r="AA110" s="712"/>
      <c r="AB110" s="712"/>
      <c r="AC110" s="712"/>
      <c r="AD110" s="712"/>
      <c r="AE110" s="712"/>
      <c r="AF110" s="712"/>
      <c r="AG110" s="712"/>
      <c r="AH110" s="712"/>
      <c r="AI110" s="712"/>
      <c r="AJ110" s="712"/>
      <c r="AK110" s="712"/>
    </row>
    <row r="111" spans="1:37" s="713" customFormat="1" ht="15" customHeight="1" x14ac:dyDescent="0.3">
      <c r="A111" s="1258" t="s">
        <v>60</v>
      </c>
      <c r="B111" s="602">
        <v>122500</v>
      </c>
      <c r="C111" s="309">
        <f>SUMIFS('Expenditures - all orgs'!$D$14:$D$3599,'Expenditures - all orgs'!$C$14:$C$3599, 'Budget Detail - AAAAAA'!$B111,'Expenditures - all orgs'!$B$14:$B$3599,'Budget Detail - AAAAAA'!$B$3)</f>
        <v>0</v>
      </c>
      <c r="D111" s="403">
        <f>SUMIFS('Expenditures - all orgs'!$E$14:$E$3599,'Expenditures - all orgs'!$C$14:$C$3599, 'Budget Detail - AAAAAA'!$B111,'Expenditures - all orgs'!$B$14:$B$3599,'Budget Detail - AAAAAA'!$B$3)</f>
        <v>0</v>
      </c>
      <c r="E111" s="404">
        <f>SUMIFS('Expenditures - all orgs'!$F$14:$F$3599,'Expenditures - all orgs'!$C$14:$C$3599, 'Budget Detail - AAAAAA'!$B111,'Expenditures - all orgs'!$B$14:$B$3599,'Budget Detail - AAAAAA'!$B$3)</f>
        <v>0</v>
      </c>
      <c r="F111" s="405">
        <f t="shared" si="10"/>
        <v>0</v>
      </c>
      <c r="G111" s="712"/>
      <c r="H111" s="711"/>
      <c r="I111" s="711"/>
      <c r="J111" s="711"/>
      <c r="K111" s="712"/>
      <c r="L111" s="712"/>
      <c r="M111" s="712"/>
      <c r="N111" s="712"/>
      <c r="O111" s="712"/>
      <c r="P111" s="712"/>
      <c r="Q111" s="712"/>
      <c r="R111" s="712"/>
      <c r="S111" s="712"/>
      <c r="T111" s="712"/>
      <c r="U111" s="712"/>
      <c r="V111" s="712"/>
      <c r="W111" s="712"/>
      <c r="X111" s="712"/>
      <c r="Y111" s="712"/>
      <c r="Z111" s="712"/>
      <c r="AA111" s="712"/>
      <c r="AB111" s="712"/>
      <c r="AC111" s="712"/>
      <c r="AD111" s="712"/>
      <c r="AE111" s="712"/>
      <c r="AF111" s="712"/>
      <c r="AG111" s="712"/>
      <c r="AH111" s="712"/>
      <c r="AI111" s="712"/>
      <c r="AJ111" s="712"/>
      <c r="AK111" s="712"/>
    </row>
    <row r="112" spans="1:37" s="713" customFormat="1" ht="15" customHeight="1" x14ac:dyDescent="0.3">
      <c r="A112" s="1258" t="s">
        <v>61</v>
      </c>
      <c r="B112" s="602">
        <v>122600</v>
      </c>
      <c r="C112" s="309">
        <f>SUMIFS('Expenditures - all orgs'!$D$14:$D$3599,'Expenditures - all orgs'!$C$14:$C$3599, 'Budget Detail - AAAAAA'!$B112,'Expenditures - all orgs'!$B$14:$B$3599,'Budget Detail - AAAAAA'!$B$3)</f>
        <v>0</v>
      </c>
      <c r="D112" s="403">
        <f>SUMIFS('Expenditures - all orgs'!$E$14:$E$3599,'Expenditures - all orgs'!$C$14:$C$3599, 'Budget Detail - AAAAAA'!$B112,'Expenditures - all orgs'!$B$14:$B$3599,'Budget Detail - AAAAAA'!$B$3)</f>
        <v>0</v>
      </c>
      <c r="E112" s="404">
        <f>SUMIFS('Expenditures - all orgs'!$F$14:$F$3599,'Expenditures - all orgs'!$C$14:$C$3599, 'Budget Detail - AAAAAA'!$B112,'Expenditures - all orgs'!$B$14:$B$3599,'Budget Detail - AAAAAA'!$B$3)</f>
        <v>0</v>
      </c>
      <c r="F112" s="405">
        <f t="shared" si="10"/>
        <v>0</v>
      </c>
      <c r="G112" s="712"/>
      <c r="H112" s="711"/>
      <c r="I112" s="711"/>
      <c r="J112" s="711"/>
      <c r="K112" s="712"/>
      <c r="L112" s="712"/>
      <c r="M112" s="712"/>
      <c r="N112" s="712"/>
      <c r="O112" s="712"/>
      <c r="P112" s="712"/>
      <c r="Q112" s="712"/>
      <c r="R112" s="712"/>
      <c r="S112" s="712"/>
      <c r="T112" s="712"/>
      <c r="U112" s="712"/>
      <c r="V112" s="712"/>
      <c r="W112" s="712"/>
      <c r="X112" s="712"/>
      <c r="Y112" s="712"/>
      <c r="Z112" s="712"/>
      <c r="AA112" s="712"/>
      <c r="AB112" s="712"/>
      <c r="AC112" s="712"/>
      <c r="AD112" s="712"/>
      <c r="AE112" s="712"/>
      <c r="AF112" s="712"/>
      <c r="AG112" s="712"/>
      <c r="AH112" s="712"/>
      <c r="AI112" s="712"/>
      <c r="AJ112" s="712"/>
      <c r="AK112" s="712"/>
    </row>
    <row r="113" spans="1:37" s="713" customFormat="1" ht="15" customHeight="1" x14ac:dyDescent="0.3">
      <c r="A113" s="1257" t="s">
        <v>15</v>
      </c>
      <c r="B113" s="602">
        <v>122700</v>
      </c>
      <c r="C113" s="309">
        <f>SUMIFS('Expenditures - all orgs'!$D$14:$D$3599,'Expenditures - all orgs'!$C$14:$C$3599, 'Budget Detail - AAAAAA'!$B113,'Expenditures - all orgs'!$B$14:$B$3599,'Budget Detail - AAAAAA'!$B$3)</f>
        <v>0</v>
      </c>
      <c r="D113" s="403">
        <f>SUMIFS('Expenditures - all orgs'!$E$14:$E$3599,'Expenditures - all orgs'!$C$14:$C$3599, 'Budget Detail - AAAAAA'!$B113,'Expenditures - all orgs'!$B$14:$B$3599,'Budget Detail - AAAAAA'!$B$3)</f>
        <v>0</v>
      </c>
      <c r="E113" s="404">
        <f>SUMIFS('Expenditures - all orgs'!$F$14:$F$3599,'Expenditures - all orgs'!$C$14:$C$3599, 'Budget Detail - AAAAAA'!$B113,'Expenditures - all orgs'!$B$14:$B$3599,'Budget Detail - AAAAAA'!$B$3)</f>
        <v>0</v>
      </c>
      <c r="F113" s="405">
        <f t="shared" si="10"/>
        <v>0</v>
      </c>
      <c r="G113" s="712"/>
      <c r="H113" s="711"/>
      <c r="I113" s="711"/>
      <c r="J113" s="711"/>
      <c r="K113" s="712"/>
      <c r="L113" s="712"/>
      <c r="M113" s="712"/>
      <c r="N113" s="712"/>
      <c r="O113" s="712"/>
      <c r="P113" s="712"/>
      <c r="Q113" s="712"/>
      <c r="R113" s="712"/>
      <c r="S113" s="712"/>
      <c r="T113" s="712"/>
      <c r="U113" s="712"/>
      <c r="V113" s="712"/>
      <c r="W113" s="712"/>
      <c r="X113" s="712"/>
      <c r="Y113" s="712"/>
      <c r="Z113" s="712"/>
      <c r="AA113" s="712"/>
      <c r="AB113" s="712"/>
      <c r="AC113" s="712"/>
      <c r="AD113" s="712"/>
      <c r="AE113" s="712"/>
      <c r="AF113" s="712"/>
      <c r="AG113" s="712"/>
      <c r="AH113" s="712"/>
      <c r="AI113" s="712"/>
      <c r="AJ113" s="712"/>
      <c r="AK113" s="712"/>
    </row>
    <row r="114" spans="1:37" s="713" customFormat="1" ht="15" customHeight="1" x14ac:dyDescent="0.3">
      <c r="A114" s="1259" t="s">
        <v>114</v>
      </c>
      <c r="B114" s="602">
        <v>122730</v>
      </c>
      <c r="C114" s="309">
        <f>SUMIFS('Expenditures - all orgs'!$D$14:$D$3599,'Expenditures - all orgs'!$C$14:$C$3599, 'Budget Detail - AAAAAA'!$B114,'Expenditures - all orgs'!$B$14:$B$3599,'Budget Detail - AAAAAA'!$B$3)</f>
        <v>0</v>
      </c>
      <c r="D114" s="403">
        <f>SUMIFS('Expenditures - all orgs'!$E$14:$E$3599,'Expenditures - all orgs'!$C$14:$C$3599, 'Budget Detail - AAAAAA'!$B114,'Expenditures - all orgs'!$B$14:$B$3599,'Budget Detail - AAAAAA'!$B$3)</f>
        <v>0</v>
      </c>
      <c r="E114" s="404">
        <f>SUMIFS('Expenditures - all orgs'!$F$14:$F$3599,'Expenditures - all orgs'!$C$14:$C$3599, 'Budget Detail - AAAAAA'!$B114,'Expenditures - all orgs'!$B$14:$B$3599,'Budget Detail - AAAAAA'!$B$3)</f>
        <v>0</v>
      </c>
      <c r="F114" s="405">
        <f t="shared" si="10"/>
        <v>0</v>
      </c>
      <c r="G114" s="712"/>
      <c r="H114" s="711"/>
      <c r="I114" s="711"/>
      <c r="J114" s="711"/>
      <c r="K114" s="712"/>
      <c r="L114" s="712"/>
      <c r="M114" s="712"/>
      <c r="N114" s="712"/>
      <c r="O114" s="712"/>
      <c r="P114" s="712"/>
      <c r="Q114" s="712"/>
      <c r="R114" s="712"/>
      <c r="S114" s="712"/>
      <c r="T114" s="712"/>
      <c r="U114" s="712"/>
      <c r="V114" s="712"/>
      <c r="W114" s="712"/>
      <c r="X114" s="712"/>
      <c r="Y114" s="712"/>
      <c r="Z114" s="712"/>
      <c r="AA114" s="712"/>
      <c r="AB114" s="712"/>
      <c r="AC114" s="712"/>
      <c r="AD114" s="712"/>
      <c r="AE114" s="712"/>
      <c r="AF114" s="712"/>
      <c r="AG114" s="712"/>
      <c r="AH114" s="712"/>
      <c r="AI114" s="712"/>
      <c r="AJ114" s="712"/>
      <c r="AK114" s="712"/>
    </row>
    <row r="115" spans="1:37" s="713" customFormat="1" ht="15" customHeight="1" x14ac:dyDescent="0.3">
      <c r="A115" s="223" t="s">
        <v>189</v>
      </c>
      <c r="B115" s="602">
        <v>122800</v>
      </c>
      <c r="C115" s="309">
        <f>SUMIFS('Expenditures - all orgs'!$D$14:$D$3599,'Expenditures - all orgs'!$C$14:$C$3599, 'Budget Detail - AAAAAA'!$B115,'Expenditures - all orgs'!$B$14:$B$3599,'Budget Detail - AAAAAA'!$B$3)</f>
        <v>0</v>
      </c>
      <c r="D115" s="403">
        <f>SUMIFS('Expenditures - all orgs'!$E$14:$E$3599,'Expenditures - all orgs'!$C$14:$C$3599, 'Budget Detail - AAAAAA'!$B115,'Expenditures - all orgs'!$B$14:$B$3599,'Budget Detail - AAAAAA'!$B$3)</f>
        <v>0</v>
      </c>
      <c r="E115" s="404">
        <f>SUMIFS('Expenditures - all orgs'!$F$14:$F$3599,'Expenditures - all orgs'!$C$14:$C$3599, 'Budget Detail - AAAAAA'!$B115,'Expenditures - all orgs'!$B$14:$B$3599,'Budget Detail - AAAAAA'!$B$3)</f>
        <v>0</v>
      </c>
      <c r="F115" s="405">
        <f t="shared" ref="F115" si="11">C115-D115-E115</f>
        <v>0</v>
      </c>
      <c r="G115" s="712"/>
      <c r="H115" s="711"/>
      <c r="I115" s="711"/>
      <c r="J115" s="711"/>
      <c r="K115" s="712"/>
      <c r="L115" s="712"/>
      <c r="M115" s="712"/>
      <c r="N115" s="712"/>
      <c r="O115" s="712"/>
      <c r="P115" s="712"/>
      <c r="Q115" s="712"/>
      <c r="R115" s="712"/>
      <c r="S115" s="712"/>
      <c r="T115" s="712"/>
      <c r="U115" s="712"/>
      <c r="V115" s="712"/>
      <c r="W115" s="712"/>
      <c r="X115" s="712"/>
      <c r="Y115" s="712"/>
      <c r="Z115" s="712"/>
      <c r="AA115" s="712"/>
      <c r="AB115" s="712"/>
      <c r="AC115" s="712"/>
      <c r="AD115" s="712"/>
      <c r="AE115" s="712"/>
      <c r="AF115" s="712"/>
      <c r="AG115" s="712"/>
      <c r="AH115" s="712"/>
      <c r="AI115" s="712"/>
      <c r="AJ115" s="712"/>
      <c r="AK115" s="712"/>
    </row>
    <row r="116" spans="1:37" s="713" customFormat="1" ht="15" customHeight="1" x14ac:dyDescent="0.3">
      <c r="A116" s="708" t="s">
        <v>104</v>
      </c>
      <c r="B116" s="602" t="s">
        <v>107</v>
      </c>
      <c r="C116" s="309">
        <f>SUMIFS('Expenditures - all orgs'!$D$14:$D$3599,'Expenditures - all orgs'!$C$14:$C$3599, 'Budget Detail - AAAAAA'!$B116,'Expenditures - all orgs'!$B$14:$B$3599,'Budget Detail - AAAAAA'!$B$3)</f>
        <v>0</v>
      </c>
      <c r="D116" s="403">
        <f>SUMIFS('Expenditures - all orgs'!$E$14:$E$3599,'Expenditures - all orgs'!$C$14:$C$3599, 'Budget Detail - AAAAAA'!$B116,'Expenditures - all orgs'!$B$14:$B$3599,'Budget Detail - AAAAAA'!$B$3)</f>
        <v>0</v>
      </c>
      <c r="E116" s="404">
        <f>SUMIFS('Expenditures - all orgs'!$F$14:$F$3599,'Expenditures - all orgs'!$C$14:$C$3599, 'Budget Detail - AAAAAA'!$B116,'Expenditures - all orgs'!$B$14:$B$3599,'Budget Detail - AAAAAA'!$B$3)</f>
        <v>0</v>
      </c>
      <c r="F116" s="405">
        <f t="shared" ref="F116:F117" si="12">C116-D116-E116</f>
        <v>0</v>
      </c>
      <c r="G116" s="712"/>
      <c r="H116" s="711"/>
      <c r="I116" s="711"/>
      <c r="J116" s="711"/>
      <c r="K116" s="712"/>
      <c r="L116" s="712"/>
      <c r="M116" s="712"/>
      <c r="N116" s="712"/>
      <c r="O116" s="712"/>
      <c r="P116" s="712"/>
      <c r="Q116" s="712"/>
      <c r="R116" s="712"/>
      <c r="S116" s="712"/>
      <c r="T116" s="712"/>
      <c r="U116" s="712"/>
      <c r="V116" s="712"/>
      <c r="W116" s="712"/>
      <c r="X116" s="712"/>
      <c r="Y116" s="712"/>
      <c r="Z116" s="712"/>
      <c r="AA116" s="712"/>
      <c r="AB116" s="712"/>
      <c r="AC116" s="712"/>
      <c r="AD116" s="712"/>
      <c r="AE116" s="712"/>
      <c r="AF116" s="712"/>
      <c r="AG116" s="712"/>
      <c r="AH116" s="712"/>
      <c r="AI116" s="712"/>
      <c r="AJ116" s="712"/>
      <c r="AK116" s="712"/>
    </row>
    <row r="117" spans="1:37" s="713" customFormat="1" ht="15" customHeight="1" thickBot="1" x14ac:dyDescent="0.35">
      <c r="A117" s="708" t="s">
        <v>104</v>
      </c>
      <c r="B117" s="602" t="s">
        <v>107</v>
      </c>
      <c r="C117" s="351">
        <f>SUMIFS('Expenditures - all orgs'!$D$14:$D$3599,'Expenditures - all orgs'!$C$14:$C$3599, 'Budget Detail - AAAAAA'!$B117,'Expenditures - all orgs'!$B$14:$B$3599,'Budget Detail - AAAAAA'!$B$3)</f>
        <v>0</v>
      </c>
      <c r="D117" s="406">
        <f>SUMIFS('Expenditures - all orgs'!$E$14:$E$3599,'Expenditures - all orgs'!$C$14:$C$3599, 'Budget Detail - AAAAAA'!$B117,'Expenditures - all orgs'!$B$14:$B$3599,'Budget Detail - AAAAAA'!$B$3)</f>
        <v>0</v>
      </c>
      <c r="E117" s="407">
        <f>SUMIFS('Expenditures - all orgs'!$F$14:$F$3599,'Expenditures - all orgs'!$C$14:$C$3599, 'Budget Detail - AAAAAA'!$B117,'Expenditures - all orgs'!$B$14:$B$3599,'Budget Detail - AAAAAA'!$B$3)</f>
        <v>0</v>
      </c>
      <c r="F117" s="408">
        <f t="shared" si="12"/>
        <v>0</v>
      </c>
      <c r="G117" s="712"/>
      <c r="H117" s="711"/>
      <c r="I117" s="711"/>
      <c r="J117" s="711"/>
      <c r="K117" s="712"/>
      <c r="L117" s="712"/>
      <c r="M117" s="712"/>
      <c r="N117" s="712"/>
      <c r="O117" s="712"/>
      <c r="P117" s="712"/>
      <c r="Q117" s="712"/>
      <c r="R117" s="712"/>
      <c r="S117" s="712"/>
      <c r="T117" s="712"/>
      <c r="U117" s="712"/>
      <c r="V117" s="712"/>
      <c r="W117" s="712"/>
      <c r="X117" s="712"/>
      <c r="Y117" s="712"/>
      <c r="Z117" s="712"/>
      <c r="AA117" s="712"/>
      <c r="AB117" s="712"/>
      <c r="AC117" s="712"/>
      <c r="AD117" s="712"/>
      <c r="AE117" s="712"/>
      <c r="AF117" s="712"/>
      <c r="AG117" s="712"/>
      <c r="AH117" s="712"/>
      <c r="AI117" s="712"/>
      <c r="AJ117" s="712"/>
      <c r="AK117" s="712"/>
    </row>
    <row r="118" spans="1:37" s="713" customFormat="1" ht="15" customHeight="1" thickBot="1" x14ac:dyDescent="0.35">
      <c r="A118" s="708"/>
      <c r="B118" s="603" t="s">
        <v>362</v>
      </c>
      <c r="C118" s="346">
        <f>SUM(C107:C117)</f>
        <v>0</v>
      </c>
      <c r="D118" s="346">
        <f>SUM(D107:D117)</f>
        <v>0</v>
      </c>
      <c r="E118" s="346">
        <f>SUM(E107:E117)</f>
        <v>0</v>
      </c>
      <c r="F118" s="409">
        <f>SUM(F107:F117)</f>
        <v>0</v>
      </c>
      <c r="G118" s="712"/>
      <c r="H118" s="711"/>
      <c r="I118" s="711"/>
      <c r="J118" s="711"/>
      <c r="K118" s="712"/>
      <c r="L118" s="712"/>
      <c r="M118" s="712"/>
      <c r="N118" s="712"/>
      <c r="O118" s="712"/>
      <c r="P118" s="712"/>
      <c r="Q118" s="712"/>
      <c r="R118" s="712"/>
      <c r="S118" s="712"/>
      <c r="T118" s="712"/>
      <c r="U118" s="712"/>
      <c r="V118" s="712"/>
      <c r="W118" s="712"/>
      <c r="X118" s="712"/>
      <c r="Y118" s="712"/>
      <c r="Z118" s="712"/>
      <c r="AA118" s="712"/>
      <c r="AB118" s="712"/>
      <c r="AC118" s="712"/>
      <c r="AD118" s="712"/>
      <c r="AE118" s="712"/>
      <c r="AF118" s="712"/>
      <c r="AG118" s="712"/>
      <c r="AH118" s="712"/>
      <c r="AI118" s="712"/>
      <c r="AJ118" s="712"/>
      <c r="AK118" s="712"/>
    </row>
    <row r="119" spans="1:37" s="307" customFormat="1" ht="15" customHeight="1" x14ac:dyDescent="0.3">
      <c r="A119" s="708"/>
      <c r="B119" s="588"/>
      <c r="C119" s="288"/>
      <c r="D119" s="288"/>
      <c r="E119" s="288"/>
      <c r="F119" s="290"/>
      <c r="G119" s="305"/>
      <c r="H119" s="306"/>
      <c r="I119" s="306"/>
      <c r="J119" s="306"/>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row>
    <row r="120" spans="1:37" s="274" customFormat="1" ht="15" customHeight="1" x14ac:dyDescent="0.3">
      <c r="A120" s="231" t="s">
        <v>202</v>
      </c>
      <c r="B120" s="588"/>
      <c r="C120" s="291"/>
      <c r="D120" s="291"/>
      <c r="E120" s="291"/>
      <c r="F120" s="392"/>
      <c r="G120" s="281"/>
      <c r="H120" s="282"/>
      <c r="I120" s="282"/>
      <c r="J120" s="282"/>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row>
    <row r="121" spans="1:37" s="274" customFormat="1" ht="15" customHeight="1" x14ac:dyDescent="0.3">
      <c r="A121" s="223" t="s">
        <v>421</v>
      </c>
      <c r="B121" s="604">
        <v>124200</v>
      </c>
      <c r="C121" s="310">
        <f>SUMIFS('Expenditures - all orgs'!$D$14:$D$3599,'Expenditures - all orgs'!$C$14:$C$3599, 'Budget Detail - AAAAAA'!$B121,'Expenditures - all orgs'!$B$14:$B$3599,'Budget Detail - AAAAAA'!$B$3)</f>
        <v>0</v>
      </c>
      <c r="D121" s="410">
        <f>SUMIFS('Expenditures - all orgs'!$E$14:$E$3599,'Expenditures - all orgs'!$C$14:$C$3599, 'Budget Detail - AAAAAA'!$B121,'Expenditures - all orgs'!$B$14:$B$3599,'Budget Detail - AAAAAA'!$B$3)</f>
        <v>0</v>
      </c>
      <c r="E121" s="411">
        <f>SUMIFS('Expenditures - all orgs'!$F$14:$F$3599,'Expenditures - all orgs'!$C$14:$C$3599, 'Budget Detail - AAAAAA'!$B121,'Expenditures - all orgs'!$B$14:$B$3599,'Budget Detail - AAAAAA'!$B$3)</f>
        <v>0</v>
      </c>
      <c r="F121" s="412">
        <f t="shared" ref="F121" si="13">C121-D121-E121</f>
        <v>0</v>
      </c>
      <c r="G121" s="281"/>
      <c r="H121" s="282"/>
      <c r="I121" s="282"/>
      <c r="J121" s="282"/>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row>
    <row r="122" spans="1:37" s="274" customFormat="1" ht="15" customHeight="1" x14ac:dyDescent="0.3">
      <c r="A122" s="223" t="s">
        <v>328</v>
      </c>
      <c r="B122" s="1103">
        <v>124400</v>
      </c>
      <c r="C122" s="310">
        <f>SUMIFS('Expenditures - all orgs'!$D$14:$D$3599,'Expenditures - all orgs'!$C$14:$C$3599, 'Budget Detail - AAAAAA'!$B122,'Expenditures - all orgs'!$B$14:$B$3599,'Budget Detail - AAAAAA'!$B$3)</f>
        <v>0</v>
      </c>
      <c r="D122" s="410">
        <f>SUMIFS('Expenditures - all orgs'!$E$14:$E$3599,'Expenditures - all orgs'!$C$14:$C$3599, 'Budget Detail - AAAAAA'!$B122,'Expenditures - all orgs'!$B$14:$B$3599,'Budget Detail - AAAAAA'!$B$3)</f>
        <v>0</v>
      </c>
      <c r="E122" s="411">
        <f>SUMIFS('Expenditures - all orgs'!$F$14:$F$3599,'Expenditures - all orgs'!$C$14:$C$3599, 'Budget Detail - AAAAAA'!$B122,'Expenditures - all orgs'!$B$14:$B$3599,'Budget Detail - AAAAAA'!$B$3)</f>
        <v>0</v>
      </c>
      <c r="F122" s="412">
        <f t="shared" ref="F122" si="14">C122-D122-E122</f>
        <v>0</v>
      </c>
      <c r="G122" s="281"/>
      <c r="H122" s="282"/>
      <c r="I122" s="282"/>
      <c r="J122" s="282"/>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row>
    <row r="123" spans="1:37" s="713" customFormat="1" ht="15" customHeight="1" x14ac:dyDescent="0.3">
      <c r="A123" s="222" t="s">
        <v>92</v>
      </c>
      <c r="B123" s="605">
        <v>124600</v>
      </c>
      <c r="C123" s="310">
        <f>SUMIFS('Expenditures - all orgs'!$D$14:$D$3599,'Expenditures - all orgs'!$C$14:$C$3599, 'Budget Detail - AAAAAA'!$B123,'Expenditures - all orgs'!$B$14:$B$3599,'Budget Detail - AAAAAA'!$B$3)</f>
        <v>0</v>
      </c>
      <c r="D123" s="410">
        <f>SUMIFS('Expenditures - all orgs'!$E$14:$E$3599,'Expenditures - all orgs'!$C$14:$C$3599, 'Budget Detail - AAAAAA'!$B123,'Expenditures - all orgs'!$B$14:$B$3599,'Budget Detail - AAAAAA'!$B$3)</f>
        <v>0</v>
      </c>
      <c r="E123" s="411">
        <f>SUMIFS('Expenditures - all orgs'!$F$14:$F$3599,'Expenditures - all orgs'!$C$14:$C$3599, 'Budget Detail - AAAAAA'!$B123,'Expenditures - all orgs'!$B$14:$B$3599,'Budget Detail - AAAAAA'!$B$3)</f>
        <v>0</v>
      </c>
      <c r="F123" s="412">
        <f t="shared" si="10"/>
        <v>0</v>
      </c>
      <c r="G123" s="712"/>
      <c r="H123" s="711"/>
      <c r="I123" s="711"/>
      <c r="J123" s="711"/>
      <c r="K123" s="712"/>
      <c r="L123" s="712"/>
      <c r="M123" s="712"/>
      <c r="N123" s="712"/>
      <c r="O123" s="712"/>
      <c r="P123" s="712"/>
      <c r="Q123" s="712"/>
      <c r="R123" s="712"/>
      <c r="S123" s="712"/>
      <c r="T123" s="712"/>
      <c r="U123" s="712"/>
      <c r="V123" s="712"/>
      <c r="W123" s="712"/>
      <c r="X123" s="712"/>
      <c r="Y123" s="712"/>
      <c r="Z123" s="712"/>
      <c r="AA123" s="712"/>
      <c r="AB123" s="712"/>
      <c r="AC123" s="712"/>
      <c r="AD123" s="712"/>
      <c r="AE123" s="712"/>
      <c r="AF123" s="712"/>
      <c r="AG123" s="712"/>
      <c r="AH123" s="712"/>
      <c r="AI123" s="712"/>
      <c r="AJ123" s="712"/>
      <c r="AK123" s="712"/>
    </row>
    <row r="124" spans="1:37" s="307" customFormat="1" ht="15" customHeight="1" x14ac:dyDescent="0.3">
      <c r="A124" s="222" t="s">
        <v>190</v>
      </c>
      <c r="B124" s="605">
        <v>124700</v>
      </c>
      <c r="C124" s="310">
        <f>SUMIFS('Expenditures - all orgs'!$D$14:$D$3599,'Expenditures - all orgs'!$C$14:$C$3599, 'Budget Detail - AAAAAA'!$B124,'Expenditures - all orgs'!$B$14:$B$3599,'Budget Detail - AAAAAA'!$B$3)</f>
        <v>0</v>
      </c>
      <c r="D124" s="410">
        <f>SUMIFS('Expenditures - all orgs'!$E$14:$E$3599,'Expenditures - all orgs'!$C$14:$C$3599, 'Budget Detail - AAAAAA'!$B124,'Expenditures - all orgs'!$B$14:$B$3599,'Budget Detail - AAAAAA'!$B$3)</f>
        <v>0</v>
      </c>
      <c r="E124" s="411">
        <f>SUMIFS('Expenditures - all orgs'!$F$14:$F$3599,'Expenditures - all orgs'!$C$14:$C$3599, 'Budget Detail - AAAAAA'!$B124,'Expenditures - all orgs'!$B$14:$B$3599,'Budget Detail - AAAAAA'!$B$3)</f>
        <v>0</v>
      </c>
      <c r="F124" s="412">
        <f t="shared" ref="F124" si="15">C124-D124-E124</f>
        <v>0</v>
      </c>
      <c r="G124" s="305"/>
      <c r="H124" s="306"/>
      <c r="I124" s="306"/>
      <c r="J124" s="306"/>
      <c r="K124" s="305"/>
      <c r="L124" s="305"/>
      <c r="M124" s="305"/>
      <c r="N124" s="305"/>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05"/>
      <c r="AJ124" s="305"/>
      <c r="AK124" s="305"/>
    </row>
    <row r="125" spans="1:37" s="307" customFormat="1" ht="15" customHeight="1" x14ac:dyDescent="0.3">
      <c r="A125" s="222" t="s">
        <v>177</v>
      </c>
      <c r="B125" s="605">
        <v>124800</v>
      </c>
      <c r="C125" s="310">
        <f>SUMIFS('Expenditures - all orgs'!$D$14:$D$3599,'Expenditures - all orgs'!$C$14:$C$3599, 'Budget Detail - AAAAAA'!$B125,'Expenditures - all orgs'!$B$14:$B$3599,'Budget Detail - AAAAAA'!$B$3)</f>
        <v>0</v>
      </c>
      <c r="D125" s="410">
        <f>SUMIFS('Expenditures - all orgs'!$E$14:$E$3599,'Expenditures - all orgs'!$C$14:$C$3599, 'Budget Detail - AAAAAA'!$B125,'Expenditures - all orgs'!$B$14:$B$3599,'Budget Detail - AAAAAA'!$B$3)</f>
        <v>0</v>
      </c>
      <c r="E125" s="411">
        <f>SUMIFS('Expenditures - all orgs'!$F$14:$F$3599,'Expenditures - all orgs'!$C$14:$C$3599, 'Budget Detail - AAAAAA'!$B125,'Expenditures - all orgs'!$B$14:$B$3599,'Budget Detail - AAAAAA'!$B$3)</f>
        <v>0</v>
      </c>
      <c r="F125" s="412">
        <f t="shared" ref="F125" si="16">C125-D125-E125</f>
        <v>0</v>
      </c>
      <c r="G125" s="305"/>
      <c r="H125" s="306"/>
      <c r="I125" s="306"/>
      <c r="J125" s="306"/>
      <c r="K125" s="305"/>
      <c r="L125" s="305"/>
      <c r="M125" s="305"/>
      <c r="N125" s="305"/>
      <c r="O125" s="305"/>
      <c r="P125" s="305"/>
      <c r="Q125" s="305"/>
      <c r="R125" s="305"/>
      <c r="S125" s="305"/>
      <c r="T125" s="305"/>
      <c r="U125" s="305"/>
      <c r="V125" s="305"/>
      <c r="W125" s="305"/>
      <c r="X125" s="305"/>
      <c r="Y125" s="305"/>
      <c r="Z125" s="305"/>
      <c r="AA125" s="305"/>
      <c r="AB125" s="305"/>
      <c r="AC125" s="305"/>
      <c r="AD125" s="305"/>
      <c r="AE125" s="305"/>
      <c r="AF125" s="305"/>
      <c r="AG125" s="305"/>
      <c r="AH125" s="305"/>
      <c r="AI125" s="305"/>
      <c r="AJ125" s="305"/>
      <c r="AK125" s="305"/>
    </row>
    <row r="126" spans="1:37" s="713" customFormat="1" ht="15" customHeight="1" x14ac:dyDescent="0.3">
      <c r="A126" s="222" t="s">
        <v>99</v>
      </c>
      <c r="B126" s="605">
        <v>124900</v>
      </c>
      <c r="C126" s="310">
        <f>SUMIFS('Expenditures - all orgs'!$D$14:$D$3599,'Expenditures - all orgs'!$C$14:$C$3599, 'Budget Detail - AAAAAA'!$B126,'Expenditures - all orgs'!$B$14:$B$3599,'Budget Detail - AAAAAA'!$B$3)</f>
        <v>0</v>
      </c>
      <c r="D126" s="410">
        <f>SUMIFS('Expenditures - all orgs'!$E$14:$E$3599,'Expenditures - all orgs'!$C$14:$C$3599, 'Budget Detail - AAAAAA'!$B126,'Expenditures - all orgs'!$B$14:$B$3599,'Budget Detail - AAAAAA'!$B$3)</f>
        <v>0</v>
      </c>
      <c r="E126" s="411">
        <f>SUMIFS('Expenditures - all orgs'!$F$14:$F$3599,'Expenditures - all orgs'!$C$14:$C$3599, 'Budget Detail - AAAAAA'!$B126,'Expenditures - all orgs'!$B$14:$B$3599,'Budget Detail - AAAAAA'!$B$3)</f>
        <v>0</v>
      </c>
      <c r="F126" s="412">
        <f t="shared" si="10"/>
        <v>0</v>
      </c>
      <c r="G126" s="712"/>
      <c r="H126" s="285"/>
      <c r="I126" s="285"/>
      <c r="J126" s="285"/>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row>
    <row r="127" spans="1:37" s="307" customFormat="1" ht="15" customHeight="1" x14ac:dyDescent="0.3">
      <c r="A127" s="222" t="s">
        <v>104</v>
      </c>
      <c r="B127" s="605" t="s">
        <v>107</v>
      </c>
      <c r="C127" s="310">
        <f>SUMIFS('Expenditures - all orgs'!$D$14:$D$3599,'Expenditures - all orgs'!$C$14:$C$3599, 'Budget Detail - AAAAAA'!$B127,'Expenditures - all orgs'!$B$14:$B$3599,'Budget Detail - AAAAAA'!$B$3)</f>
        <v>0</v>
      </c>
      <c r="D127" s="410">
        <f>SUMIFS('Expenditures - all orgs'!$E$14:$E$3599,'Expenditures - all orgs'!$C$14:$C$3599, 'Budget Detail - AAAAAA'!$B127,'Expenditures - all orgs'!$B$14:$B$3599,'Budget Detail - AAAAAA'!$B$3)</f>
        <v>0</v>
      </c>
      <c r="E127" s="411">
        <f>SUMIFS('Expenditures - all orgs'!$F$14:$F$3599,'Expenditures - all orgs'!$C$14:$C$3599, 'Budget Detail - AAAAAA'!$B127,'Expenditures - all orgs'!$B$14:$B$3599,'Budget Detail - AAAAAA'!$B$3)</f>
        <v>0</v>
      </c>
      <c r="F127" s="412">
        <f t="shared" ref="F127" si="17">C127-D127-E127</f>
        <v>0</v>
      </c>
      <c r="G127" s="305"/>
      <c r="H127" s="306"/>
      <c r="I127" s="306"/>
      <c r="J127" s="306"/>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row>
    <row r="128" spans="1:37" s="307" customFormat="1" ht="15" customHeight="1" thickBot="1" x14ac:dyDescent="0.35">
      <c r="A128" s="222" t="s">
        <v>104</v>
      </c>
      <c r="B128" s="605" t="s">
        <v>107</v>
      </c>
      <c r="C128" s="310">
        <f>SUMIFS('Expenditures - all orgs'!$D$14:$D$3599,'Expenditures - all orgs'!$C$14:$C$3599, 'Budget Detail - AAAAAA'!$B128,'Expenditures - all orgs'!$B$14:$B$3599,'Budget Detail - AAAAAA'!$B$3)</f>
        <v>0</v>
      </c>
      <c r="D128" s="413">
        <f>SUMIFS('Expenditures - all orgs'!$E$14:$E$3599,'Expenditures - all orgs'!$C$14:$C$3599, 'Budget Detail - AAAAAA'!$B128,'Expenditures - all orgs'!$B$14:$B$3599,'Budget Detail - AAAAAA'!$B$3)</f>
        <v>0</v>
      </c>
      <c r="E128" s="414">
        <f>SUMIFS('Expenditures - all orgs'!$F$14:$F$3599,'Expenditures - all orgs'!$C$14:$C$3599, 'Budget Detail - AAAAAA'!$B128,'Expenditures - all orgs'!$B$14:$B$3599,'Budget Detail - AAAAAA'!$B$3)</f>
        <v>0</v>
      </c>
      <c r="F128" s="415">
        <f t="shared" si="10"/>
        <v>0</v>
      </c>
      <c r="G128" s="305"/>
      <c r="H128" s="306"/>
      <c r="I128" s="306"/>
      <c r="J128" s="306"/>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5"/>
      <c r="AK128" s="305"/>
    </row>
    <row r="129" spans="1:37" s="307" customFormat="1" ht="15" customHeight="1" thickBot="1" x14ac:dyDescent="0.35">
      <c r="A129" s="218"/>
      <c r="B129" s="606" t="s">
        <v>362</v>
      </c>
      <c r="C129" s="348">
        <f>SUM(C121:C128)</f>
        <v>0</v>
      </c>
      <c r="D129" s="348">
        <f>SUM(D121:D128)</f>
        <v>0</v>
      </c>
      <c r="E129" s="348">
        <f>SUM(E121:E128)</f>
        <v>0</v>
      </c>
      <c r="F129" s="416">
        <f>SUM(F121:F128)</f>
        <v>0</v>
      </c>
      <c r="G129" s="305"/>
      <c r="H129" s="306"/>
      <c r="I129" s="306"/>
      <c r="J129" s="306"/>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5"/>
      <c r="AK129" s="305"/>
    </row>
    <row r="130" spans="1:37" s="307" customFormat="1" ht="15" customHeight="1" x14ac:dyDescent="0.3">
      <c r="A130" s="708"/>
      <c r="B130" s="588"/>
      <c r="C130" s="288"/>
      <c r="D130" s="288"/>
      <c r="E130" s="288"/>
      <c r="F130" s="290"/>
      <c r="G130" s="305"/>
      <c r="H130" s="306"/>
      <c r="I130" s="306"/>
      <c r="J130" s="306"/>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row>
    <row r="131" spans="1:37" s="274" customFormat="1" ht="15" customHeight="1" x14ac:dyDescent="0.3">
      <c r="A131" s="231" t="s">
        <v>208</v>
      </c>
      <c r="B131" s="588"/>
      <c r="C131" s="291"/>
      <c r="D131" s="291"/>
      <c r="E131" s="291"/>
      <c r="F131" s="392"/>
      <c r="G131" s="281"/>
      <c r="H131" s="282"/>
      <c r="I131" s="282"/>
      <c r="J131" s="282"/>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row>
    <row r="132" spans="1:37" s="713" customFormat="1" ht="15" customHeight="1" x14ac:dyDescent="0.3">
      <c r="A132" s="222" t="s">
        <v>87</v>
      </c>
      <c r="B132" s="607">
        <v>125000</v>
      </c>
      <c r="C132" s="311">
        <f>SUMIFS('Expenditures - all orgs'!$D$14:$D$3599,'Expenditures - all orgs'!$C$14:$C$3599, 'Budget Detail - AAAAAA'!$B132,'Expenditures - all orgs'!$B$14:$B$3599,'Budget Detail - AAAAAA'!$B$3)</f>
        <v>0</v>
      </c>
      <c r="D132" s="417">
        <f>SUMIFS('Expenditures - all orgs'!$E$14:$E$3599,'Expenditures - all orgs'!$C$14:$C$3599, 'Budget Detail - AAAAAA'!$B132,'Expenditures - all orgs'!$B$14:$B$3599,'Budget Detail - AAAAAA'!$B$3)</f>
        <v>0</v>
      </c>
      <c r="E132" s="418">
        <f>SUMIFS('Expenditures - all orgs'!$F$14:$F$3599,'Expenditures - all orgs'!$C$14:$C$3599, 'Budget Detail - AAAAAA'!$B132,'Expenditures - all orgs'!$B$14:$B$3599,'Budget Detail - AAAAAA'!$B$3)</f>
        <v>0</v>
      </c>
      <c r="F132" s="419">
        <f t="shared" si="10"/>
        <v>0</v>
      </c>
      <c r="G132" s="712"/>
      <c r="H132" s="285"/>
      <c r="I132" s="285"/>
      <c r="J132" s="285"/>
      <c r="K132" s="712"/>
      <c r="L132" s="712"/>
      <c r="M132" s="712"/>
      <c r="N132" s="712"/>
      <c r="O132" s="712"/>
      <c r="P132" s="712"/>
      <c r="Q132" s="712"/>
      <c r="R132" s="712"/>
      <c r="S132" s="712"/>
      <c r="T132" s="712"/>
      <c r="U132" s="712"/>
      <c r="V132" s="712"/>
      <c r="W132" s="712"/>
      <c r="X132" s="712"/>
      <c r="Y132" s="712"/>
      <c r="Z132" s="712"/>
      <c r="AA132" s="712"/>
      <c r="AB132" s="712"/>
      <c r="AC132" s="712"/>
      <c r="AD132" s="712"/>
      <c r="AE132" s="712"/>
      <c r="AF132" s="712"/>
      <c r="AG132" s="712"/>
      <c r="AH132" s="712"/>
      <c r="AI132" s="712"/>
      <c r="AJ132" s="712"/>
      <c r="AK132" s="712"/>
    </row>
    <row r="133" spans="1:37" s="305" customFormat="1" ht="15" customHeight="1" x14ac:dyDescent="0.3">
      <c r="A133" s="222" t="s">
        <v>191</v>
      </c>
      <c r="B133" s="608">
        <v>125100</v>
      </c>
      <c r="C133" s="311">
        <f>SUMIFS('Expenditures - all orgs'!$D$14:$D$3599,'Expenditures - all orgs'!$C$14:$C$3599, 'Budget Detail - AAAAAA'!$B133,'Expenditures - all orgs'!$B$14:$B$3599,'Budget Detail - AAAAAA'!$B$3)</f>
        <v>0</v>
      </c>
      <c r="D133" s="417">
        <f>SUMIFS('Expenditures - all orgs'!$E$14:$E$3599,'Expenditures - all orgs'!$C$14:$C$3599, 'Budget Detail - AAAAAA'!$B133,'Expenditures - all orgs'!$B$14:$B$3599,'Budget Detail - AAAAAA'!$B$3)</f>
        <v>0</v>
      </c>
      <c r="E133" s="418">
        <f>SUMIFS('Expenditures - all orgs'!$F$14:$F$3599,'Expenditures - all orgs'!$C$14:$C$3599, 'Budget Detail - AAAAAA'!$B133,'Expenditures - all orgs'!$B$14:$B$3599,'Budget Detail - AAAAAA'!$B$3)</f>
        <v>0</v>
      </c>
      <c r="F133" s="419">
        <f t="shared" ref="F133:F135" si="18">C133-D133-E133</f>
        <v>0</v>
      </c>
      <c r="H133" s="285"/>
      <c r="I133" s="285"/>
      <c r="J133" s="285"/>
    </row>
    <row r="134" spans="1:37" s="305" customFormat="1" ht="15" customHeight="1" x14ac:dyDescent="0.3">
      <c r="A134" s="222" t="s">
        <v>192</v>
      </c>
      <c r="B134" s="608">
        <v>125110</v>
      </c>
      <c r="C134" s="311">
        <f>SUMIFS('Expenditures - all orgs'!$D$14:$D$3599,'Expenditures - all orgs'!$C$14:$C$3599, 'Budget Detail - AAAAAA'!$B134,'Expenditures - all orgs'!$B$14:$B$3599,'Budget Detail - AAAAAA'!$B$3)</f>
        <v>0</v>
      </c>
      <c r="D134" s="417">
        <f>SUMIFS('Expenditures - all orgs'!$E$14:$E$3599,'Expenditures - all orgs'!$C$14:$C$3599, 'Budget Detail - AAAAAA'!$B134,'Expenditures - all orgs'!$B$14:$B$3599,'Budget Detail - AAAAAA'!$B$3)</f>
        <v>0</v>
      </c>
      <c r="E134" s="418">
        <f>SUMIFS('Expenditures - all orgs'!$F$14:$F$3599,'Expenditures - all orgs'!$C$14:$C$3599, 'Budget Detail - AAAAAA'!$B134,'Expenditures - all orgs'!$B$14:$B$3599,'Budget Detail - AAAAAA'!$B$3)</f>
        <v>0</v>
      </c>
      <c r="F134" s="419">
        <f t="shared" si="18"/>
        <v>0</v>
      </c>
      <c r="H134" s="285"/>
      <c r="I134" s="285"/>
      <c r="J134" s="285"/>
    </row>
    <row r="135" spans="1:37" s="305" customFormat="1" ht="15" customHeight="1" x14ac:dyDescent="0.3">
      <c r="A135" s="222" t="s">
        <v>193</v>
      </c>
      <c r="B135" s="608">
        <v>125200</v>
      </c>
      <c r="C135" s="311">
        <f>SUMIFS('Expenditures - all orgs'!$D$14:$D$3599,'Expenditures - all orgs'!$C$14:$C$3599, 'Budget Detail - AAAAAA'!$B135,'Expenditures - all orgs'!$B$14:$B$3599,'Budget Detail - AAAAAA'!$B$3)</f>
        <v>0</v>
      </c>
      <c r="D135" s="417">
        <f>SUMIFS('Expenditures - all orgs'!$E$14:$E$3599,'Expenditures - all orgs'!$C$14:$C$3599, 'Budget Detail - AAAAAA'!$B135,'Expenditures - all orgs'!$B$14:$B$3599,'Budget Detail - AAAAAA'!$B$3)</f>
        <v>0</v>
      </c>
      <c r="E135" s="418">
        <f>SUMIFS('Expenditures - all orgs'!$F$14:$F$3599,'Expenditures - all orgs'!$C$14:$C$3599, 'Budget Detail - AAAAAA'!$B135,'Expenditures - all orgs'!$B$14:$B$3599,'Budget Detail - AAAAAA'!$B$3)</f>
        <v>0</v>
      </c>
      <c r="F135" s="419">
        <f t="shared" si="18"/>
        <v>0</v>
      </c>
      <c r="H135" s="285"/>
      <c r="I135" s="285"/>
      <c r="J135" s="285"/>
    </row>
    <row r="136" spans="1:37" s="713" customFormat="1" ht="15" customHeight="1" x14ac:dyDescent="0.3">
      <c r="A136" s="222" t="s">
        <v>194</v>
      </c>
      <c r="B136" s="608">
        <v>125300</v>
      </c>
      <c r="C136" s="311">
        <f>SUMIFS('Expenditures - all orgs'!$D$14:$D$3599,'Expenditures - all orgs'!$C$14:$C$3599, 'Budget Detail - AAAAAA'!$B136,'Expenditures - all orgs'!$B$14:$B$3599,'Budget Detail - AAAAAA'!$B$3)</f>
        <v>0</v>
      </c>
      <c r="D136" s="417">
        <f>SUMIFS('Expenditures - all orgs'!$E$14:$E$3599,'Expenditures - all orgs'!$C$14:$C$3599, 'Budget Detail - AAAAAA'!$B136,'Expenditures - all orgs'!$B$14:$B$3599,'Budget Detail - AAAAAA'!$B$3)</f>
        <v>0</v>
      </c>
      <c r="E136" s="418">
        <f>SUMIFS('Expenditures - all orgs'!$F$14:$F$3599,'Expenditures - all orgs'!$C$14:$C$3599, 'Budget Detail - AAAAAA'!$B136,'Expenditures - all orgs'!$B$14:$B$3599,'Budget Detail - AAAAAA'!$B$3)</f>
        <v>0</v>
      </c>
      <c r="F136" s="419">
        <f t="shared" si="10"/>
        <v>0</v>
      </c>
      <c r="G136" s="712"/>
      <c r="H136" s="711"/>
      <c r="I136" s="711"/>
      <c r="J136" s="711"/>
      <c r="K136" s="712"/>
      <c r="L136" s="712"/>
      <c r="M136" s="712"/>
      <c r="N136" s="712"/>
      <c r="O136" s="712"/>
      <c r="P136" s="712"/>
      <c r="Q136" s="712"/>
      <c r="R136" s="712"/>
      <c r="S136" s="712"/>
      <c r="T136" s="712"/>
      <c r="U136" s="712"/>
      <c r="V136" s="712"/>
      <c r="W136" s="712"/>
      <c r="X136" s="712"/>
      <c r="Y136" s="712"/>
      <c r="Z136" s="712"/>
      <c r="AA136" s="712"/>
      <c r="AB136" s="712"/>
      <c r="AC136" s="712"/>
      <c r="AD136" s="712"/>
      <c r="AE136" s="712"/>
      <c r="AF136" s="712"/>
      <c r="AG136" s="712"/>
      <c r="AH136" s="712"/>
      <c r="AI136" s="712"/>
      <c r="AJ136" s="712"/>
      <c r="AK136" s="712"/>
    </row>
    <row r="137" spans="1:37" s="713" customFormat="1" ht="15" customHeight="1" x14ac:dyDescent="0.3">
      <c r="A137" s="222" t="s">
        <v>423</v>
      </c>
      <c r="B137" s="608">
        <v>125400</v>
      </c>
      <c r="C137" s="311">
        <f>SUMIFS('Expenditures - all orgs'!$D$14:$D$3599,'Expenditures - all orgs'!$C$14:$C$3599, 'Budget Detail - AAAAAA'!$B137,'Expenditures - all orgs'!$B$14:$B$3599,'Budget Detail - AAAAAA'!$B$3)</f>
        <v>0</v>
      </c>
      <c r="D137" s="417">
        <f>SUMIFS('Expenditures - all orgs'!$E$14:$E$3599,'Expenditures - all orgs'!$C$14:$C$3599, 'Budget Detail - AAAAAA'!$B137,'Expenditures - all orgs'!$B$14:$B$3599,'Budget Detail - AAAAAA'!$B$3)</f>
        <v>0</v>
      </c>
      <c r="E137" s="418">
        <f>SUMIFS('Expenditures - all orgs'!$F$14:$F$3599,'Expenditures - all orgs'!$C$14:$C$3599, 'Budget Detail - AAAAAA'!$B137,'Expenditures - all orgs'!$B$14:$B$3599,'Budget Detail - AAAAAA'!$B$3)</f>
        <v>0</v>
      </c>
      <c r="F137" s="419">
        <f t="shared" ref="F137:F138" si="19">C137-D137-E137</f>
        <v>0</v>
      </c>
      <c r="G137" s="712"/>
      <c r="H137" s="711"/>
      <c r="I137" s="711"/>
      <c r="J137" s="711"/>
      <c r="K137" s="712"/>
      <c r="L137" s="712"/>
      <c r="M137" s="712"/>
      <c r="N137" s="712"/>
      <c r="O137" s="712"/>
      <c r="P137" s="712"/>
      <c r="Q137" s="712"/>
      <c r="R137" s="712"/>
      <c r="S137" s="712"/>
      <c r="T137" s="712"/>
      <c r="U137" s="712"/>
      <c r="V137" s="712"/>
      <c r="W137" s="712"/>
      <c r="X137" s="712"/>
      <c r="Y137" s="712"/>
      <c r="Z137" s="712"/>
      <c r="AA137" s="712"/>
      <c r="AB137" s="712"/>
      <c r="AC137" s="712"/>
      <c r="AD137" s="712"/>
      <c r="AE137" s="712"/>
      <c r="AF137" s="712"/>
      <c r="AG137" s="712"/>
      <c r="AH137" s="712"/>
      <c r="AI137" s="712"/>
      <c r="AJ137" s="712"/>
      <c r="AK137" s="712"/>
    </row>
    <row r="138" spans="1:37" s="713" customFormat="1" ht="15" customHeight="1" x14ac:dyDescent="0.3">
      <c r="A138" s="222" t="s">
        <v>422</v>
      </c>
      <c r="B138" s="608">
        <v>125500</v>
      </c>
      <c r="C138" s="311">
        <f>SUMIFS('Expenditures - all orgs'!$D$14:$D$3599,'Expenditures - all orgs'!$C$14:$C$3599, 'Budget Detail - AAAAAA'!$B138,'Expenditures - all orgs'!$B$14:$B$3599,'Budget Detail - AAAAAA'!$B$3)</f>
        <v>0</v>
      </c>
      <c r="D138" s="417">
        <f>SUMIFS('Expenditures - all orgs'!$E$14:$E$3599,'Expenditures - all orgs'!$C$14:$C$3599, 'Budget Detail - AAAAAA'!$B138,'Expenditures - all orgs'!$B$14:$B$3599,'Budget Detail - AAAAAA'!$B$3)</f>
        <v>0</v>
      </c>
      <c r="E138" s="418">
        <f>SUMIFS('Expenditures - all orgs'!$F$14:$F$3599,'Expenditures - all orgs'!$C$14:$C$3599, 'Budget Detail - AAAAAA'!$B138,'Expenditures - all orgs'!$B$14:$B$3599,'Budget Detail - AAAAAA'!$B$3)</f>
        <v>0</v>
      </c>
      <c r="F138" s="419">
        <f t="shared" si="19"/>
        <v>0</v>
      </c>
      <c r="G138" s="712"/>
      <c r="H138" s="711"/>
      <c r="I138" s="711"/>
      <c r="J138" s="711"/>
      <c r="K138" s="712"/>
      <c r="L138" s="712"/>
      <c r="M138" s="712"/>
      <c r="N138" s="712"/>
      <c r="O138" s="712"/>
      <c r="P138" s="712"/>
      <c r="Q138" s="712"/>
      <c r="R138" s="712"/>
      <c r="S138" s="712"/>
      <c r="T138" s="712"/>
      <c r="U138" s="712"/>
      <c r="V138" s="712"/>
      <c r="W138" s="712"/>
      <c r="X138" s="712"/>
      <c r="Y138" s="712"/>
      <c r="Z138" s="712"/>
      <c r="AA138" s="712"/>
      <c r="AB138" s="712"/>
      <c r="AC138" s="712"/>
      <c r="AD138" s="712"/>
      <c r="AE138" s="712"/>
      <c r="AF138" s="712"/>
      <c r="AG138" s="712"/>
      <c r="AH138" s="712"/>
      <c r="AI138" s="712"/>
      <c r="AJ138" s="712"/>
      <c r="AK138" s="712"/>
    </row>
    <row r="139" spans="1:37" s="305" customFormat="1" ht="15" customHeight="1" x14ac:dyDescent="0.3">
      <c r="A139" s="222" t="s">
        <v>195</v>
      </c>
      <c r="B139" s="608">
        <v>125600</v>
      </c>
      <c r="C139" s="311">
        <f>SUMIFS('Expenditures - all orgs'!$D$14:$D$3599,'Expenditures - all orgs'!$C$14:$C$3599, 'Budget Detail - AAAAAA'!$B139,'Expenditures - all orgs'!$B$14:$B$3599,'Budget Detail - AAAAAA'!$B$3)</f>
        <v>0</v>
      </c>
      <c r="D139" s="417">
        <f>SUMIFS('Expenditures - all orgs'!$E$14:$E$3599,'Expenditures - all orgs'!$C$14:$C$3599, 'Budget Detail - AAAAAA'!$B139,'Expenditures - all orgs'!$B$14:$B$3599,'Budget Detail - AAAAAA'!$B$3)</f>
        <v>0</v>
      </c>
      <c r="E139" s="418">
        <f>SUMIFS('Expenditures - all orgs'!$F$14:$F$3599,'Expenditures - all orgs'!$C$14:$C$3599, 'Budget Detail - AAAAAA'!$B139,'Expenditures - all orgs'!$B$14:$B$3599,'Budget Detail - AAAAAA'!$B$3)</f>
        <v>0</v>
      </c>
      <c r="F139" s="419">
        <f t="shared" ref="F139" si="20">C139-D139-E139</f>
        <v>0</v>
      </c>
      <c r="H139" s="306"/>
      <c r="I139" s="306"/>
      <c r="J139" s="306"/>
    </row>
    <row r="140" spans="1:37" s="713" customFormat="1" ht="15" customHeight="1" x14ac:dyDescent="0.3">
      <c r="A140" s="222" t="s">
        <v>196</v>
      </c>
      <c r="B140" s="608">
        <v>125700</v>
      </c>
      <c r="C140" s="311">
        <f>SUMIFS('Expenditures - all orgs'!$D$14:$D$3599,'Expenditures - all orgs'!$C$14:$C$3599, 'Budget Detail - AAAAAA'!$B140,'Expenditures - all orgs'!$B$14:$B$3599,'Budget Detail - AAAAAA'!$B$3)</f>
        <v>0</v>
      </c>
      <c r="D140" s="417">
        <f>SUMIFS('Expenditures - all orgs'!$E$14:$E$3599,'Expenditures - all orgs'!$C$14:$C$3599, 'Budget Detail - AAAAAA'!$B140,'Expenditures - all orgs'!$B$14:$B$3599,'Budget Detail - AAAAAA'!$B$3)</f>
        <v>0</v>
      </c>
      <c r="E140" s="418">
        <f>SUMIFS('Expenditures - all orgs'!$F$14:$F$3599,'Expenditures - all orgs'!$C$14:$C$3599, 'Budget Detail - AAAAAA'!$B140,'Expenditures - all orgs'!$B$14:$B$3599,'Budget Detail - AAAAAA'!$B$3)</f>
        <v>0</v>
      </c>
      <c r="F140" s="419">
        <f t="shared" si="10"/>
        <v>0</v>
      </c>
      <c r="G140" s="712"/>
      <c r="H140" s="711"/>
      <c r="I140" s="711"/>
      <c r="J140" s="711"/>
      <c r="K140" s="712"/>
      <c r="L140" s="712"/>
      <c r="M140" s="712"/>
      <c r="N140" s="712"/>
      <c r="O140" s="712"/>
      <c r="P140" s="712"/>
      <c r="Q140" s="712"/>
      <c r="R140" s="712"/>
      <c r="S140" s="712"/>
      <c r="T140" s="712"/>
      <c r="U140" s="712"/>
      <c r="V140" s="712"/>
      <c r="W140" s="712"/>
      <c r="X140" s="712"/>
      <c r="Y140" s="712"/>
      <c r="Z140" s="712"/>
      <c r="AA140" s="712"/>
      <c r="AB140" s="712"/>
      <c r="AC140" s="712"/>
      <c r="AD140" s="712"/>
      <c r="AE140" s="712"/>
      <c r="AF140" s="712"/>
      <c r="AG140" s="712"/>
      <c r="AH140" s="712"/>
      <c r="AI140" s="712"/>
      <c r="AJ140" s="712"/>
      <c r="AK140" s="712"/>
    </row>
    <row r="141" spans="1:37" s="713" customFormat="1" ht="15" customHeight="1" x14ac:dyDescent="0.3">
      <c r="A141" s="222" t="s">
        <v>197</v>
      </c>
      <c r="B141" s="608">
        <v>125710</v>
      </c>
      <c r="C141" s="311">
        <f>SUMIFS('Expenditures - all orgs'!$D$14:$D$3599,'Expenditures - all orgs'!$C$14:$C$3599, 'Budget Detail - AAAAAA'!$B141,'Expenditures - all orgs'!$B$14:$B$3599,'Budget Detail - AAAAAA'!$B$3)</f>
        <v>0</v>
      </c>
      <c r="D141" s="417">
        <f>SUMIFS('Expenditures - all orgs'!$E$14:$E$3599,'Expenditures - all orgs'!$C$14:$C$3599, 'Budget Detail - AAAAAA'!$B141,'Expenditures - all orgs'!$B$14:$B$3599,'Budget Detail - AAAAAA'!$B$3)</f>
        <v>0</v>
      </c>
      <c r="E141" s="418">
        <f>SUMIFS('Expenditures - all orgs'!$F$14:$F$3599,'Expenditures - all orgs'!$C$14:$C$3599, 'Budget Detail - AAAAAA'!$B141,'Expenditures - all orgs'!$B$14:$B$3599,'Budget Detail - AAAAAA'!$B$3)</f>
        <v>0</v>
      </c>
      <c r="F141" s="419">
        <f t="shared" ref="F141" si="21">C141-D141-E141</f>
        <v>0</v>
      </c>
      <c r="G141" s="712"/>
      <c r="H141" s="711"/>
      <c r="I141" s="711"/>
      <c r="J141" s="711"/>
      <c r="K141" s="712"/>
      <c r="L141" s="712"/>
      <c r="M141" s="712"/>
      <c r="N141" s="712"/>
      <c r="O141" s="712"/>
      <c r="P141" s="712"/>
      <c r="Q141" s="712"/>
      <c r="R141" s="712"/>
      <c r="S141" s="712"/>
      <c r="T141" s="712"/>
      <c r="U141" s="712"/>
      <c r="V141" s="712"/>
      <c r="W141" s="712"/>
      <c r="X141" s="712"/>
      <c r="Y141" s="712"/>
      <c r="Z141" s="712"/>
      <c r="AA141" s="712"/>
      <c r="AB141" s="712"/>
      <c r="AC141" s="712"/>
      <c r="AD141" s="712"/>
      <c r="AE141" s="712"/>
      <c r="AF141" s="712"/>
      <c r="AG141" s="712"/>
      <c r="AH141" s="712"/>
      <c r="AI141" s="712"/>
      <c r="AJ141" s="712"/>
      <c r="AK141" s="712"/>
    </row>
    <row r="142" spans="1:37" s="713" customFormat="1" ht="15" customHeight="1" x14ac:dyDescent="0.3">
      <c r="A142" s="222" t="s">
        <v>100</v>
      </c>
      <c r="B142" s="608">
        <v>125800</v>
      </c>
      <c r="C142" s="311">
        <f>SUMIFS('Expenditures - all orgs'!$D$14:$D$3599,'Expenditures - all orgs'!$C$14:$C$3599, 'Budget Detail - AAAAAA'!$B142,'Expenditures - all orgs'!$B$14:$B$3599,'Budget Detail - AAAAAA'!$B$3)</f>
        <v>0</v>
      </c>
      <c r="D142" s="417">
        <f>SUMIFS('Expenditures - all orgs'!$E$14:$E$3599,'Expenditures - all orgs'!$C$14:$C$3599, 'Budget Detail - AAAAAA'!$B142,'Expenditures - all orgs'!$B$14:$B$3599,'Budget Detail - AAAAAA'!$B$3)</f>
        <v>0</v>
      </c>
      <c r="E142" s="418">
        <f>SUMIFS('Expenditures - all orgs'!$F$14:$F$3599,'Expenditures - all orgs'!$C$14:$C$3599, 'Budget Detail - AAAAAA'!$B142,'Expenditures - all orgs'!$B$14:$B$3599,'Budget Detail - AAAAAA'!$B$3)</f>
        <v>0</v>
      </c>
      <c r="F142" s="419">
        <f t="shared" si="10"/>
        <v>0</v>
      </c>
      <c r="G142" s="712"/>
      <c r="H142" s="285"/>
      <c r="I142" s="285"/>
      <c r="J142" s="285"/>
      <c r="K142" s="712"/>
      <c r="L142" s="712"/>
      <c r="M142" s="712"/>
      <c r="N142" s="712"/>
      <c r="O142" s="712"/>
      <c r="P142" s="712"/>
      <c r="Q142" s="712"/>
      <c r="R142" s="712"/>
      <c r="S142" s="712"/>
      <c r="T142" s="712"/>
      <c r="U142" s="712"/>
      <c r="V142" s="712"/>
      <c r="W142" s="712"/>
      <c r="X142" s="712"/>
      <c r="Y142" s="712"/>
      <c r="Z142" s="712"/>
      <c r="AA142" s="712"/>
      <c r="AB142" s="712"/>
      <c r="AC142" s="712"/>
      <c r="AD142" s="712"/>
      <c r="AE142" s="712"/>
      <c r="AF142" s="712"/>
      <c r="AG142" s="712"/>
      <c r="AH142" s="712"/>
      <c r="AI142" s="712"/>
      <c r="AJ142" s="712"/>
      <c r="AK142" s="712"/>
    </row>
    <row r="143" spans="1:37" s="305" customFormat="1" ht="15" customHeight="1" x14ac:dyDescent="0.3">
      <c r="A143" s="222" t="s">
        <v>198</v>
      </c>
      <c r="B143" s="608">
        <v>125900</v>
      </c>
      <c r="C143" s="311">
        <f>SUMIFS('Expenditures - all orgs'!$D$14:$D$3599,'Expenditures - all orgs'!$C$14:$C$3599, 'Budget Detail - AAAAAA'!$B143,'Expenditures - all orgs'!$B$14:$B$3599,'Budget Detail - AAAAAA'!$B$3)</f>
        <v>0</v>
      </c>
      <c r="D143" s="417">
        <f>SUMIFS('Expenditures - all orgs'!$E$14:$E$3599,'Expenditures - all orgs'!$C$14:$C$3599, 'Budget Detail - AAAAAA'!$B143,'Expenditures - all orgs'!$B$14:$B$3599,'Budget Detail - AAAAAA'!$B$3)</f>
        <v>0</v>
      </c>
      <c r="E143" s="418">
        <f>SUMIFS('Expenditures - all orgs'!$F$14:$F$3599,'Expenditures - all orgs'!$C$14:$C$3599, 'Budget Detail - AAAAAA'!$B143,'Expenditures - all orgs'!$B$14:$B$3599,'Budget Detail - AAAAAA'!$B$3)</f>
        <v>0</v>
      </c>
      <c r="F143" s="419">
        <f t="shared" ref="F143:F146" si="22">C143-D143-E143</f>
        <v>0</v>
      </c>
      <c r="H143" s="285"/>
      <c r="I143" s="285"/>
      <c r="J143" s="285"/>
    </row>
    <row r="144" spans="1:37" s="713" customFormat="1" ht="15" customHeight="1" x14ac:dyDescent="0.3">
      <c r="A144" s="222" t="s">
        <v>104</v>
      </c>
      <c r="B144" s="608" t="s">
        <v>107</v>
      </c>
      <c r="C144" s="311">
        <f>SUMIFS('Expenditures - all orgs'!$D$14:$D$3599,'Expenditures - all orgs'!$C$14:$C$3599, 'Budget Detail - AAAAAA'!$B144,'Expenditures - all orgs'!$B$14:$B$3599,'Budget Detail - AAAAAA'!$B$3)</f>
        <v>0</v>
      </c>
      <c r="D144" s="417">
        <f>SUMIFS('Expenditures - all orgs'!$E$14:$E$3599,'Expenditures - all orgs'!$C$14:$C$3599, 'Budget Detail - AAAAAA'!$B144,'Expenditures - all orgs'!$B$14:$B$3599,'Budget Detail - AAAAAA'!$B$3)</f>
        <v>0</v>
      </c>
      <c r="E144" s="418">
        <f>SUMIFS('Expenditures - all orgs'!$F$14:$F$3599,'Expenditures - all orgs'!$C$14:$C$3599, 'Budget Detail - AAAAAA'!$B144,'Expenditures - all orgs'!$B$14:$B$3599,'Budget Detail - AAAAAA'!$B$3)</f>
        <v>0</v>
      </c>
      <c r="F144" s="419">
        <f t="shared" ref="F144:F145" si="23">C144-D144-E144</f>
        <v>0</v>
      </c>
      <c r="G144" s="712"/>
      <c r="H144" s="285"/>
      <c r="I144" s="285"/>
      <c r="J144" s="285"/>
      <c r="K144" s="712"/>
      <c r="L144" s="712"/>
      <c r="M144" s="712"/>
      <c r="N144" s="712"/>
      <c r="O144" s="712"/>
      <c r="P144" s="712"/>
      <c r="Q144" s="712"/>
      <c r="R144" s="712"/>
      <c r="S144" s="712"/>
      <c r="T144" s="712"/>
      <c r="U144" s="712"/>
      <c r="V144" s="712"/>
      <c r="W144" s="712"/>
      <c r="X144" s="712"/>
      <c r="Y144" s="712"/>
      <c r="Z144" s="712"/>
      <c r="AA144" s="712"/>
      <c r="AB144" s="712"/>
      <c r="AC144" s="712"/>
      <c r="AD144" s="712"/>
      <c r="AE144" s="712"/>
      <c r="AF144" s="712"/>
      <c r="AG144" s="712"/>
      <c r="AH144" s="712"/>
      <c r="AI144" s="712"/>
      <c r="AJ144" s="712"/>
      <c r="AK144" s="712"/>
    </row>
    <row r="145" spans="1:37" s="713" customFormat="1" ht="15" customHeight="1" x14ac:dyDescent="0.3">
      <c r="A145" s="222" t="s">
        <v>104</v>
      </c>
      <c r="B145" s="608" t="s">
        <v>107</v>
      </c>
      <c r="C145" s="311">
        <f>SUMIFS('Expenditures - all orgs'!$D$14:$D$3599,'Expenditures - all orgs'!$C$14:$C$3599, 'Budget Detail - AAAAAA'!$B145,'Expenditures - all orgs'!$B$14:$B$3599,'Budget Detail - AAAAAA'!$B$3)</f>
        <v>0</v>
      </c>
      <c r="D145" s="417">
        <f>SUMIFS('Expenditures - all orgs'!$E$14:$E$3599,'Expenditures - all orgs'!$C$14:$C$3599, 'Budget Detail - AAAAAA'!$B145,'Expenditures - all orgs'!$B$14:$B$3599,'Budget Detail - AAAAAA'!$B$3)</f>
        <v>0</v>
      </c>
      <c r="E145" s="418">
        <f>SUMIFS('Expenditures - all orgs'!$F$14:$F$3599,'Expenditures - all orgs'!$C$14:$C$3599, 'Budget Detail - AAAAAA'!$B145,'Expenditures - all orgs'!$B$14:$B$3599,'Budget Detail - AAAAAA'!$B$3)</f>
        <v>0</v>
      </c>
      <c r="F145" s="419">
        <f t="shared" si="23"/>
        <v>0</v>
      </c>
      <c r="G145" s="712"/>
      <c r="H145" s="285"/>
      <c r="I145" s="285"/>
      <c r="J145" s="285"/>
      <c r="K145" s="712"/>
      <c r="L145" s="712"/>
      <c r="M145" s="712"/>
      <c r="N145" s="712"/>
      <c r="O145" s="712"/>
      <c r="P145" s="712"/>
      <c r="Q145" s="712"/>
      <c r="R145" s="712"/>
      <c r="S145" s="712"/>
      <c r="T145" s="712"/>
      <c r="U145" s="712"/>
      <c r="V145" s="712"/>
      <c r="W145" s="712"/>
      <c r="X145" s="712"/>
      <c r="Y145" s="712"/>
      <c r="Z145" s="712"/>
      <c r="AA145" s="712"/>
      <c r="AB145" s="712"/>
      <c r="AC145" s="712"/>
      <c r="AD145" s="712"/>
      <c r="AE145" s="712"/>
      <c r="AF145" s="712"/>
      <c r="AG145" s="712"/>
      <c r="AH145" s="712"/>
      <c r="AI145" s="712"/>
      <c r="AJ145" s="712"/>
      <c r="AK145" s="712"/>
    </row>
    <row r="146" spans="1:37" s="713" customFormat="1" ht="15" customHeight="1" thickBot="1" x14ac:dyDescent="0.35">
      <c r="A146" s="222" t="s">
        <v>104</v>
      </c>
      <c r="B146" s="608" t="s">
        <v>107</v>
      </c>
      <c r="C146" s="311">
        <f>SUMIFS('Expenditures - all orgs'!$D$14:$D$3599,'Expenditures - all orgs'!$C$14:$C$3599, 'Budget Detail - AAAAAA'!$B146,'Expenditures - all orgs'!$B$14:$B$3599,'Budget Detail - AAAAAA'!$B$3)</f>
        <v>0</v>
      </c>
      <c r="D146" s="420">
        <f>SUMIFS('Expenditures - all orgs'!$E$14:$E$3599,'Expenditures - all orgs'!$C$14:$C$3599, 'Budget Detail - AAAAAA'!$B146,'Expenditures - all orgs'!$B$14:$B$3599,'Budget Detail - AAAAAA'!$B$3)</f>
        <v>0</v>
      </c>
      <c r="E146" s="421">
        <f>SUMIFS('Expenditures - all orgs'!$F$14:$F$3599,'Expenditures - all orgs'!$C$14:$C$3599, 'Budget Detail - AAAAAA'!$B146,'Expenditures - all orgs'!$B$14:$B$3599,'Budget Detail - AAAAAA'!$B$3)</f>
        <v>0</v>
      </c>
      <c r="F146" s="422">
        <f t="shared" si="22"/>
        <v>0</v>
      </c>
      <c r="G146" s="712"/>
      <c r="H146" s="285"/>
      <c r="I146" s="285"/>
      <c r="J146" s="285"/>
      <c r="K146" s="712"/>
      <c r="L146" s="712"/>
      <c r="M146" s="712"/>
      <c r="N146" s="712"/>
      <c r="O146" s="712"/>
      <c r="P146" s="712"/>
      <c r="Q146" s="712"/>
      <c r="R146" s="712"/>
      <c r="S146" s="712"/>
      <c r="T146" s="712"/>
      <c r="U146" s="712"/>
      <c r="V146" s="712"/>
      <c r="W146" s="712"/>
      <c r="X146" s="712"/>
      <c r="Y146" s="712"/>
      <c r="Z146" s="712"/>
      <c r="AA146" s="712"/>
      <c r="AB146" s="712"/>
      <c r="AC146" s="712"/>
      <c r="AD146" s="712"/>
      <c r="AE146" s="712"/>
      <c r="AF146" s="712"/>
      <c r="AG146" s="712"/>
      <c r="AH146" s="712"/>
      <c r="AI146" s="712"/>
      <c r="AJ146" s="712"/>
      <c r="AK146" s="712"/>
    </row>
    <row r="147" spans="1:37" s="713" customFormat="1" ht="15" customHeight="1" thickBot="1" x14ac:dyDescent="0.35">
      <c r="A147" s="218"/>
      <c r="B147" s="609" t="s">
        <v>362</v>
      </c>
      <c r="C147" s="354">
        <f>SUM(C132:C146)</f>
        <v>0</v>
      </c>
      <c r="D147" s="354">
        <f>SUM(D132:D146)</f>
        <v>0</v>
      </c>
      <c r="E147" s="354">
        <f>SUM(E132:E146)</f>
        <v>0</v>
      </c>
      <c r="F147" s="423">
        <f>SUM(F132:F146)</f>
        <v>0</v>
      </c>
      <c r="G147" s="712"/>
      <c r="H147" s="285"/>
      <c r="I147" s="285"/>
      <c r="J147" s="285"/>
      <c r="K147" s="712"/>
      <c r="L147" s="712"/>
      <c r="M147" s="712"/>
      <c r="N147" s="712"/>
      <c r="O147" s="712"/>
      <c r="P147" s="712"/>
      <c r="Q147" s="712"/>
      <c r="R147" s="712"/>
      <c r="S147" s="712"/>
      <c r="T147" s="712"/>
      <c r="U147" s="712"/>
      <c r="V147" s="712"/>
      <c r="W147" s="712"/>
      <c r="X147" s="712"/>
      <c r="Y147" s="712"/>
      <c r="Z147" s="712"/>
      <c r="AA147" s="712"/>
      <c r="AB147" s="712"/>
      <c r="AC147" s="712"/>
      <c r="AD147" s="712"/>
      <c r="AE147" s="712"/>
      <c r="AF147" s="712"/>
      <c r="AG147" s="712"/>
      <c r="AH147" s="712"/>
      <c r="AI147" s="712"/>
      <c r="AJ147" s="712"/>
      <c r="AK147" s="712"/>
    </row>
    <row r="148" spans="1:37" s="307" customFormat="1" ht="15" customHeight="1" x14ac:dyDescent="0.3">
      <c r="A148" s="708"/>
      <c r="B148" s="588"/>
      <c r="C148" s="288"/>
      <c r="D148" s="288"/>
      <c r="E148" s="288"/>
      <c r="F148" s="290"/>
      <c r="G148" s="305"/>
      <c r="H148" s="306"/>
      <c r="I148" s="306"/>
      <c r="J148" s="306"/>
      <c r="K148" s="305"/>
      <c r="L148" s="305"/>
      <c r="M148" s="305"/>
      <c r="N148" s="305"/>
      <c r="O148" s="305"/>
      <c r="P148" s="305"/>
      <c r="Q148" s="305"/>
      <c r="R148" s="305"/>
      <c r="S148" s="305"/>
      <c r="T148" s="305"/>
      <c r="U148" s="305"/>
      <c r="V148" s="305"/>
      <c r="W148" s="305"/>
      <c r="X148" s="305"/>
      <c r="Y148" s="305"/>
      <c r="Z148" s="305"/>
      <c r="AA148" s="305"/>
      <c r="AB148" s="305"/>
      <c r="AC148" s="305"/>
      <c r="AD148" s="305"/>
      <c r="AE148" s="305"/>
      <c r="AF148" s="305"/>
      <c r="AG148" s="305"/>
      <c r="AH148" s="305"/>
      <c r="AI148" s="305"/>
      <c r="AJ148" s="305"/>
      <c r="AK148" s="305"/>
    </row>
    <row r="149" spans="1:37" s="274" customFormat="1" ht="15" customHeight="1" x14ac:dyDescent="0.3">
      <c r="A149" s="231" t="s">
        <v>209</v>
      </c>
      <c r="B149" s="588"/>
      <c r="C149" s="291"/>
      <c r="D149" s="291"/>
      <c r="E149" s="291"/>
      <c r="F149" s="392"/>
      <c r="G149" s="281"/>
      <c r="H149" s="282"/>
      <c r="I149" s="282"/>
      <c r="J149" s="282"/>
      <c r="K149" s="281"/>
      <c r="L149" s="281"/>
      <c r="M149" s="281"/>
      <c r="N149" s="281"/>
      <c r="O149" s="281"/>
      <c r="P149" s="281"/>
      <c r="Q149" s="281"/>
      <c r="R149" s="281"/>
      <c r="S149" s="281"/>
      <c r="T149" s="281"/>
      <c r="U149" s="281"/>
      <c r="V149" s="281"/>
      <c r="W149" s="281"/>
      <c r="X149" s="281"/>
      <c r="Y149" s="281"/>
      <c r="Z149" s="281"/>
      <c r="AA149" s="281"/>
      <c r="AB149" s="281"/>
      <c r="AC149" s="281"/>
      <c r="AD149" s="281"/>
      <c r="AE149" s="281"/>
      <c r="AF149" s="281"/>
      <c r="AG149" s="281"/>
      <c r="AH149" s="281"/>
      <c r="AI149" s="281"/>
      <c r="AJ149" s="281"/>
      <c r="AK149" s="281"/>
    </row>
    <row r="150" spans="1:37" s="713" customFormat="1" ht="15" customHeight="1" x14ac:dyDescent="0.3">
      <c r="A150" s="222" t="s">
        <v>424</v>
      </c>
      <c r="B150" s="610">
        <v>126100</v>
      </c>
      <c r="C150" s="312">
        <f>SUMIFS('Expenditures - all orgs'!$D$14:$D$3599,'Expenditures - all orgs'!$C$14:$C$3599, 'Budget Detail - AAAAAA'!$B150,'Expenditures - all orgs'!$B$14:$B$3599,'Budget Detail - AAAAAA'!$B$3)</f>
        <v>0</v>
      </c>
      <c r="D150" s="424">
        <f>SUMIFS('Expenditures - all orgs'!$E$14:$E$3599,'Expenditures - all orgs'!$C$14:$C$3599, 'Budget Detail - AAAAAA'!$B150,'Expenditures - all orgs'!$B$14:$B$3599,'Budget Detail - AAAAAA'!$B$3)</f>
        <v>0</v>
      </c>
      <c r="E150" s="425">
        <f>SUMIFS('Expenditures - all orgs'!$F$14:$F$3599,'Expenditures - all orgs'!$C$14:$C$3599, 'Budget Detail - AAAAAA'!$B150,'Expenditures - all orgs'!$B$14:$B$3599,'Budget Detail - AAAAAA'!$B$3)</f>
        <v>0</v>
      </c>
      <c r="F150" s="426">
        <f t="shared" si="10"/>
        <v>0</v>
      </c>
      <c r="G150" s="712"/>
      <c r="H150" s="711"/>
      <c r="I150" s="711"/>
      <c r="J150" s="711"/>
      <c r="K150" s="712"/>
      <c r="L150" s="712"/>
      <c r="M150" s="712"/>
      <c r="N150" s="712"/>
      <c r="O150" s="712"/>
      <c r="P150" s="712"/>
      <c r="Q150" s="712"/>
      <c r="R150" s="712"/>
      <c r="S150" s="712"/>
      <c r="T150" s="712"/>
      <c r="U150" s="712"/>
      <c r="V150" s="712"/>
      <c r="W150" s="712"/>
      <c r="X150" s="712"/>
      <c r="Y150" s="712"/>
      <c r="Z150" s="712"/>
      <c r="AA150" s="712"/>
      <c r="AB150" s="712"/>
      <c r="AC150" s="712"/>
      <c r="AD150" s="712"/>
      <c r="AE150" s="712"/>
      <c r="AF150" s="712"/>
      <c r="AG150" s="712"/>
      <c r="AH150" s="712"/>
      <c r="AI150" s="712"/>
      <c r="AJ150" s="712"/>
      <c r="AK150" s="712"/>
    </row>
    <row r="151" spans="1:37" s="713" customFormat="1" ht="15" customHeight="1" x14ac:dyDescent="0.3">
      <c r="A151" s="222" t="s">
        <v>425</v>
      </c>
      <c r="B151" s="611">
        <v>126110</v>
      </c>
      <c r="C151" s="312">
        <f>SUMIFS('Expenditures - all orgs'!$D$14:$D$3599,'Expenditures - all orgs'!$C$14:$C$3599, 'Budget Detail - AAAAAA'!$B151,'Expenditures - all orgs'!$B$14:$B$3599,'Budget Detail - AAAAAA'!$B$3)</f>
        <v>0</v>
      </c>
      <c r="D151" s="424">
        <f>SUMIFS('Expenditures - all orgs'!$E$14:$E$3599,'Expenditures - all orgs'!$C$14:$C$3599, 'Budget Detail - AAAAAA'!$B151,'Expenditures - all orgs'!$B$14:$B$3599,'Budget Detail - AAAAAA'!$B$3)</f>
        <v>0</v>
      </c>
      <c r="E151" s="425">
        <f>SUMIFS('Expenditures - all orgs'!$F$14:$F$3599,'Expenditures - all orgs'!$C$14:$C$3599, 'Budget Detail - AAAAAA'!$B151,'Expenditures - all orgs'!$B$14:$B$3599,'Budget Detail - AAAAAA'!$B$3)</f>
        <v>0</v>
      </c>
      <c r="F151" s="426">
        <f t="shared" ref="F151:F157" si="24">C151-D151-E151</f>
        <v>0</v>
      </c>
      <c r="G151" s="712"/>
      <c r="H151" s="711"/>
      <c r="I151" s="711"/>
      <c r="J151" s="711"/>
      <c r="K151" s="712"/>
      <c r="L151" s="712"/>
      <c r="M151" s="712"/>
      <c r="N151" s="712"/>
      <c r="O151" s="712"/>
      <c r="P151" s="712"/>
      <c r="Q151" s="712"/>
      <c r="R151" s="712"/>
      <c r="S151" s="712"/>
      <c r="T151" s="712"/>
      <c r="U151" s="712"/>
      <c r="V151" s="712"/>
      <c r="W151" s="712"/>
      <c r="X151" s="712"/>
      <c r="Y151" s="712"/>
      <c r="Z151" s="712"/>
      <c r="AA151" s="712"/>
      <c r="AB151" s="712"/>
      <c r="AC151" s="712"/>
      <c r="AD151" s="712"/>
      <c r="AE151" s="712"/>
      <c r="AF151" s="712"/>
      <c r="AG151" s="712"/>
      <c r="AH151" s="712"/>
      <c r="AI151" s="712"/>
      <c r="AJ151" s="712"/>
      <c r="AK151" s="712"/>
    </row>
    <row r="152" spans="1:37" s="713" customFormat="1" ht="15" customHeight="1" x14ac:dyDescent="0.3">
      <c r="A152" s="222" t="s">
        <v>426</v>
      </c>
      <c r="B152" s="611">
        <v>126130</v>
      </c>
      <c r="C152" s="312">
        <f>SUMIFS('Expenditures - all orgs'!$D$14:$D$3599,'Expenditures - all orgs'!$C$14:$C$3599, 'Budget Detail - AAAAAA'!$B152,'Expenditures - all orgs'!$B$14:$B$3599,'Budget Detail - AAAAAA'!$B$3)</f>
        <v>0</v>
      </c>
      <c r="D152" s="424">
        <f>SUMIFS('Expenditures - all orgs'!$E$14:$E$3599,'Expenditures - all orgs'!$C$14:$C$3599, 'Budget Detail - AAAAAA'!$B152,'Expenditures - all orgs'!$B$14:$B$3599,'Budget Detail - AAAAAA'!$B$3)</f>
        <v>0</v>
      </c>
      <c r="E152" s="425">
        <f>SUMIFS('Expenditures - all orgs'!$F$14:$F$3599,'Expenditures - all orgs'!$C$14:$C$3599, 'Budget Detail - AAAAAA'!$B152,'Expenditures - all orgs'!$B$14:$B$3599,'Budget Detail - AAAAAA'!$B$3)</f>
        <v>0</v>
      </c>
      <c r="F152" s="426">
        <f t="shared" si="24"/>
        <v>0</v>
      </c>
      <c r="G152" s="712"/>
      <c r="H152" s="711"/>
      <c r="I152" s="711"/>
      <c r="J152" s="711"/>
      <c r="K152" s="712"/>
      <c r="L152" s="712"/>
      <c r="M152" s="712"/>
      <c r="N152" s="712"/>
      <c r="O152" s="712"/>
      <c r="P152" s="712"/>
      <c r="Q152" s="712"/>
      <c r="R152" s="712"/>
      <c r="S152" s="712"/>
      <c r="T152" s="712"/>
      <c r="U152" s="712"/>
      <c r="V152" s="712"/>
      <c r="W152" s="712"/>
      <c r="X152" s="712"/>
      <c r="Y152" s="712"/>
      <c r="Z152" s="712"/>
      <c r="AA152" s="712"/>
      <c r="AB152" s="712"/>
      <c r="AC152" s="712"/>
      <c r="AD152" s="712"/>
      <c r="AE152" s="712"/>
      <c r="AF152" s="712"/>
      <c r="AG152" s="712"/>
      <c r="AH152" s="712"/>
      <c r="AI152" s="712"/>
      <c r="AJ152" s="712"/>
      <c r="AK152" s="712"/>
    </row>
    <row r="153" spans="1:37" s="713" customFormat="1" ht="15" customHeight="1" x14ac:dyDescent="0.3">
      <c r="A153" s="222" t="s">
        <v>427</v>
      </c>
      <c r="B153" s="611">
        <v>126200</v>
      </c>
      <c r="C153" s="312">
        <f>SUMIFS('Expenditures - all orgs'!$D$14:$D$3599,'Expenditures - all orgs'!$C$14:$C$3599, 'Budget Detail - AAAAAA'!$B153,'Expenditures - all orgs'!$B$14:$B$3599,'Budget Detail - AAAAAA'!$B$3)</f>
        <v>0</v>
      </c>
      <c r="D153" s="424">
        <f>SUMIFS('Expenditures - all orgs'!$E$14:$E$3599,'Expenditures - all orgs'!$C$14:$C$3599, 'Budget Detail - AAAAAA'!$B153,'Expenditures - all orgs'!$B$14:$B$3599,'Budget Detail - AAAAAA'!$B$3)</f>
        <v>0</v>
      </c>
      <c r="E153" s="425">
        <f>SUMIFS('Expenditures - all orgs'!$F$14:$F$3599,'Expenditures - all orgs'!$C$14:$C$3599, 'Budget Detail - AAAAAA'!$B153,'Expenditures - all orgs'!$B$14:$B$3599,'Budget Detail - AAAAAA'!$B$3)</f>
        <v>0</v>
      </c>
      <c r="F153" s="426">
        <f t="shared" ref="F153:F154" si="25">C153-D153-E153</f>
        <v>0</v>
      </c>
      <c r="G153" s="712"/>
      <c r="H153" s="711"/>
      <c r="I153" s="711"/>
      <c r="J153" s="711"/>
      <c r="K153" s="712"/>
      <c r="L153" s="712"/>
      <c r="M153" s="712"/>
      <c r="N153" s="712"/>
      <c r="O153" s="712"/>
      <c r="P153" s="712"/>
      <c r="Q153" s="712"/>
      <c r="R153" s="712"/>
      <c r="S153" s="712"/>
      <c r="T153" s="712"/>
      <c r="U153" s="712"/>
      <c r="V153" s="712"/>
      <c r="W153" s="712"/>
      <c r="X153" s="712"/>
      <c r="Y153" s="712"/>
      <c r="Z153" s="712"/>
      <c r="AA153" s="712"/>
      <c r="AB153" s="712"/>
      <c r="AC153" s="712"/>
      <c r="AD153" s="712"/>
      <c r="AE153" s="712"/>
      <c r="AF153" s="712"/>
      <c r="AG153" s="712"/>
      <c r="AH153" s="712"/>
      <c r="AI153" s="712"/>
      <c r="AJ153" s="712"/>
      <c r="AK153" s="712"/>
    </row>
    <row r="154" spans="1:37" s="713" customFormat="1" ht="15" customHeight="1" x14ac:dyDescent="0.3">
      <c r="A154" s="222" t="s">
        <v>428</v>
      </c>
      <c r="B154" s="611">
        <v>126300</v>
      </c>
      <c r="C154" s="312">
        <f>SUMIFS('Expenditures - all orgs'!$D$14:$D$3599,'Expenditures - all orgs'!$C$14:$C$3599, 'Budget Detail - AAAAAA'!$B154,'Expenditures - all orgs'!$B$14:$B$3599,'Budget Detail - AAAAAA'!$B$3)</f>
        <v>0</v>
      </c>
      <c r="D154" s="424">
        <f>SUMIFS('Expenditures - all orgs'!$E$14:$E$3599,'Expenditures - all orgs'!$C$14:$C$3599, 'Budget Detail - AAAAAA'!$B154,'Expenditures - all orgs'!$B$14:$B$3599,'Budget Detail - AAAAAA'!$B$3)</f>
        <v>0</v>
      </c>
      <c r="E154" s="425">
        <f>SUMIFS('Expenditures - all orgs'!$F$14:$F$3599,'Expenditures - all orgs'!$C$14:$C$3599, 'Budget Detail - AAAAAA'!$B154,'Expenditures - all orgs'!$B$14:$B$3599,'Budget Detail - AAAAAA'!$B$3)</f>
        <v>0</v>
      </c>
      <c r="F154" s="426">
        <f t="shared" si="25"/>
        <v>0</v>
      </c>
      <c r="G154" s="712"/>
      <c r="H154" s="711"/>
      <c r="I154" s="711"/>
      <c r="J154" s="711"/>
      <c r="K154" s="712"/>
      <c r="L154" s="712"/>
      <c r="M154" s="712"/>
      <c r="N154" s="712"/>
      <c r="O154" s="712"/>
      <c r="P154" s="712"/>
      <c r="Q154" s="712"/>
      <c r="R154" s="712"/>
      <c r="S154" s="712"/>
      <c r="T154" s="712"/>
      <c r="U154" s="712"/>
      <c r="V154" s="712"/>
      <c r="W154" s="712"/>
      <c r="X154" s="712"/>
      <c r="Y154" s="712"/>
      <c r="Z154" s="712"/>
      <c r="AA154" s="712"/>
      <c r="AB154" s="712"/>
      <c r="AC154" s="712"/>
      <c r="AD154" s="712"/>
      <c r="AE154" s="712"/>
      <c r="AF154" s="712"/>
      <c r="AG154" s="712"/>
      <c r="AH154" s="712"/>
      <c r="AI154" s="712"/>
      <c r="AJ154" s="712"/>
      <c r="AK154" s="712"/>
    </row>
    <row r="155" spans="1:37" s="713" customFormat="1" ht="15" customHeight="1" x14ac:dyDescent="0.3">
      <c r="A155" s="222" t="s">
        <v>33</v>
      </c>
      <c r="B155" s="611">
        <v>126400</v>
      </c>
      <c r="C155" s="312">
        <f>SUMIFS('Expenditures - all orgs'!$D$14:$D$3599,'Expenditures - all orgs'!$C$14:$C$3599, 'Budget Detail - AAAAAA'!$B155,'Expenditures - all orgs'!$B$14:$B$3599,'Budget Detail - AAAAAA'!$B$3)</f>
        <v>0</v>
      </c>
      <c r="D155" s="424">
        <f>SUMIFS('Expenditures - all orgs'!$E$14:$E$3599,'Expenditures - all orgs'!$C$14:$C$3599, 'Budget Detail - AAAAAA'!$B155,'Expenditures - all orgs'!$B$14:$B$3599,'Budget Detail - AAAAAA'!$B$3)</f>
        <v>0</v>
      </c>
      <c r="E155" s="425">
        <f>SUMIFS('Expenditures - all orgs'!$F$14:$F$3599,'Expenditures - all orgs'!$C$14:$C$3599, 'Budget Detail - AAAAAA'!$B155,'Expenditures - all orgs'!$B$14:$B$3599,'Budget Detail - AAAAAA'!$B$3)</f>
        <v>0</v>
      </c>
      <c r="F155" s="426">
        <f t="shared" si="24"/>
        <v>0</v>
      </c>
      <c r="G155" s="712"/>
      <c r="H155" s="711"/>
      <c r="I155" s="711"/>
      <c r="J155" s="711"/>
      <c r="K155" s="712"/>
      <c r="L155" s="712"/>
      <c r="M155" s="712"/>
      <c r="N155" s="712"/>
      <c r="O155" s="712"/>
      <c r="P155" s="712"/>
      <c r="Q155" s="712"/>
      <c r="R155" s="712"/>
      <c r="S155" s="712"/>
      <c r="T155" s="712"/>
      <c r="U155" s="712"/>
      <c r="V155" s="712"/>
      <c r="W155" s="712"/>
      <c r="X155" s="712"/>
      <c r="Y155" s="712"/>
      <c r="Z155" s="712"/>
      <c r="AA155" s="712"/>
      <c r="AB155" s="712"/>
      <c r="AC155" s="712"/>
      <c r="AD155" s="712"/>
      <c r="AE155" s="712"/>
      <c r="AF155" s="712"/>
      <c r="AG155" s="712"/>
      <c r="AH155" s="712"/>
      <c r="AI155" s="712"/>
      <c r="AJ155" s="712"/>
      <c r="AK155" s="712"/>
    </row>
    <row r="156" spans="1:37" s="713" customFormat="1" ht="15" customHeight="1" x14ac:dyDescent="0.3">
      <c r="A156" s="222" t="s">
        <v>429</v>
      </c>
      <c r="B156" s="611">
        <v>126500</v>
      </c>
      <c r="C156" s="312">
        <f>SUMIFS('Expenditures - all orgs'!$D$14:$D$3599,'Expenditures - all orgs'!$C$14:$C$3599, 'Budget Detail - AAAAAA'!$B156,'Expenditures - all orgs'!$B$14:$B$3599,'Budget Detail - AAAAAA'!$B$3)</f>
        <v>0</v>
      </c>
      <c r="D156" s="424">
        <f>SUMIFS('Expenditures - all orgs'!$E$14:$E$3599,'Expenditures - all orgs'!$C$14:$C$3599, 'Budget Detail - AAAAAA'!$B156,'Expenditures - all orgs'!$B$14:$B$3599,'Budget Detail - AAAAAA'!$B$3)</f>
        <v>0</v>
      </c>
      <c r="E156" s="425">
        <f>SUMIFS('Expenditures - all orgs'!$F$14:$F$3599,'Expenditures - all orgs'!$C$14:$C$3599, 'Budget Detail - AAAAAA'!$B156,'Expenditures - all orgs'!$B$14:$B$3599,'Budget Detail - AAAAAA'!$B$3)</f>
        <v>0</v>
      </c>
      <c r="F156" s="426">
        <f t="shared" si="24"/>
        <v>0</v>
      </c>
      <c r="G156" s="712"/>
      <c r="H156" s="711"/>
      <c r="I156" s="711"/>
      <c r="J156" s="711"/>
      <c r="K156" s="712"/>
      <c r="L156" s="712"/>
      <c r="M156" s="712"/>
      <c r="N156" s="712"/>
      <c r="O156" s="712"/>
      <c r="P156" s="712"/>
      <c r="Q156" s="712"/>
      <c r="R156" s="712"/>
      <c r="S156" s="712"/>
      <c r="T156" s="712"/>
      <c r="U156" s="712"/>
      <c r="V156" s="712"/>
      <c r="W156" s="712"/>
      <c r="X156" s="712"/>
      <c r="Y156" s="712"/>
      <c r="Z156" s="712"/>
      <c r="AA156" s="712"/>
      <c r="AB156" s="712"/>
      <c r="AC156" s="712"/>
      <c r="AD156" s="712"/>
      <c r="AE156" s="712"/>
      <c r="AF156" s="712"/>
      <c r="AG156" s="712"/>
      <c r="AH156" s="712"/>
      <c r="AI156" s="712"/>
      <c r="AJ156" s="712"/>
      <c r="AK156" s="712"/>
    </row>
    <row r="157" spans="1:37" s="713" customFormat="1" ht="15" customHeight="1" x14ac:dyDescent="0.3">
      <c r="A157" s="222" t="s">
        <v>430</v>
      </c>
      <c r="B157" s="611">
        <v>126600</v>
      </c>
      <c r="C157" s="312">
        <f>SUMIFS('Expenditures - all orgs'!$D$14:$D$3599,'Expenditures - all orgs'!$C$14:$C$3599, 'Budget Detail - AAAAAA'!$B157,'Expenditures - all orgs'!$B$14:$B$3599,'Budget Detail - AAAAAA'!$B$3)</f>
        <v>0</v>
      </c>
      <c r="D157" s="424">
        <f>SUMIFS('Expenditures - all orgs'!$E$14:$E$3599,'Expenditures - all orgs'!$C$14:$C$3599, 'Budget Detail - AAAAAA'!$B157,'Expenditures - all orgs'!$B$14:$B$3599,'Budget Detail - AAAAAA'!$B$3)</f>
        <v>0</v>
      </c>
      <c r="E157" s="425">
        <f>SUMIFS('Expenditures - all orgs'!$F$14:$F$3599,'Expenditures - all orgs'!$C$14:$C$3599, 'Budget Detail - AAAAAA'!$B157,'Expenditures - all orgs'!$B$14:$B$3599,'Budget Detail - AAAAAA'!$B$3)</f>
        <v>0</v>
      </c>
      <c r="F157" s="426">
        <f t="shared" si="24"/>
        <v>0</v>
      </c>
      <c r="G157" s="712"/>
      <c r="H157" s="711"/>
      <c r="I157" s="711"/>
      <c r="J157" s="711"/>
      <c r="K157" s="712"/>
      <c r="L157" s="712"/>
      <c r="M157" s="712"/>
      <c r="N157" s="712"/>
      <c r="O157" s="712"/>
      <c r="P157" s="712"/>
      <c r="Q157" s="712"/>
      <c r="R157" s="712"/>
      <c r="S157" s="712"/>
      <c r="T157" s="712"/>
      <c r="U157" s="712"/>
      <c r="V157" s="712"/>
      <c r="W157" s="712"/>
      <c r="X157" s="712"/>
      <c r="Y157" s="712"/>
      <c r="Z157" s="712"/>
      <c r="AA157" s="712"/>
      <c r="AB157" s="712"/>
      <c r="AC157" s="712"/>
      <c r="AD157" s="712"/>
      <c r="AE157" s="712"/>
      <c r="AF157" s="712"/>
      <c r="AG157" s="712"/>
      <c r="AH157" s="712"/>
      <c r="AI157" s="712"/>
      <c r="AJ157" s="712"/>
      <c r="AK157" s="712"/>
    </row>
    <row r="158" spans="1:37" s="713" customFormat="1" ht="15" customHeight="1" x14ac:dyDescent="0.3">
      <c r="A158" s="222" t="s">
        <v>34</v>
      </c>
      <c r="B158" s="611">
        <v>126700</v>
      </c>
      <c r="C158" s="312">
        <f>SUMIFS('Expenditures - all orgs'!$D$14:$D$3599,'Expenditures - all orgs'!$C$14:$C$3599, 'Budget Detail - AAAAAA'!$B158,'Expenditures - all orgs'!$B$14:$B$3599,'Budget Detail - AAAAAA'!$B$3)</f>
        <v>0</v>
      </c>
      <c r="D158" s="424">
        <f>SUMIFS('Expenditures - all orgs'!$E$14:$E$3599,'Expenditures - all orgs'!$C$14:$C$3599, 'Budget Detail - AAAAAA'!$B158,'Expenditures - all orgs'!$B$14:$B$3599,'Budget Detail - AAAAAA'!$B$3)</f>
        <v>0</v>
      </c>
      <c r="E158" s="425">
        <f>SUMIFS('Expenditures - all orgs'!$F$14:$F$3599,'Expenditures - all orgs'!$C$14:$C$3599, 'Budget Detail - AAAAAA'!$B158,'Expenditures - all orgs'!$B$14:$B$3599,'Budget Detail - AAAAAA'!$B$3)</f>
        <v>0</v>
      </c>
      <c r="F158" s="426">
        <f t="shared" si="10"/>
        <v>0</v>
      </c>
      <c r="G158" s="712"/>
      <c r="H158" s="711"/>
      <c r="I158" s="711"/>
      <c r="J158" s="711"/>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712"/>
      <c r="AI158" s="712"/>
      <c r="AJ158" s="712"/>
      <c r="AK158" s="712"/>
    </row>
    <row r="159" spans="1:37" s="713" customFormat="1" ht="15" customHeight="1" x14ac:dyDescent="0.3">
      <c r="A159" s="222" t="s">
        <v>199</v>
      </c>
      <c r="B159" s="611">
        <v>126800</v>
      </c>
      <c r="C159" s="312">
        <f>SUMIFS('Expenditures - all orgs'!$D$14:$D$3599,'Expenditures - all orgs'!$C$14:$C$3599, 'Budget Detail - AAAAAA'!$B159,'Expenditures - all orgs'!$B$14:$B$3599,'Budget Detail - AAAAAA'!$B$3)</f>
        <v>0</v>
      </c>
      <c r="D159" s="424">
        <f>SUMIFS('Expenditures - all orgs'!$E$14:$E$3599,'Expenditures - all orgs'!$C$14:$C$3599, 'Budget Detail - AAAAAA'!$B159,'Expenditures - all orgs'!$B$14:$B$3599,'Budget Detail - AAAAAA'!$B$3)</f>
        <v>0</v>
      </c>
      <c r="E159" s="425">
        <f>SUMIFS('Expenditures - all orgs'!$F$14:$F$3599,'Expenditures - all orgs'!$C$14:$C$3599, 'Budget Detail - AAAAAA'!$B159,'Expenditures - all orgs'!$B$14:$B$3599,'Budget Detail - AAAAAA'!$B$3)</f>
        <v>0</v>
      </c>
      <c r="F159" s="426">
        <f t="shared" si="10"/>
        <v>0</v>
      </c>
      <c r="G159" s="712"/>
      <c r="H159" s="711"/>
      <c r="I159" s="711"/>
      <c r="J159" s="711"/>
      <c r="K159" s="712"/>
      <c r="L159" s="712"/>
      <c r="M159" s="712"/>
      <c r="N159" s="712"/>
      <c r="O159" s="712"/>
      <c r="P159" s="712"/>
      <c r="Q159" s="712"/>
      <c r="R159" s="712"/>
      <c r="S159" s="712"/>
      <c r="T159" s="712"/>
      <c r="U159" s="712"/>
      <c r="V159" s="712"/>
      <c r="W159" s="712"/>
      <c r="X159" s="712"/>
      <c r="Y159" s="712"/>
      <c r="Z159" s="712"/>
      <c r="AA159" s="712"/>
      <c r="AB159" s="712"/>
      <c r="AC159" s="712"/>
      <c r="AD159" s="712"/>
      <c r="AE159" s="712"/>
      <c r="AF159" s="712"/>
      <c r="AG159" s="712"/>
      <c r="AH159" s="712"/>
      <c r="AI159" s="712"/>
      <c r="AJ159" s="712"/>
      <c r="AK159" s="712"/>
    </row>
    <row r="160" spans="1:37" s="713" customFormat="1" ht="15" customHeight="1" x14ac:dyDescent="0.3">
      <c r="A160" s="222" t="s">
        <v>332</v>
      </c>
      <c r="B160" s="611">
        <v>127400</v>
      </c>
      <c r="C160" s="312">
        <f>SUMIFS('Expenditures - all orgs'!$D$14:$D$3599,'Expenditures - all orgs'!$C$14:$C$3599, 'Budget Detail - AAAAAA'!$B160,'Expenditures - all orgs'!$B$14:$B$3599,'Budget Detail - AAAAAA'!$B$3)</f>
        <v>0</v>
      </c>
      <c r="D160" s="424">
        <f>SUMIFS('Expenditures - all orgs'!$E$14:$E$3599,'Expenditures - all orgs'!$C$14:$C$3599, 'Budget Detail - AAAAAA'!$B160,'Expenditures - all orgs'!$B$14:$B$3599,'Budget Detail - AAAAAA'!$B$3)</f>
        <v>0</v>
      </c>
      <c r="E160" s="425">
        <f>SUMIFS('Expenditures - all orgs'!$F$14:$F$3599,'Expenditures - all orgs'!$C$14:$C$3599, 'Budget Detail - AAAAAA'!$B160,'Expenditures - all orgs'!$B$14:$B$3599,'Budget Detail - AAAAAA'!$B$3)</f>
        <v>0</v>
      </c>
      <c r="F160" s="426">
        <f t="shared" ref="F160" si="26">C160-D160-E160</f>
        <v>0</v>
      </c>
      <c r="G160" s="712"/>
      <c r="H160" s="711"/>
      <c r="I160" s="711"/>
      <c r="J160" s="711"/>
      <c r="K160" s="712"/>
      <c r="L160" s="712"/>
      <c r="M160" s="712"/>
      <c r="N160" s="712"/>
      <c r="O160" s="712"/>
      <c r="P160" s="712"/>
      <c r="Q160" s="712"/>
      <c r="R160" s="712"/>
      <c r="S160" s="712"/>
      <c r="T160" s="712"/>
      <c r="U160" s="712"/>
      <c r="V160" s="712"/>
      <c r="W160" s="712"/>
      <c r="X160" s="712"/>
      <c r="Y160" s="712"/>
      <c r="Z160" s="712"/>
      <c r="AA160" s="712"/>
      <c r="AB160" s="712"/>
      <c r="AC160" s="712"/>
      <c r="AD160" s="712"/>
      <c r="AE160" s="712"/>
      <c r="AF160" s="712"/>
      <c r="AG160" s="712"/>
      <c r="AH160" s="712"/>
      <c r="AI160" s="712"/>
      <c r="AJ160" s="712"/>
      <c r="AK160" s="712"/>
    </row>
    <row r="161" spans="1:37" s="713" customFormat="1" ht="15" customHeight="1" x14ac:dyDescent="0.3">
      <c r="A161" s="222" t="s">
        <v>93</v>
      </c>
      <c r="B161" s="611">
        <v>127500</v>
      </c>
      <c r="C161" s="312">
        <f>SUMIFS('Expenditures - all orgs'!$D$14:$D$3599,'Expenditures - all orgs'!$C$14:$C$3599, 'Budget Detail - AAAAAA'!$B161,'Expenditures - all orgs'!$B$14:$B$3599,'Budget Detail - AAAAAA'!$B$3)</f>
        <v>0</v>
      </c>
      <c r="D161" s="424">
        <f>SUMIFS('Expenditures - all orgs'!$E$14:$E$3599,'Expenditures - all orgs'!$C$14:$C$3599, 'Budget Detail - AAAAAA'!$B161,'Expenditures - all orgs'!$B$14:$B$3599,'Budget Detail - AAAAAA'!$B$3)</f>
        <v>0</v>
      </c>
      <c r="E161" s="425">
        <f>SUMIFS('Expenditures - all orgs'!$F$14:$F$3599,'Expenditures - all orgs'!$C$14:$C$3599, 'Budget Detail - AAAAAA'!$B161,'Expenditures - all orgs'!$B$14:$B$3599,'Budget Detail - AAAAAA'!$B$3)</f>
        <v>0</v>
      </c>
      <c r="F161" s="426">
        <f t="shared" si="10"/>
        <v>0</v>
      </c>
      <c r="G161" s="712"/>
      <c r="H161" s="711"/>
      <c r="I161" s="711"/>
      <c r="J161" s="711"/>
      <c r="K161" s="712"/>
      <c r="L161" s="712"/>
      <c r="M161" s="712"/>
      <c r="N161" s="712"/>
      <c r="O161" s="712"/>
      <c r="P161" s="712"/>
      <c r="Q161" s="712"/>
      <c r="R161" s="712"/>
      <c r="S161" s="712"/>
      <c r="T161" s="712"/>
      <c r="U161" s="712"/>
      <c r="V161" s="712"/>
      <c r="W161" s="712"/>
      <c r="X161" s="712"/>
      <c r="Y161" s="712"/>
      <c r="Z161" s="712"/>
      <c r="AA161" s="712"/>
      <c r="AB161" s="712"/>
      <c r="AC161" s="712"/>
      <c r="AD161" s="712"/>
      <c r="AE161" s="712"/>
      <c r="AF161" s="712"/>
      <c r="AG161" s="712"/>
      <c r="AH161" s="712"/>
      <c r="AI161" s="712"/>
      <c r="AJ161" s="712"/>
      <c r="AK161" s="712"/>
    </row>
    <row r="162" spans="1:37" s="713" customFormat="1" ht="15" customHeight="1" x14ac:dyDescent="0.3">
      <c r="A162" s="222" t="s">
        <v>200</v>
      </c>
      <c r="B162" s="611">
        <v>127900</v>
      </c>
      <c r="C162" s="312">
        <f>SUMIFS('Expenditures - all orgs'!$D$14:$D$3599,'Expenditures - all orgs'!$C$14:$C$3599, 'Budget Detail - AAAAAA'!$B162,'Expenditures - all orgs'!$B$14:$B$3599,'Budget Detail - AAAAAA'!$B$3)</f>
        <v>0</v>
      </c>
      <c r="D162" s="424">
        <f>SUMIFS('Expenditures - all orgs'!$E$14:$E$3599,'Expenditures - all orgs'!$C$14:$C$3599, 'Budget Detail - AAAAAA'!$B162,'Expenditures - all orgs'!$B$14:$B$3599,'Budget Detail - AAAAAA'!$B$3)</f>
        <v>0</v>
      </c>
      <c r="E162" s="425">
        <f>SUMIFS('Expenditures - all orgs'!$F$14:$F$3599,'Expenditures - all orgs'!$C$14:$C$3599, 'Budget Detail - AAAAAA'!$B162,'Expenditures - all orgs'!$B$14:$B$3599,'Budget Detail - AAAAAA'!$B$3)</f>
        <v>0</v>
      </c>
      <c r="F162" s="426">
        <f t="shared" si="10"/>
        <v>0</v>
      </c>
      <c r="G162" s="712"/>
      <c r="H162" s="711"/>
      <c r="I162" s="711"/>
      <c r="J162" s="711"/>
      <c r="K162" s="712"/>
      <c r="L162" s="712"/>
      <c r="M162" s="712"/>
      <c r="N162" s="712"/>
      <c r="O162" s="712"/>
      <c r="P162" s="712"/>
      <c r="Q162" s="712"/>
      <c r="R162" s="712"/>
      <c r="S162" s="712"/>
      <c r="T162" s="712"/>
      <c r="U162" s="712"/>
      <c r="V162" s="712"/>
      <c r="W162" s="712"/>
      <c r="X162" s="712"/>
      <c r="Y162" s="712"/>
      <c r="Z162" s="712"/>
      <c r="AA162" s="712"/>
      <c r="AB162" s="712"/>
      <c r="AC162" s="712"/>
      <c r="AD162" s="712"/>
      <c r="AE162" s="712"/>
      <c r="AF162" s="712"/>
      <c r="AG162" s="712"/>
      <c r="AH162" s="712"/>
      <c r="AI162" s="712"/>
      <c r="AJ162" s="712"/>
      <c r="AK162" s="712"/>
    </row>
    <row r="163" spans="1:37" s="713" customFormat="1" ht="15" customHeight="1" x14ac:dyDescent="0.3">
      <c r="A163" s="222" t="s">
        <v>333</v>
      </c>
      <c r="B163" s="611">
        <v>127950</v>
      </c>
      <c r="C163" s="312">
        <f>SUMIFS('Expenditures - all orgs'!$D$14:$D$3599,'Expenditures - all orgs'!$C$14:$C$3599, 'Budget Detail - AAAAAA'!$B163,'Expenditures - all orgs'!$B$14:$B$3599,'Budget Detail - AAAAAA'!$B$3)</f>
        <v>0</v>
      </c>
      <c r="D163" s="424">
        <f>SUMIFS('Expenditures - all orgs'!$E$14:$E$3599,'Expenditures - all orgs'!$C$14:$C$3599, 'Budget Detail - AAAAAA'!$B163,'Expenditures - all orgs'!$B$14:$B$3599,'Budget Detail - AAAAAA'!$B$3)</f>
        <v>0</v>
      </c>
      <c r="E163" s="425">
        <f>SUMIFS('Expenditures - all orgs'!$F$14:$F$3599,'Expenditures - all orgs'!$C$14:$C$3599, 'Budget Detail - AAAAAA'!$B163,'Expenditures - all orgs'!$B$14:$B$3599,'Budget Detail - AAAAAA'!$B$3)</f>
        <v>0</v>
      </c>
      <c r="F163" s="426">
        <f t="shared" si="10"/>
        <v>0</v>
      </c>
      <c r="G163" s="712"/>
      <c r="H163" s="711"/>
      <c r="I163" s="711"/>
      <c r="J163" s="711"/>
      <c r="K163" s="712"/>
      <c r="L163" s="712"/>
      <c r="M163" s="712"/>
      <c r="N163" s="712"/>
      <c r="O163" s="712"/>
      <c r="P163" s="712"/>
      <c r="Q163" s="712"/>
      <c r="R163" s="712"/>
      <c r="S163" s="712"/>
      <c r="T163" s="712"/>
      <c r="U163" s="712"/>
      <c r="V163" s="712"/>
      <c r="W163" s="712"/>
      <c r="X163" s="712"/>
      <c r="Y163" s="712"/>
      <c r="Z163" s="712"/>
      <c r="AA163" s="712"/>
      <c r="AB163" s="712"/>
      <c r="AC163" s="712"/>
      <c r="AD163" s="712"/>
      <c r="AE163" s="712"/>
      <c r="AF163" s="712"/>
      <c r="AG163" s="712"/>
      <c r="AH163" s="712"/>
      <c r="AI163" s="712"/>
      <c r="AJ163" s="712"/>
      <c r="AK163" s="712"/>
    </row>
    <row r="164" spans="1:37" s="713" customFormat="1" ht="15" customHeight="1" x14ac:dyDescent="0.3">
      <c r="A164" s="218" t="s">
        <v>104</v>
      </c>
      <c r="B164" s="611" t="s">
        <v>107</v>
      </c>
      <c r="C164" s="312">
        <f>SUMIFS('Expenditures - all orgs'!$D$14:$D$3599,'Expenditures - all orgs'!$C$14:$C$3599, 'Budget Detail - AAAAAA'!$B164,'Expenditures - all orgs'!$B$14:$B$3599,'Budget Detail - AAAAAA'!$B$3)</f>
        <v>0</v>
      </c>
      <c r="D164" s="424">
        <f>SUMIFS('Expenditures - all orgs'!$E$14:$E$3599,'Expenditures - all orgs'!$C$14:$C$3599, 'Budget Detail - AAAAAA'!$B164,'Expenditures - all orgs'!$B$14:$B$3599,'Budget Detail - AAAAAA'!$B$3)</f>
        <v>0</v>
      </c>
      <c r="E164" s="425">
        <f>SUMIFS('Expenditures - all orgs'!$F$14:$F$3599,'Expenditures - all orgs'!$C$14:$C$3599, 'Budget Detail - AAAAAA'!$B164,'Expenditures - all orgs'!$B$14:$B$3599,'Budget Detail - AAAAAA'!$B$3)</f>
        <v>0</v>
      </c>
      <c r="F164" s="426">
        <f t="shared" ref="F164:F165" si="27">C164-D164-E164</f>
        <v>0</v>
      </c>
      <c r="G164" s="712"/>
      <c r="H164" s="711"/>
      <c r="I164" s="711"/>
      <c r="J164" s="711"/>
      <c r="K164" s="712"/>
      <c r="L164" s="712"/>
      <c r="M164" s="712"/>
      <c r="N164" s="712"/>
      <c r="O164" s="712"/>
      <c r="P164" s="712"/>
      <c r="Q164" s="712"/>
      <c r="R164" s="712"/>
      <c r="S164" s="712"/>
      <c r="T164" s="712"/>
      <c r="U164" s="712"/>
      <c r="V164" s="712"/>
      <c r="W164" s="712"/>
      <c r="X164" s="712"/>
      <c r="Y164" s="712"/>
      <c r="Z164" s="712"/>
      <c r="AA164" s="712"/>
      <c r="AB164" s="712"/>
      <c r="AC164" s="712"/>
      <c r="AD164" s="712"/>
      <c r="AE164" s="712"/>
      <c r="AF164" s="712"/>
      <c r="AG164" s="712"/>
      <c r="AH164" s="712"/>
      <c r="AI164" s="712"/>
      <c r="AJ164" s="712"/>
      <c r="AK164" s="712"/>
    </row>
    <row r="165" spans="1:37" s="713" customFormat="1" ht="15" customHeight="1" thickBot="1" x14ac:dyDescent="0.35">
      <c r="A165" s="218" t="s">
        <v>104</v>
      </c>
      <c r="B165" s="611" t="s">
        <v>107</v>
      </c>
      <c r="C165" s="312">
        <f>SUMIFS('Expenditures - all orgs'!$D$14:$D$3599,'Expenditures - all orgs'!$C$14:$C$3599, 'Budget Detail - AAAAAA'!$B165,'Expenditures - all orgs'!$B$14:$B$3599,'Budget Detail - AAAAAA'!$B$3)</f>
        <v>0</v>
      </c>
      <c r="D165" s="427">
        <f>SUMIFS('Expenditures - all orgs'!$E$14:$E$3599,'Expenditures - all orgs'!$C$14:$C$3599, 'Budget Detail - AAAAAA'!$B165,'Expenditures - all orgs'!$B$14:$B$3599,'Budget Detail - AAAAAA'!$B$3)</f>
        <v>0</v>
      </c>
      <c r="E165" s="428">
        <f>SUMIFS('Expenditures - all orgs'!$F$14:$F$3599,'Expenditures - all orgs'!$C$14:$C$3599, 'Budget Detail - AAAAAA'!$B165,'Expenditures - all orgs'!$B$14:$B$3599,'Budget Detail - AAAAAA'!$B$3)</f>
        <v>0</v>
      </c>
      <c r="F165" s="429">
        <f t="shared" si="27"/>
        <v>0</v>
      </c>
      <c r="G165" s="712"/>
      <c r="H165" s="711"/>
      <c r="I165" s="711"/>
      <c r="J165" s="711"/>
      <c r="K165" s="712"/>
      <c r="L165" s="712"/>
      <c r="M165" s="712"/>
      <c r="N165" s="712"/>
      <c r="O165" s="712"/>
      <c r="P165" s="712"/>
      <c r="Q165" s="712"/>
      <c r="R165" s="712"/>
      <c r="S165" s="712"/>
      <c r="T165" s="712"/>
      <c r="U165" s="712"/>
      <c r="V165" s="712"/>
      <c r="W165" s="712"/>
      <c r="X165" s="712"/>
      <c r="Y165" s="712"/>
      <c r="Z165" s="712"/>
      <c r="AA165" s="712"/>
      <c r="AB165" s="712"/>
      <c r="AC165" s="712"/>
      <c r="AD165" s="712"/>
      <c r="AE165" s="712"/>
      <c r="AF165" s="712"/>
      <c r="AG165" s="712"/>
      <c r="AH165" s="712"/>
      <c r="AI165" s="712"/>
      <c r="AJ165" s="712"/>
      <c r="AK165" s="712"/>
    </row>
    <row r="166" spans="1:37" s="713" customFormat="1" ht="15" customHeight="1" thickBot="1" x14ac:dyDescent="0.35">
      <c r="A166" s="218"/>
      <c r="B166" s="612" t="s">
        <v>362</v>
      </c>
      <c r="C166" s="355">
        <f>SUM(C150:C165)</f>
        <v>0</v>
      </c>
      <c r="D166" s="355">
        <f>SUM(D150:D165)</f>
        <v>0</v>
      </c>
      <c r="E166" s="355">
        <f>SUM(E150:E165)</f>
        <v>0</v>
      </c>
      <c r="F166" s="430">
        <f>SUM(F150:F165)</f>
        <v>0</v>
      </c>
      <c r="G166" s="712"/>
      <c r="H166" s="711"/>
      <c r="I166" s="711"/>
      <c r="J166" s="711"/>
      <c r="K166" s="712"/>
      <c r="L166" s="712"/>
      <c r="M166" s="712"/>
      <c r="N166" s="712"/>
      <c r="O166" s="712"/>
      <c r="P166" s="712"/>
      <c r="Q166" s="712"/>
      <c r="R166" s="712"/>
      <c r="S166" s="712"/>
      <c r="T166" s="712"/>
      <c r="U166" s="712"/>
      <c r="V166" s="712"/>
      <c r="W166" s="712"/>
      <c r="X166" s="712"/>
      <c r="Y166" s="712"/>
      <c r="Z166" s="712"/>
      <c r="AA166" s="712"/>
      <c r="AB166" s="712"/>
      <c r="AC166" s="712"/>
      <c r="AD166" s="712"/>
      <c r="AE166" s="712"/>
      <c r="AF166" s="712"/>
      <c r="AG166" s="712"/>
      <c r="AH166" s="712"/>
      <c r="AI166" s="712"/>
      <c r="AJ166" s="712"/>
      <c r="AK166" s="712"/>
    </row>
    <row r="167" spans="1:37" s="307" customFormat="1" ht="15" customHeight="1" x14ac:dyDescent="0.3">
      <c r="A167" s="708"/>
      <c r="B167" s="588"/>
      <c r="C167" s="288"/>
      <c r="D167" s="288"/>
      <c r="E167" s="288"/>
      <c r="F167" s="290"/>
      <c r="G167" s="305"/>
      <c r="H167" s="306"/>
      <c r="I167" s="306"/>
      <c r="J167" s="306"/>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5"/>
    </row>
    <row r="168" spans="1:37" s="274" customFormat="1" ht="15" customHeight="1" x14ac:dyDescent="0.3">
      <c r="A168" s="231" t="s">
        <v>210</v>
      </c>
      <c r="B168" s="588"/>
      <c r="C168" s="291"/>
      <c r="D168" s="291"/>
      <c r="E168" s="291"/>
      <c r="F168" s="392"/>
      <c r="G168" s="281"/>
      <c r="H168" s="282"/>
      <c r="I168" s="282"/>
      <c r="J168" s="282"/>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1"/>
      <c r="AJ168" s="281"/>
      <c r="AK168" s="281"/>
    </row>
    <row r="169" spans="1:37" s="713" customFormat="1" ht="15" customHeight="1" x14ac:dyDescent="0.3">
      <c r="A169" s="222" t="s">
        <v>90</v>
      </c>
      <c r="B169" s="613">
        <v>128000</v>
      </c>
      <c r="C169" s="313">
        <f>SUMIFS('Expenditures - all orgs'!$D$14:$D$3599,'Expenditures - all orgs'!$C$14:$C$3599, 'Budget Detail - AAAAAA'!$B169,'Expenditures - all orgs'!$B$14:$B$3599,'Budget Detail - AAAAAA'!$B$3)</f>
        <v>0</v>
      </c>
      <c r="D169" s="431">
        <f>SUMIFS('Expenditures - all orgs'!$E$14:$E$3599,'Expenditures - all orgs'!$C$14:$C$3599, 'Budget Detail - AAAAAA'!$B169,'Expenditures - all orgs'!$B$14:$B$3599,'Budget Detail - AAAAAA'!$B$3)</f>
        <v>0</v>
      </c>
      <c r="E169" s="432">
        <f>SUMIFS('Expenditures - all orgs'!$F$14:$F$3599,'Expenditures - all orgs'!$C$14:$C$3599, 'Budget Detail - AAAAAA'!$B169,'Expenditures - all orgs'!$B$14:$B$3599,'Budget Detail - AAAAAA'!$B$3)</f>
        <v>0</v>
      </c>
      <c r="F169" s="433">
        <f t="shared" si="10"/>
        <v>0</v>
      </c>
      <c r="G169" s="712"/>
      <c r="H169" s="711"/>
      <c r="I169" s="711"/>
      <c r="J169" s="711"/>
      <c r="K169" s="712"/>
      <c r="L169" s="712"/>
      <c r="M169" s="712"/>
      <c r="N169" s="712"/>
      <c r="O169" s="712"/>
      <c r="P169" s="712"/>
      <c r="Q169" s="712"/>
      <c r="R169" s="712"/>
      <c r="S169" s="712"/>
      <c r="T169" s="712"/>
      <c r="U169" s="712"/>
      <c r="V169" s="712"/>
      <c r="W169" s="712"/>
      <c r="X169" s="712"/>
      <c r="Y169" s="712"/>
      <c r="Z169" s="712"/>
      <c r="AA169" s="712"/>
      <c r="AB169" s="712"/>
      <c r="AC169" s="712"/>
      <c r="AD169" s="712"/>
      <c r="AE169" s="712"/>
      <c r="AF169" s="712"/>
      <c r="AG169" s="712"/>
      <c r="AH169" s="712"/>
      <c r="AI169" s="712"/>
      <c r="AJ169" s="712"/>
      <c r="AK169" s="712"/>
    </row>
    <row r="170" spans="1:37" s="713" customFormat="1" ht="15" customHeight="1" x14ac:dyDescent="0.3">
      <c r="A170" s="222" t="s">
        <v>201</v>
      </c>
      <c r="B170" s="614">
        <v>128100</v>
      </c>
      <c r="C170" s="313">
        <f>SUMIFS('Expenditures - all orgs'!$D$14:$D$3599,'Expenditures - all orgs'!$C$14:$C$3599, 'Budget Detail - AAAAAA'!$B170,'Expenditures - all orgs'!$B$14:$B$3599,'Budget Detail - AAAAAA'!$B$3)</f>
        <v>0</v>
      </c>
      <c r="D170" s="431">
        <f>SUMIFS('Expenditures - all orgs'!$E$14:$E$3599,'Expenditures - all orgs'!$C$14:$C$3599, 'Budget Detail - AAAAAA'!$B170,'Expenditures - all orgs'!$B$14:$B$3599,'Budget Detail - AAAAAA'!$B$3)</f>
        <v>0</v>
      </c>
      <c r="E170" s="432">
        <f>SUMIFS('Expenditures - all orgs'!$F$14:$F$3599,'Expenditures - all orgs'!$C$14:$C$3599, 'Budget Detail - AAAAAA'!$B170,'Expenditures - all orgs'!$B$14:$B$3599,'Budget Detail - AAAAAA'!$B$3)</f>
        <v>0</v>
      </c>
      <c r="F170" s="433">
        <f t="shared" ref="F170:F199" si="28">C170-D170-E170</f>
        <v>0</v>
      </c>
      <c r="G170" s="712"/>
      <c r="H170" s="711"/>
      <c r="I170" s="711"/>
      <c r="J170" s="711"/>
      <c r="K170" s="712"/>
      <c r="L170" s="712"/>
      <c r="M170" s="712"/>
      <c r="N170" s="712"/>
      <c r="O170" s="712"/>
      <c r="P170" s="712"/>
      <c r="Q170" s="712"/>
      <c r="R170" s="712"/>
      <c r="S170" s="712"/>
      <c r="T170" s="712"/>
      <c r="U170" s="712"/>
      <c r="V170" s="712"/>
      <c r="W170" s="712"/>
      <c r="X170" s="712"/>
      <c r="Y170" s="712"/>
      <c r="Z170" s="712"/>
      <c r="AA170" s="712"/>
      <c r="AB170" s="712"/>
      <c r="AC170" s="712"/>
      <c r="AD170" s="712"/>
      <c r="AE170" s="712"/>
      <c r="AF170" s="712"/>
      <c r="AG170" s="712"/>
      <c r="AH170" s="712"/>
      <c r="AI170" s="712"/>
      <c r="AJ170" s="712"/>
      <c r="AK170" s="712"/>
    </row>
    <row r="171" spans="1:37" s="713" customFormat="1" ht="15" customHeight="1" x14ac:dyDescent="0.3">
      <c r="A171" s="222" t="s">
        <v>16</v>
      </c>
      <c r="B171" s="614">
        <v>128200</v>
      </c>
      <c r="C171" s="313">
        <f>SUMIFS('Expenditures - all orgs'!$D$14:$D$3599,'Expenditures - all orgs'!$C$14:$C$3599, 'Budget Detail - AAAAAA'!$B171,'Expenditures - all orgs'!$B$14:$B$3599,'Budget Detail - AAAAAA'!$B$3)</f>
        <v>0</v>
      </c>
      <c r="D171" s="431">
        <f>SUMIFS('Expenditures - all orgs'!$E$14:$E$3599,'Expenditures - all orgs'!$C$14:$C$3599, 'Budget Detail - AAAAAA'!$B171,'Expenditures - all orgs'!$B$14:$B$3599,'Budget Detail - AAAAAA'!$B$3)</f>
        <v>0</v>
      </c>
      <c r="E171" s="432">
        <f>SUMIFS('Expenditures - all orgs'!$F$14:$F$3599,'Expenditures - all orgs'!$C$14:$C$3599, 'Budget Detail - AAAAAA'!$B171,'Expenditures - all orgs'!$B$14:$B$3599,'Budget Detail - AAAAAA'!$B$3)</f>
        <v>0</v>
      </c>
      <c r="F171" s="433">
        <f t="shared" si="28"/>
        <v>0</v>
      </c>
      <c r="G171" s="712"/>
      <c r="H171" s="711"/>
      <c r="I171" s="711"/>
      <c r="J171" s="711"/>
      <c r="K171" s="712"/>
      <c r="L171" s="712"/>
      <c r="M171" s="712"/>
      <c r="N171" s="712"/>
      <c r="O171" s="712"/>
      <c r="P171" s="712"/>
      <c r="Q171" s="712"/>
      <c r="R171" s="712"/>
      <c r="S171" s="712"/>
      <c r="T171" s="712"/>
      <c r="U171" s="712"/>
      <c r="V171" s="712"/>
      <c r="W171" s="712"/>
      <c r="X171" s="712"/>
      <c r="Y171" s="712"/>
      <c r="Z171" s="712"/>
      <c r="AA171" s="712"/>
      <c r="AB171" s="712"/>
      <c r="AC171" s="712"/>
      <c r="AD171" s="712"/>
      <c r="AE171" s="712"/>
      <c r="AF171" s="712"/>
      <c r="AG171" s="712"/>
      <c r="AH171" s="712"/>
      <c r="AI171" s="712"/>
      <c r="AJ171" s="712"/>
      <c r="AK171" s="712"/>
    </row>
    <row r="172" spans="1:37" s="713" customFormat="1" ht="15" customHeight="1" x14ac:dyDescent="0.3">
      <c r="A172" s="222" t="s">
        <v>336</v>
      </c>
      <c r="B172" s="614">
        <v>128210</v>
      </c>
      <c r="C172" s="313">
        <f>SUMIFS('Expenditures - all orgs'!$D$14:$D$3599,'Expenditures - all orgs'!$C$14:$C$3599, 'Budget Detail - AAAAAA'!$B172,'Expenditures - all orgs'!$B$14:$B$3599,'Budget Detail - AAAAAA'!$B$3)</f>
        <v>0</v>
      </c>
      <c r="D172" s="431">
        <f>SUMIFS('Expenditures - all orgs'!$E$14:$E$3599,'Expenditures - all orgs'!$C$14:$C$3599, 'Budget Detail - AAAAAA'!$B172,'Expenditures - all orgs'!$B$14:$B$3599,'Budget Detail - AAAAAA'!$B$3)</f>
        <v>0</v>
      </c>
      <c r="E172" s="432">
        <f>SUMIFS('Expenditures - all orgs'!$F$14:$F$3599,'Expenditures - all orgs'!$C$14:$C$3599, 'Budget Detail - AAAAAA'!$B172,'Expenditures - all orgs'!$B$14:$B$3599,'Budget Detail - AAAAAA'!$B$3)</f>
        <v>0</v>
      </c>
      <c r="F172" s="433">
        <f t="shared" si="28"/>
        <v>0</v>
      </c>
      <c r="G172" s="712"/>
      <c r="H172" s="711"/>
      <c r="I172" s="711"/>
      <c r="J172" s="711"/>
      <c r="K172" s="712"/>
      <c r="L172" s="712"/>
      <c r="M172" s="712"/>
      <c r="N172" s="712"/>
      <c r="O172" s="712"/>
      <c r="P172" s="712"/>
      <c r="Q172" s="712"/>
      <c r="R172" s="712"/>
      <c r="S172" s="712"/>
      <c r="T172" s="712"/>
      <c r="U172" s="712"/>
      <c r="V172" s="712"/>
      <c r="W172" s="712"/>
      <c r="X172" s="712"/>
      <c r="Y172" s="712"/>
      <c r="Z172" s="712"/>
      <c r="AA172" s="712"/>
      <c r="AB172" s="712"/>
      <c r="AC172" s="712"/>
      <c r="AD172" s="712"/>
      <c r="AE172" s="712"/>
      <c r="AF172" s="712"/>
      <c r="AG172" s="712"/>
      <c r="AH172" s="712"/>
      <c r="AI172" s="712"/>
      <c r="AJ172" s="712"/>
      <c r="AK172" s="712"/>
    </row>
    <row r="173" spans="1:37" s="713" customFormat="1" ht="15" customHeight="1" x14ac:dyDescent="0.3">
      <c r="A173" s="222" t="s">
        <v>334</v>
      </c>
      <c r="B173" s="614">
        <v>128220</v>
      </c>
      <c r="C173" s="313">
        <f>SUMIFS('Expenditures - all orgs'!$D$14:$D$3599,'Expenditures - all orgs'!$C$14:$C$3599, 'Budget Detail - AAAAAA'!$B173,'Expenditures - all orgs'!$B$14:$B$3599,'Budget Detail - AAAAAA'!$B$3)</f>
        <v>0</v>
      </c>
      <c r="D173" s="431">
        <f>SUMIFS('Expenditures - all orgs'!$E$14:$E$3599,'Expenditures - all orgs'!$C$14:$C$3599, 'Budget Detail - AAAAAA'!$B173,'Expenditures - all orgs'!$B$14:$B$3599,'Budget Detail - AAAAAA'!$B$3)</f>
        <v>0</v>
      </c>
      <c r="E173" s="432">
        <f>SUMIFS('Expenditures - all orgs'!$F$14:$F$3599,'Expenditures - all orgs'!$C$14:$C$3599, 'Budget Detail - AAAAAA'!$B173,'Expenditures - all orgs'!$B$14:$B$3599,'Budget Detail - AAAAAA'!$B$3)</f>
        <v>0</v>
      </c>
      <c r="F173" s="433">
        <f t="shared" si="28"/>
        <v>0</v>
      </c>
      <c r="G173" s="712"/>
      <c r="H173" s="711"/>
      <c r="I173" s="711"/>
      <c r="J173" s="711"/>
      <c r="K173" s="712"/>
      <c r="L173" s="712"/>
      <c r="M173" s="712"/>
      <c r="N173" s="712"/>
      <c r="O173" s="712"/>
      <c r="P173" s="712"/>
      <c r="Q173" s="712"/>
      <c r="R173" s="712"/>
      <c r="S173" s="712"/>
      <c r="T173" s="712"/>
      <c r="U173" s="712"/>
      <c r="V173" s="712"/>
      <c r="W173" s="712"/>
      <c r="X173" s="712"/>
      <c r="Y173" s="712"/>
      <c r="Z173" s="712"/>
      <c r="AA173" s="712"/>
      <c r="AB173" s="712"/>
      <c r="AC173" s="712"/>
      <c r="AD173" s="712"/>
      <c r="AE173" s="712"/>
      <c r="AF173" s="712"/>
      <c r="AG173" s="712"/>
      <c r="AH173" s="712"/>
      <c r="AI173" s="712"/>
      <c r="AJ173" s="712"/>
      <c r="AK173" s="712"/>
    </row>
    <row r="174" spans="1:37" s="713" customFormat="1" ht="15" customHeight="1" x14ac:dyDescent="0.3">
      <c r="A174" s="222" t="s">
        <v>56</v>
      </c>
      <c r="B174" s="614">
        <v>128230</v>
      </c>
      <c r="C174" s="313">
        <f>SUMIFS('Expenditures - all orgs'!$D$14:$D$3599,'Expenditures - all orgs'!$C$14:$C$3599, 'Budget Detail - AAAAAA'!$B174,'Expenditures - all orgs'!$B$14:$B$3599,'Budget Detail - AAAAAA'!$B$3)</f>
        <v>0</v>
      </c>
      <c r="D174" s="431">
        <f>SUMIFS('Expenditures - all orgs'!$E$14:$E$3599,'Expenditures - all orgs'!$C$14:$C$3599, 'Budget Detail - AAAAAA'!$B174,'Expenditures - all orgs'!$B$14:$B$3599,'Budget Detail - AAAAAA'!$B$3)</f>
        <v>0</v>
      </c>
      <c r="E174" s="432">
        <f>SUMIFS('Expenditures - all orgs'!$F$14:$F$3599,'Expenditures - all orgs'!$C$14:$C$3599, 'Budget Detail - AAAAAA'!$B174,'Expenditures - all orgs'!$B$14:$B$3599,'Budget Detail - AAAAAA'!$B$3)</f>
        <v>0</v>
      </c>
      <c r="F174" s="433">
        <f t="shared" si="28"/>
        <v>0</v>
      </c>
      <c r="G174" s="712"/>
      <c r="H174" s="711"/>
      <c r="I174" s="711"/>
      <c r="J174" s="711"/>
      <c r="K174" s="712"/>
      <c r="L174" s="712"/>
      <c r="M174" s="712"/>
      <c r="N174" s="712"/>
      <c r="O174" s="712"/>
      <c r="P174" s="712"/>
      <c r="Q174" s="712"/>
      <c r="R174" s="712"/>
      <c r="S174" s="712"/>
      <c r="T174" s="712"/>
      <c r="U174" s="712"/>
      <c r="V174" s="712"/>
      <c r="W174" s="712"/>
      <c r="X174" s="712"/>
      <c r="Y174" s="712"/>
      <c r="Z174" s="712"/>
      <c r="AA174" s="712"/>
      <c r="AB174" s="712"/>
      <c r="AC174" s="712"/>
      <c r="AD174" s="712"/>
      <c r="AE174" s="712"/>
      <c r="AF174" s="712"/>
      <c r="AG174" s="712"/>
      <c r="AH174" s="712"/>
      <c r="AI174" s="712"/>
      <c r="AJ174" s="712"/>
      <c r="AK174" s="712"/>
    </row>
    <row r="175" spans="1:37" s="713" customFormat="1" ht="15" customHeight="1" x14ac:dyDescent="0.3">
      <c r="A175" s="222" t="s">
        <v>17</v>
      </c>
      <c r="B175" s="614">
        <v>128300</v>
      </c>
      <c r="C175" s="313">
        <f>SUMIFS('Expenditures - all orgs'!$D$14:$D$3599,'Expenditures - all orgs'!$C$14:$C$3599, 'Budget Detail - AAAAAA'!$B175,'Expenditures - all orgs'!$B$14:$B$3599,'Budget Detail - AAAAAA'!$B$3)</f>
        <v>0</v>
      </c>
      <c r="D175" s="431">
        <f>SUMIFS('Expenditures - all orgs'!$E$14:$E$3599,'Expenditures - all orgs'!$C$14:$C$3599, 'Budget Detail - AAAAAA'!$B175,'Expenditures - all orgs'!$B$14:$B$3599,'Budget Detail - AAAAAA'!$B$3)</f>
        <v>0</v>
      </c>
      <c r="E175" s="432">
        <f>SUMIFS('Expenditures - all orgs'!$F$14:$F$3599,'Expenditures - all orgs'!$C$14:$C$3599, 'Budget Detail - AAAAAA'!$B175,'Expenditures - all orgs'!$B$14:$B$3599,'Budget Detail - AAAAAA'!$B$3)</f>
        <v>0</v>
      </c>
      <c r="F175" s="433">
        <f t="shared" si="28"/>
        <v>0</v>
      </c>
      <c r="G175" s="712"/>
      <c r="H175" s="711"/>
      <c r="I175" s="711"/>
      <c r="J175" s="711"/>
      <c r="K175" s="712"/>
      <c r="L175" s="712"/>
      <c r="M175" s="712"/>
      <c r="N175" s="712"/>
      <c r="O175" s="712"/>
      <c r="P175" s="712"/>
      <c r="Q175" s="712"/>
      <c r="R175" s="712"/>
      <c r="S175" s="712"/>
      <c r="T175" s="712"/>
      <c r="U175" s="712"/>
      <c r="V175" s="712"/>
      <c r="W175" s="712"/>
      <c r="X175" s="712"/>
      <c r="Y175" s="712"/>
      <c r="Z175" s="712"/>
      <c r="AA175" s="712"/>
      <c r="AB175" s="712"/>
      <c r="AC175" s="712"/>
      <c r="AD175" s="712"/>
      <c r="AE175" s="712"/>
      <c r="AF175" s="712"/>
      <c r="AG175" s="712"/>
      <c r="AH175" s="712"/>
      <c r="AI175" s="712"/>
      <c r="AJ175" s="712"/>
      <c r="AK175" s="712"/>
    </row>
    <row r="176" spans="1:37" s="713" customFormat="1" ht="15" customHeight="1" x14ac:dyDescent="0.3">
      <c r="A176" s="222" t="s">
        <v>335</v>
      </c>
      <c r="B176" s="614">
        <v>128310</v>
      </c>
      <c r="C176" s="313">
        <f>SUMIFS('Expenditures - all orgs'!$D$14:$D$3599,'Expenditures - all orgs'!$C$14:$C$3599, 'Budget Detail - AAAAAA'!$B176,'Expenditures - all orgs'!$B$14:$B$3599,'Budget Detail - AAAAAA'!$B$3)</f>
        <v>0</v>
      </c>
      <c r="D176" s="431">
        <f>SUMIFS('Expenditures - all orgs'!$E$14:$E$3599,'Expenditures - all orgs'!$C$14:$C$3599, 'Budget Detail - AAAAAA'!$B176,'Expenditures - all orgs'!$B$14:$B$3599,'Budget Detail - AAAAAA'!$B$3)</f>
        <v>0</v>
      </c>
      <c r="E176" s="432">
        <f>SUMIFS('Expenditures - all orgs'!$F$14:$F$3599,'Expenditures - all orgs'!$C$14:$C$3599, 'Budget Detail - AAAAAA'!$B176,'Expenditures - all orgs'!$B$14:$B$3599,'Budget Detail - AAAAAA'!$B$3)</f>
        <v>0</v>
      </c>
      <c r="F176" s="433">
        <f t="shared" si="28"/>
        <v>0</v>
      </c>
      <c r="G176" s="712"/>
      <c r="H176" s="711"/>
      <c r="I176" s="711"/>
      <c r="J176" s="711"/>
      <c r="K176" s="712"/>
      <c r="L176" s="712"/>
      <c r="M176" s="712"/>
      <c r="N176" s="712"/>
      <c r="O176" s="712"/>
      <c r="P176" s="712"/>
      <c r="Q176" s="712"/>
      <c r="R176" s="712"/>
      <c r="S176" s="712"/>
      <c r="T176" s="712"/>
      <c r="U176" s="712"/>
      <c r="V176" s="712"/>
      <c r="W176" s="712"/>
      <c r="X176" s="712"/>
      <c r="Y176" s="712"/>
      <c r="Z176" s="712"/>
      <c r="AA176" s="712"/>
      <c r="AB176" s="712"/>
      <c r="AC176" s="712"/>
      <c r="AD176" s="712"/>
      <c r="AE176" s="712"/>
      <c r="AF176" s="712"/>
      <c r="AG176" s="712"/>
      <c r="AH176" s="712"/>
      <c r="AI176" s="712"/>
      <c r="AJ176" s="712"/>
      <c r="AK176" s="712"/>
    </row>
    <row r="177" spans="1:37" s="713" customFormat="1" ht="15" customHeight="1" x14ac:dyDescent="0.3">
      <c r="A177" s="222" t="s">
        <v>337</v>
      </c>
      <c r="B177" s="614">
        <v>128320</v>
      </c>
      <c r="C177" s="313">
        <f>SUMIFS('Expenditures - all orgs'!$D$14:$D$3599,'Expenditures - all orgs'!$C$14:$C$3599, 'Budget Detail - AAAAAA'!$B177,'Expenditures - all orgs'!$B$14:$B$3599,'Budget Detail - AAAAAA'!$B$3)</f>
        <v>0</v>
      </c>
      <c r="D177" s="431">
        <f>SUMIFS('Expenditures - all orgs'!$E$14:$E$3599,'Expenditures - all orgs'!$C$14:$C$3599, 'Budget Detail - AAAAAA'!$B177,'Expenditures - all orgs'!$B$14:$B$3599,'Budget Detail - AAAAAA'!$B$3)</f>
        <v>0</v>
      </c>
      <c r="E177" s="432">
        <f>SUMIFS('Expenditures - all orgs'!$F$14:$F$3599,'Expenditures - all orgs'!$C$14:$C$3599, 'Budget Detail - AAAAAA'!$B177,'Expenditures - all orgs'!$B$14:$B$3599,'Budget Detail - AAAAAA'!$B$3)</f>
        <v>0</v>
      </c>
      <c r="F177" s="433">
        <f t="shared" si="28"/>
        <v>0</v>
      </c>
      <c r="G177" s="712"/>
      <c r="H177" s="711"/>
      <c r="I177" s="711"/>
      <c r="J177" s="711"/>
      <c r="K177" s="712"/>
      <c r="L177" s="712"/>
      <c r="M177" s="712"/>
      <c r="N177" s="712"/>
      <c r="O177" s="712"/>
      <c r="P177" s="712"/>
      <c r="Q177" s="712"/>
      <c r="R177" s="712"/>
      <c r="S177" s="712"/>
      <c r="T177" s="712"/>
      <c r="U177" s="712"/>
      <c r="V177" s="712"/>
      <c r="W177" s="712"/>
      <c r="X177" s="712"/>
      <c r="Y177" s="712"/>
      <c r="Z177" s="712"/>
      <c r="AA177" s="712"/>
      <c r="AB177" s="712"/>
      <c r="AC177" s="712"/>
      <c r="AD177" s="712"/>
      <c r="AE177" s="712"/>
      <c r="AF177" s="712"/>
      <c r="AG177" s="712"/>
      <c r="AH177" s="712"/>
      <c r="AI177" s="712"/>
      <c r="AJ177" s="712"/>
      <c r="AK177" s="712"/>
    </row>
    <row r="178" spans="1:37" s="713" customFormat="1" ht="15" customHeight="1" x14ac:dyDescent="0.3">
      <c r="A178" s="222" t="s">
        <v>57</v>
      </c>
      <c r="B178" s="614">
        <v>128330</v>
      </c>
      <c r="C178" s="313">
        <f>SUMIFS('Expenditures - all orgs'!$D$14:$D$3599,'Expenditures - all orgs'!$C$14:$C$3599, 'Budget Detail - AAAAAA'!$B178,'Expenditures - all orgs'!$B$14:$B$3599,'Budget Detail - AAAAAA'!$B$3)</f>
        <v>0</v>
      </c>
      <c r="D178" s="431">
        <f>SUMIFS('Expenditures - all orgs'!$E$14:$E$3599,'Expenditures - all orgs'!$C$14:$C$3599, 'Budget Detail - AAAAAA'!$B178,'Expenditures - all orgs'!$B$14:$B$3599,'Budget Detail - AAAAAA'!$B$3)</f>
        <v>0</v>
      </c>
      <c r="E178" s="432">
        <f>SUMIFS('Expenditures - all orgs'!$F$14:$F$3599,'Expenditures - all orgs'!$C$14:$C$3599, 'Budget Detail - AAAAAA'!$B178,'Expenditures - all orgs'!$B$14:$B$3599,'Budget Detail - AAAAAA'!$B$3)</f>
        <v>0</v>
      </c>
      <c r="F178" s="433">
        <f t="shared" si="28"/>
        <v>0</v>
      </c>
      <c r="G178" s="712"/>
      <c r="H178" s="711"/>
      <c r="I178" s="711"/>
      <c r="J178" s="711"/>
      <c r="K178" s="712"/>
      <c r="L178" s="712"/>
      <c r="M178" s="712"/>
      <c r="N178" s="712"/>
      <c r="O178" s="712"/>
      <c r="P178" s="712"/>
      <c r="Q178" s="712"/>
      <c r="R178" s="712"/>
      <c r="S178" s="712"/>
      <c r="T178" s="712"/>
      <c r="U178" s="712"/>
      <c r="V178" s="712"/>
      <c r="W178" s="712"/>
      <c r="X178" s="712"/>
      <c r="Y178" s="712"/>
      <c r="Z178" s="712"/>
      <c r="AA178" s="712"/>
      <c r="AB178" s="712"/>
      <c r="AC178" s="712"/>
      <c r="AD178" s="712"/>
      <c r="AE178" s="712"/>
      <c r="AF178" s="712"/>
      <c r="AG178" s="712"/>
      <c r="AH178" s="712"/>
      <c r="AI178" s="712"/>
      <c r="AJ178" s="712"/>
      <c r="AK178" s="712"/>
    </row>
    <row r="179" spans="1:37" s="713" customFormat="1" ht="15" customHeight="1" x14ac:dyDescent="0.3">
      <c r="A179" s="222" t="s">
        <v>18</v>
      </c>
      <c r="B179" s="614">
        <v>128400</v>
      </c>
      <c r="C179" s="313">
        <f>SUMIFS('Expenditures - all orgs'!$D$14:$D$3599,'Expenditures - all orgs'!$C$14:$C$3599, 'Budget Detail - AAAAAA'!$B179,'Expenditures - all orgs'!$B$14:$B$3599,'Budget Detail - AAAAAA'!$B$3)</f>
        <v>0</v>
      </c>
      <c r="D179" s="431">
        <f>SUMIFS('Expenditures - all orgs'!$E$14:$E$3599,'Expenditures - all orgs'!$C$14:$C$3599, 'Budget Detail - AAAAAA'!$B179,'Expenditures - all orgs'!$B$14:$B$3599,'Budget Detail - AAAAAA'!$B$3)</f>
        <v>0</v>
      </c>
      <c r="E179" s="432">
        <f>SUMIFS('Expenditures - all orgs'!$F$14:$F$3599,'Expenditures - all orgs'!$C$14:$C$3599, 'Budget Detail - AAAAAA'!$B179,'Expenditures - all orgs'!$B$14:$B$3599,'Budget Detail - AAAAAA'!$B$3)</f>
        <v>0</v>
      </c>
      <c r="F179" s="433">
        <f t="shared" si="28"/>
        <v>0</v>
      </c>
      <c r="G179" s="712"/>
      <c r="H179" s="711"/>
      <c r="I179" s="711"/>
      <c r="J179" s="711"/>
      <c r="K179" s="712"/>
      <c r="L179" s="712"/>
      <c r="M179" s="712"/>
      <c r="N179" s="712"/>
      <c r="O179" s="712"/>
      <c r="P179" s="712"/>
      <c r="Q179" s="712"/>
      <c r="R179" s="712"/>
      <c r="S179" s="712"/>
      <c r="T179" s="712"/>
      <c r="U179" s="712"/>
      <c r="V179" s="712"/>
      <c r="W179" s="712"/>
      <c r="X179" s="712"/>
      <c r="Y179" s="712"/>
      <c r="Z179" s="712"/>
      <c r="AA179" s="712"/>
      <c r="AB179" s="712"/>
      <c r="AC179" s="712"/>
      <c r="AD179" s="712"/>
      <c r="AE179" s="712"/>
      <c r="AF179" s="712"/>
      <c r="AG179" s="712"/>
      <c r="AH179" s="712"/>
      <c r="AI179" s="712"/>
      <c r="AJ179" s="712"/>
      <c r="AK179" s="712"/>
    </row>
    <row r="180" spans="1:37" s="713" customFormat="1" ht="15" customHeight="1" x14ac:dyDescent="0.3">
      <c r="A180" s="222" t="s">
        <v>338</v>
      </c>
      <c r="B180" s="614">
        <v>128410</v>
      </c>
      <c r="C180" s="313">
        <f>SUMIFS('Expenditures - all orgs'!$D$14:$D$3599,'Expenditures - all orgs'!$C$14:$C$3599, 'Budget Detail - AAAAAA'!$B180,'Expenditures - all orgs'!$B$14:$B$3599,'Budget Detail - AAAAAA'!$B$3)</f>
        <v>0</v>
      </c>
      <c r="D180" s="431">
        <f>SUMIFS('Expenditures - all orgs'!$E$14:$E$3599,'Expenditures - all orgs'!$C$14:$C$3599, 'Budget Detail - AAAAAA'!$B180,'Expenditures - all orgs'!$B$14:$B$3599,'Budget Detail - AAAAAA'!$B$3)</f>
        <v>0</v>
      </c>
      <c r="E180" s="432">
        <f>SUMIFS('Expenditures - all orgs'!$F$14:$F$3599,'Expenditures - all orgs'!$C$14:$C$3599, 'Budget Detail - AAAAAA'!$B180,'Expenditures - all orgs'!$B$14:$B$3599,'Budget Detail - AAAAAA'!$B$3)</f>
        <v>0</v>
      </c>
      <c r="F180" s="433">
        <f t="shared" si="28"/>
        <v>0</v>
      </c>
      <c r="G180" s="712"/>
      <c r="H180" s="711"/>
      <c r="I180" s="711"/>
      <c r="J180" s="711"/>
      <c r="K180" s="712"/>
      <c r="L180" s="712"/>
      <c r="M180" s="712"/>
      <c r="N180" s="712"/>
      <c r="O180" s="712"/>
      <c r="P180" s="712"/>
      <c r="Q180" s="712"/>
      <c r="R180" s="712"/>
      <c r="S180" s="712"/>
      <c r="T180" s="712"/>
      <c r="U180" s="712"/>
      <c r="V180" s="712"/>
      <c r="W180" s="712"/>
      <c r="X180" s="712"/>
      <c r="Y180" s="712"/>
      <c r="Z180" s="712"/>
      <c r="AA180" s="712"/>
      <c r="AB180" s="712"/>
      <c r="AC180" s="712"/>
      <c r="AD180" s="712"/>
      <c r="AE180" s="712"/>
      <c r="AF180" s="712"/>
      <c r="AG180" s="712"/>
      <c r="AH180" s="712"/>
      <c r="AI180" s="712"/>
      <c r="AJ180" s="712"/>
      <c r="AK180" s="712"/>
    </row>
    <row r="181" spans="1:37" s="713" customFormat="1" ht="15" customHeight="1" x14ac:dyDescent="0.3">
      <c r="A181" s="222" t="s">
        <v>339</v>
      </c>
      <c r="B181" s="614">
        <v>128420</v>
      </c>
      <c r="C181" s="313">
        <f>SUMIFS('Expenditures - all orgs'!$D$14:$D$3599,'Expenditures - all orgs'!$C$14:$C$3599, 'Budget Detail - AAAAAA'!$B181,'Expenditures - all orgs'!$B$14:$B$3599,'Budget Detail - AAAAAA'!$B$3)</f>
        <v>0</v>
      </c>
      <c r="D181" s="431">
        <f>SUMIFS('Expenditures - all orgs'!$E$14:$E$3599,'Expenditures - all orgs'!$C$14:$C$3599, 'Budget Detail - AAAAAA'!$B181,'Expenditures - all orgs'!$B$14:$B$3599,'Budget Detail - AAAAAA'!$B$3)</f>
        <v>0</v>
      </c>
      <c r="E181" s="432">
        <f>SUMIFS('Expenditures - all orgs'!$F$14:$F$3599,'Expenditures - all orgs'!$C$14:$C$3599, 'Budget Detail - AAAAAA'!$B181,'Expenditures - all orgs'!$B$14:$B$3599,'Budget Detail - AAAAAA'!$B$3)</f>
        <v>0</v>
      </c>
      <c r="F181" s="433">
        <f t="shared" si="28"/>
        <v>0</v>
      </c>
      <c r="G181" s="712"/>
      <c r="H181" s="711"/>
      <c r="I181" s="711"/>
      <c r="J181" s="711"/>
      <c r="K181" s="712"/>
      <c r="L181" s="712"/>
      <c r="M181" s="712"/>
      <c r="N181" s="712"/>
      <c r="O181" s="712"/>
      <c r="P181" s="712"/>
      <c r="Q181" s="712"/>
      <c r="R181" s="712"/>
      <c r="S181" s="712"/>
      <c r="T181" s="712"/>
      <c r="U181" s="712"/>
      <c r="V181" s="712"/>
      <c r="W181" s="712"/>
      <c r="X181" s="712"/>
      <c r="Y181" s="712"/>
      <c r="Z181" s="712"/>
      <c r="AA181" s="712"/>
      <c r="AB181" s="712"/>
      <c r="AC181" s="712"/>
      <c r="AD181" s="712"/>
      <c r="AE181" s="712"/>
      <c r="AF181" s="712"/>
      <c r="AG181" s="712"/>
      <c r="AH181" s="712"/>
      <c r="AI181" s="712"/>
      <c r="AJ181" s="712"/>
      <c r="AK181" s="712"/>
    </row>
    <row r="182" spans="1:37" s="713" customFormat="1" ht="15" customHeight="1" x14ac:dyDescent="0.3">
      <c r="A182" s="222" t="s">
        <v>112</v>
      </c>
      <c r="B182" s="614">
        <v>128430</v>
      </c>
      <c r="C182" s="313">
        <f>SUMIFS('Expenditures - all orgs'!$D$14:$D$3599,'Expenditures - all orgs'!$C$14:$C$3599, 'Budget Detail - AAAAAA'!$B182,'Expenditures - all orgs'!$B$14:$B$3599,'Budget Detail - AAAAAA'!$B$3)</f>
        <v>0</v>
      </c>
      <c r="D182" s="431">
        <f>SUMIFS('Expenditures - all orgs'!$E$14:$E$3599,'Expenditures - all orgs'!$C$14:$C$3599, 'Budget Detail - AAAAAA'!$B182,'Expenditures - all orgs'!$B$14:$B$3599,'Budget Detail - AAAAAA'!$B$3)</f>
        <v>0</v>
      </c>
      <c r="E182" s="432">
        <f>SUMIFS('Expenditures - all orgs'!$F$14:$F$3599,'Expenditures - all orgs'!$C$14:$C$3599, 'Budget Detail - AAAAAA'!$B182,'Expenditures - all orgs'!$B$14:$B$3599,'Budget Detail - AAAAAA'!$B$3)</f>
        <v>0</v>
      </c>
      <c r="F182" s="433">
        <f t="shared" si="28"/>
        <v>0</v>
      </c>
      <c r="G182" s="712"/>
      <c r="H182" s="711"/>
      <c r="I182" s="711"/>
      <c r="J182" s="711"/>
      <c r="K182" s="712"/>
      <c r="L182" s="712"/>
      <c r="M182" s="712"/>
      <c r="N182" s="712"/>
      <c r="O182" s="712"/>
      <c r="P182" s="712"/>
      <c r="Q182" s="712"/>
      <c r="R182" s="712"/>
      <c r="S182" s="712"/>
      <c r="T182" s="712"/>
      <c r="U182" s="712"/>
      <c r="V182" s="712"/>
      <c r="W182" s="712"/>
      <c r="X182" s="712"/>
      <c r="Y182" s="712"/>
      <c r="Z182" s="712"/>
      <c r="AA182" s="712"/>
      <c r="AB182" s="712"/>
      <c r="AC182" s="712"/>
      <c r="AD182" s="712"/>
      <c r="AE182" s="712"/>
      <c r="AF182" s="712"/>
      <c r="AG182" s="712"/>
      <c r="AH182" s="712"/>
      <c r="AI182" s="712"/>
      <c r="AJ182" s="712"/>
      <c r="AK182" s="712"/>
    </row>
    <row r="183" spans="1:37" s="713" customFormat="1" ht="15" customHeight="1" x14ac:dyDescent="0.3">
      <c r="A183" s="222" t="s">
        <v>19</v>
      </c>
      <c r="B183" s="614">
        <v>128500</v>
      </c>
      <c r="C183" s="313">
        <f>SUMIFS('Expenditures - all orgs'!$D$14:$D$3599,'Expenditures - all orgs'!$C$14:$C$3599, 'Budget Detail - AAAAAA'!$B183,'Expenditures - all orgs'!$B$14:$B$3599,'Budget Detail - AAAAAA'!$B$3)</f>
        <v>0</v>
      </c>
      <c r="D183" s="431">
        <f>SUMIFS('Expenditures - all orgs'!$E$14:$E$3599,'Expenditures - all orgs'!$C$14:$C$3599, 'Budget Detail - AAAAAA'!$B183,'Expenditures - all orgs'!$B$14:$B$3599,'Budget Detail - AAAAAA'!$B$3)</f>
        <v>0</v>
      </c>
      <c r="E183" s="432">
        <f>SUMIFS('Expenditures - all orgs'!$F$14:$F$3599,'Expenditures - all orgs'!$C$14:$C$3599, 'Budget Detail - AAAAAA'!$B183,'Expenditures - all orgs'!$B$14:$B$3599,'Budget Detail - AAAAAA'!$B$3)</f>
        <v>0</v>
      </c>
      <c r="F183" s="433">
        <f t="shared" si="28"/>
        <v>0</v>
      </c>
      <c r="G183" s="712"/>
      <c r="H183" s="711"/>
      <c r="I183" s="711"/>
      <c r="J183" s="711"/>
      <c r="K183" s="712"/>
      <c r="L183" s="712"/>
      <c r="M183" s="712"/>
      <c r="N183" s="712"/>
      <c r="O183" s="712"/>
      <c r="P183" s="712"/>
      <c r="Q183" s="712"/>
      <c r="R183" s="712"/>
      <c r="S183" s="712"/>
      <c r="T183" s="712"/>
      <c r="U183" s="712"/>
      <c r="V183" s="712"/>
      <c r="W183" s="712"/>
      <c r="X183" s="712"/>
      <c r="Y183" s="712"/>
      <c r="Z183" s="712"/>
      <c r="AA183" s="712"/>
      <c r="AB183" s="712"/>
      <c r="AC183" s="712"/>
      <c r="AD183" s="712"/>
      <c r="AE183" s="712"/>
      <c r="AF183" s="712"/>
      <c r="AG183" s="712"/>
      <c r="AH183" s="712"/>
      <c r="AI183" s="712"/>
      <c r="AJ183" s="712"/>
      <c r="AK183" s="712"/>
    </row>
    <row r="184" spans="1:37" s="713" customFormat="1" ht="15" customHeight="1" x14ac:dyDescent="0.3">
      <c r="A184" s="222" t="s">
        <v>340</v>
      </c>
      <c r="B184" s="614">
        <v>128510</v>
      </c>
      <c r="C184" s="313">
        <f>SUMIFS('Expenditures - all orgs'!$D$14:$D$3599,'Expenditures - all orgs'!$C$14:$C$3599, 'Budget Detail - AAAAAA'!$B184,'Expenditures - all orgs'!$B$14:$B$3599,'Budget Detail - AAAAAA'!$B$3)</f>
        <v>0</v>
      </c>
      <c r="D184" s="431">
        <f>SUMIFS('Expenditures - all orgs'!$E$14:$E$3599,'Expenditures - all orgs'!$C$14:$C$3599, 'Budget Detail - AAAAAA'!$B184,'Expenditures - all orgs'!$B$14:$B$3599,'Budget Detail - AAAAAA'!$B$3)</f>
        <v>0</v>
      </c>
      <c r="E184" s="432">
        <f>SUMIFS('Expenditures - all orgs'!$F$14:$F$3599,'Expenditures - all orgs'!$C$14:$C$3599, 'Budget Detail - AAAAAA'!$B184,'Expenditures - all orgs'!$B$14:$B$3599,'Budget Detail - AAAAAA'!$B$3)</f>
        <v>0</v>
      </c>
      <c r="F184" s="433">
        <f t="shared" si="28"/>
        <v>0</v>
      </c>
      <c r="G184" s="712"/>
      <c r="H184" s="711"/>
      <c r="I184" s="711"/>
      <c r="J184" s="711"/>
      <c r="K184" s="712"/>
      <c r="L184" s="712"/>
      <c r="M184" s="712"/>
      <c r="N184" s="712"/>
      <c r="O184" s="712"/>
      <c r="P184" s="712"/>
      <c r="Q184" s="712"/>
      <c r="R184" s="712"/>
      <c r="S184" s="712"/>
      <c r="T184" s="712"/>
      <c r="U184" s="712"/>
      <c r="V184" s="712"/>
      <c r="W184" s="712"/>
      <c r="X184" s="712"/>
      <c r="Y184" s="712"/>
      <c r="Z184" s="712"/>
      <c r="AA184" s="712"/>
      <c r="AB184" s="712"/>
      <c r="AC184" s="712"/>
      <c r="AD184" s="712"/>
      <c r="AE184" s="712"/>
      <c r="AF184" s="712"/>
      <c r="AG184" s="712"/>
      <c r="AH184" s="712"/>
      <c r="AI184" s="712"/>
      <c r="AJ184" s="712"/>
      <c r="AK184" s="712"/>
    </row>
    <row r="185" spans="1:37" s="713" customFormat="1" ht="15" customHeight="1" x14ac:dyDescent="0.3">
      <c r="A185" s="222" t="s">
        <v>341</v>
      </c>
      <c r="B185" s="614">
        <v>128520</v>
      </c>
      <c r="C185" s="313">
        <f>SUMIFS('Expenditures - all orgs'!$D$14:$D$3599,'Expenditures - all orgs'!$C$14:$C$3599, 'Budget Detail - AAAAAA'!$B185,'Expenditures - all orgs'!$B$14:$B$3599,'Budget Detail - AAAAAA'!$B$3)</f>
        <v>0</v>
      </c>
      <c r="D185" s="431">
        <f>SUMIFS('Expenditures - all orgs'!$E$14:$E$3599,'Expenditures - all orgs'!$C$14:$C$3599, 'Budget Detail - AAAAAA'!$B185,'Expenditures - all orgs'!$B$14:$B$3599,'Budget Detail - AAAAAA'!$B$3)</f>
        <v>0</v>
      </c>
      <c r="E185" s="432">
        <f>SUMIFS('Expenditures - all orgs'!$F$14:$F$3599,'Expenditures - all orgs'!$C$14:$C$3599, 'Budget Detail - AAAAAA'!$B185,'Expenditures - all orgs'!$B$14:$B$3599,'Budget Detail - AAAAAA'!$B$3)</f>
        <v>0</v>
      </c>
      <c r="F185" s="433">
        <f t="shared" si="28"/>
        <v>0</v>
      </c>
      <c r="G185" s="712"/>
      <c r="H185" s="711"/>
      <c r="I185" s="711"/>
      <c r="J185" s="711"/>
      <c r="K185" s="712"/>
      <c r="L185" s="712"/>
      <c r="M185" s="712"/>
      <c r="N185" s="712"/>
      <c r="O185" s="712"/>
      <c r="P185" s="712"/>
      <c r="Q185" s="712"/>
      <c r="R185" s="712"/>
      <c r="S185" s="712"/>
      <c r="T185" s="712"/>
      <c r="U185" s="712"/>
      <c r="V185" s="712"/>
      <c r="W185" s="712"/>
      <c r="X185" s="712"/>
      <c r="Y185" s="712"/>
      <c r="Z185" s="712"/>
      <c r="AA185" s="712"/>
      <c r="AB185" s="712"/>
      <c r="AC185" s="712"/>
      <c r="AD185" s="712"/>
      <c r="AE185" s="712"/>
      <c r="AF185" s="712"/>
      <c r="AG185" s="712"/>
      <c r="AH185" s="712"/>
      <c r="AI185" s="712"/>
      <c r="AJ185" s="712"/>
      <c r="AK185" s="712"/>
    </row>
    <row r="186" spans="1:37" s="713" customFormat="1" ht="15" customHeight="1" x14ac:dyDescent="0.3">
      <c r="A186" s="222" t="s">
        <v>113</v>
      </c>
      <c r="B186" s="614">
        <v>128530</v>
      </c>
      <c r="C186" s="313">
        <f>SUMIFS('Expenditures - all orgs'!$D$14:$D$3599,'Expenditures - all orgs'!$C$14:$C$3599, 'Budget Detail - AAAAAA'!$B186,'Expenditures - all orgs'!$B$14:$B$3599,'Budget Detail - AAAAAA'!$B$3)</f>
        <v>0</v>
      </c>
      <c r="D186" s="431">
        <f>SUMIFS('Expenditures - all orgs'!$E$14:$E$3599,'Expenditures - all orgs'!$C$14:$C$3599, 'Budget Detail - AAAAAA'!$B186,'Expenditures - all orgs'!$B$14:$B$3599,'Budget Detail - AAAAAA'!$B$3)</f>
        <v>0</v>
      </c>
      <c r="E186" s="432">
        <f>SUMIFS('Expenditures - all orgs'!$F$14:$F$3599,'Expenditures - all orgs'!$C$14:$C$3599, 'Budget Detail - AAAAAA'!$B186,'Expenditures - all orgs'!$B$14:$B$3599,'Budget Detail - AAAAAA'!$B$3)</f>
        <v>0</v>
      </c>
      <c r="F186" s="433">
        <f t="shared" si="28"/>
        <v>0</v>
      </c>
      <c r="G186" s="712"/>
      <c r="H186" s="711"/>
      <c r="I186" s="711"/>
      <c r="J186" s="711"/>
      <c r="K186" s="712"/>
      <c r="L186" s="712"/>
      <c r="M186" s="712"/>
      <c r="N186" s="712"/>
      <c r="O186" s="712"/>
      <c r="P186" s="712"/>
      <c r="Q186" s="712"/>
      <c r="R186" s="712"/>
      <c r="S186" s="712"/>
      <c r="T186" s="712"/>
      <c r="U186" s="712"/>
      <c r="V186" s="712"/>
      <c r="W186" s="712"/>
      <c r="X186" s="712"/>
      <c r="Y186" s="712"/>
      <c r="Z186" s="712"/>
      <c r="AA186" s="712"/>
      <c r="AB186" s="712"/>
      <c r="AC186" s="712"/>
      <c r="AD186" s="712"/>
      <c r="AE186" s="712"/>
      <c r="AF186" s="712"/>
      <c r="AG186" s="712"/>
      <c r="AH186" s="712"/>
      <c r="AI186" s="712"/>
      <c r="AJ186" s="712"/>
      <c r="AK186" s="712"/>
    </row>
    <row r="187" spans="1:37" s="713" customFormat="1" ht="15" customHeight="1" x14ac:dyDescent="0.3">
      <c r="A187" s="222" t="s">
        <v>58</v>
      </c>
      <c r="B187" s="614">
        <v>128600</v>
      </c>
      <c r="C187" s="313">
        <f>SUMIFS('Expenditures - all orgs'!$D$14:$D$3599,'Expenditures - all orgs'!$C$14:$C$3599, 'Budget Detail - AAAAAA'!$B187,'Expenditures - all orgs'!$B$14:$B$3599,'Budget Detail - AAAAAA'!$B$3)</f>
        <v>0</v>
      </c>
      <c r="D187" s="431">
        <f>SUMIFS('Expenditures - all orgs'!$E$14:$E$3599,'Expenditures - all orgs'!$C$14:$C$3599, 'Budget Detail - AAAAAA'!$B187,'Expenditures - all orgs'!$B$14:$B$3599,'Budget Detail - AAAAAA'!$B$3)</f>
        <v>0</v>
      </c>
      <c r="E187" s="432">
        <f>SUMIFS('Expenditures - all orgs'!$F$14:$F$3599,'Expenditures - all orgs'!$C$14:$C$3599, 'Budget Detail - AAAAAA'!$B187,'Expenditures - all orgs'!$B$14:$B$3599,'Budget Detail - AAAAAA'!$B$3)</f>
        <v>0</v>
      </c>
      <c r="F187" s="433">
        <f t="shared" si="28"/>
        <v>0</v>
      </c>
      <c r="G187" s="712"/>
      <c r="H187" s="711"/>
      <c r="I187" s="711"/>
      <c r="J187" s="711"/>
      <c r="K187" s="712"/>
      <c r="L187" s="712"/>
      <c r="M187" s="712"/>
      <c r="N187" s="712"/>
      <c r="O187" s="712"/>
      <c r="P187" s="712"/>
      <c r="Q187" s="712"/>
      <c r="R187" s="712"/>
      <c r="S187" s="712"/>
      <c r="T187" s="712"/>
      <c r="U187" s="712"/>
      <c r="V187" s="712"/>
      <c r="W187" s="712"/>
      <c r="X187" s="712"/>
      <c r="Y187" s="712"/>
      <c r="Z187" s="712"/>
      <c r="AA187" s="712"/>
      <c r="AB187" s="712"/>
      <c r="AC187" s="712"/>
      <c r="AD187" s="712"/>
      <c r="AE187" s="712"/>
      <c r="AF187" s="712"/>
      <c r="AG187" s="712"/>
      <c r="AH187" s="712"/>
      <c r="AI187" s="712"/>
      <c r="AJ187" s="712"/>
      <c r="AK187" s="712"/>
    </row>
    <row r="188" spans="1:37" s="713" customFormat="1" ht="15" customHeight="1" x14ac:dyDescent="0.3">
      <c r="A188" s="222" t="s">
        <v>342</v>
      </c>
      <c r="B188" s="614">
        <v>128610</v>
      </c>
      <c r="C188" s="313">
        <f>SUMIFS('Expenditures - all orgs'!$D$14:$D$3599,'Expenditures - all orgs'!$C$14:$C$3599, 'Budget Detail - AAAAAA'!$B188,'Expenditures - all orgs'!$B$14:$B$3599,'Budget Detail - AAAAAA'!$B$3)</f>
        <v>0</v>
      </c>
      <c r="D188" s="431">
        <f>SUMIFS('Expenditures - all orgs'!$E$14:$E$3599,'Expenditures - all orgs'!$C$14:$C$3599, 'Budget Detail - AAAAAA'!$B188,'Expenditures - all orgs'!$B$14:$B$3599,'Budget Detail - AAAAAA'!$B$3)</f>
        <v>0</v>
      </c>
      <c r="E188" s="432">
        <f>SUMIFS('Expenditures - all orgs'!$F$14:$F$3599,'Expenditures - all orgs'!$C$14:$C$3599, 'Budget Detail - AAAAAA'!$B188,'Expenditures - all orgs'!$B$14:$B$3599,'Budget Detail - AAAAAA'!$B$3)</f>
        <v>0</v>
      </c>
      <c r="F188" s="433">
        <f t="shared" si="28"/>
        <v>0</v>
      </c>
      <c r="G188" s="712"/>
      <c r="H188" s="711"/>
      <c r="I188" s="711"/>
      <c r="J188" s="711"/>
      <c r="K188" s="712"/>
      <c r="L188" s="712"/>
      <c r="M188" s="712"/>
      <c r="N188" s="712"/>
      <c r="O188" s="712"/>
      <c r="P188" s="712"/>
      <c r="Q188" s="712"/>
      <c r="R188" s="712"/>
      <c r="S188" s="712"/>
      <c r="T188" s="712"/>
      <c r="U188" s="712"/>
      <c r="V188" s="712"/>
      <c r="W188" s="712"/>
      <c r="X188" s="712"/>
      <c r="Y188" s="712"/>
      <c r="Z188" s="712"/>
      <c r="AA188" s="712"/>
      <c r="AB188" s="712"/>
      <c r="AC188" s="712"/>
      <c r="AD188" s="712"/>
      <c r="AE188" s="712"/>
      <c r="AF188" s="712"/>
      <c r="AG188" s="712"/>
      <c r="AH188" s="712"/>
      <c r="AI188" s="712"/>
      <c r="AJ188" s="712"/>
      <c r="AK188" s="712"/>
    </row>
    <row r="189" spans="1:37" s="713" customFormat="1" ht="15" customHeight="1" x14ac:dyDescent="0.3">
      <c r="A189" s="222" t="s">
        <v>343</v>
      </c>
      <c r="B189" s="614">
        <v>128620</v>
      </c>
      <c r="C189" s="313">
        <f>SUMIFS('Expenditures - all orgs'!$D$14:$D$3599,'Expenditures - all orgs'!$C$14:$C$3599, 'Budget Detail - AAAAAA'!$B189,'Expenditures - all orgs'!$B$14:$B$3599,'Budget Detail - AAAAAA'!$B$3)</f>
        <v>0</v>
      </c>
      <c r="D189" s="431">
        <f>SUMIFS('Expenditures - all orgs'!$E$14:$E$3599,'Expenditures - all orgs'!$C$14:$C$3599, 'Budget Detail - AAAAAA'!$B189,'Expenditures - all orgs'!$B$14:$B$3599,'Budget Detail - AAAAAA'!$B$3)</f>
        <v>0</v>
      </c>
      <c r="E189" s="432">
        <f>SUMIFS('Expenditures - all orgs'!$F$14:$F$3599,'Expenditures - all orgs'!$C$14:$C$3599, 'Budget Detail - AAAAAA'!$B189,'Expenditures - all orgs'!$B$14:$B$3599,'Budget Detail - AAAAAA'!$B$3)</f>
        <v>0</v>
      </c>
      <c r="F189" s="433">
        <f t="shared" si="28"/>
        <v>0</v>
      </c>
      <c r="G189" s="712"/>
      <c r="H189" s="711"/>
      <c r="I189" s="711"/>
      <c r="J189" s="711"/>
      <c r="K189" s="712"/>
      <c r="L189" s="712"/>
      <c r="M189" s="712"/>
      <c r="N189" s="712"/>
      <c r="O189" s="712"/>
      <c r="P189" s="712"/>
      <c r="Q189" s="712"/>
      <c r="R189" s="712"/>
      <c r="S189" s="712"/>
      <c r="T189" s="712"/>
      <c r="U189" s="712"/>
      <c r="V189" s="712"/>
      <c r="W189" s="712"/>
      <c r="X189" s="712"/>
      <c r="Y189" s="712"/>
      <c r="Z189" s="712"/>
      <c r="AA189" s="712"/>
      <c r="AB189" s="712"/>
      <c r="AC189" s="712"/>
      <c r="AD189" s="712"/>
      <c r="AE189" s="712"/>
      <c r="AF189" s="712"/>
      <c r="AG189" s="712"/>
      <c r="AH189" s="712"/>
      <c r="AI189" s="712"/>
      <c r="AJ189" s="712"/>
      <c r="AK189" s="712"/>
    </row>
    <row r="190" spans="1:37" s="713" customFormat="1" ht="15" customHeight="1" x14ac:dyDescent="0.3">
      <c r="A190" s="222" t="s">
        <v>175</v>
      </c>
      <c r="B190" s="614">
        <v>128630</v>
      </c>
      <c r="C190" s="313">
        <f>SUMIFS('Expenditures - all orgs'!$D$14:$D$3599,'Expenditures - all orgs'!$C$14:$C$3599, 'Budget Detail - AAAAAA'!$B190,'Expenditures - all orgs'!$B$14:$B$3599,'Budget Detail - AAAAAA'!$B$3)</f>
        <v>0</v>
      </c>
      <c r="D190" s="431">
        <f>SUMIFS('Expenditures - all orgs'!$E$14:$E$3599,'Expenditures - all orgs'!$C$14:$C$3599, 'Budget Detail - AAAAAA'!$B190,'Expenditures - all orgs'!$B$14:$B$3599,'Budget Detail - AAAAAA'!$B$3)</f>
        <v>0</v>
      </c>
      <c r="E190" s="432">
        <f>SUMIFS('Expenditures - all orgs'!$F$14:$F$3599,'Expenditures - all orgs'!$C$14:$C$3599, 'Budget Detail - AAAAAA'!$B190,'Expenditures - all orgs'!$B$14:$B$3599,'Budget Detail - AAAAAA'!$B$3)</f>
        <v>0</v>
      </c>
      <c r="F190" s="433">
        <f t="shared" si="28"/>
        <v>0</v>
      </c>
      <c r="G190" s="712"/>
      <c r="H190" s="711"/>
      <c r="I190" s="711"/>
      <c r="J190" s="711"/>
      <c r="K190" s="712"/>
      <c r="L190" s="712"/>
      <c r="M190" s="712"/>
      <c r="N190" s="712"/>
      <c r="O190" s="712"/>
      <c r="P190" s="712"/>
      <c r="Q190" s="712"/>
      <c r="R190" s="712"/>
      <c r="S190" s="712"/>
      <c r="T190" s="712"/>
      <c r="U190" s="712"/>
      <c r="V190" s="712"/>
      <c r="W190" s="712"/>
      <c r="X190" s="712"/>
      <c r="Y190" s="712"/>
      <c r="Z190" s="712"/>
      <c r="AA190" s="712"/>
      <c r="AB190" s="712"/>
      <c r="AC190" s="712"/>
      <c r="AD190" s="712"/>
      <c r="AE190" s="712"/>
      <c r="AF190" s="712"/>
      <c r="AG190" s="712"/>
      <c r="AH190" s="712"/>
      <c r="AI190" s="712"/>
      <c r="AJ190" s="712"/>
      <c r="AK190" s="712"/>
    </row>
    <row r="191" spans="1:37" s="713" customFormat="1" ht="15" customHeight="1" x14ac:dyDescent="0.3">
      <c r="A191" s="222" t="s">
        <v>62</v>
      </c>
      <c r="B191" s="614">
        <v>128700</v>
      </c>
      <c r="C191" s="313">
        <f>SUMIFS('Expenditures - all orgs'!$D$14:$D$3599,'Expenditures - all orgs'!$C$14:$C$3599, 'Budget Detail - AAAAAA'!$B191,'Expenditures - all orgs'!$B$14:$B$3599,'Budget Detail - AAAAAA'!$B$3)</f>
        <v>0</v>
      </c>
      <c r="D191" s="431">
        <f>SUMIFS('Expenditures - all orgs'!$E$14:$E$3599,'Expenditures - all orgs'!$C$14:$C$3599, 'Budget Detail - AAAAAA'!$B191,'Expenditures - all orgs'!$B$14:$B$3599,'Budget Detail - AAAAAA'!$B$3)</f>
        <v>0</v>
      </c>
      <c r="E191" s="432">
        <f>SUMIFS('Expenditures - all orgs'!$F$14:$F$3599,'Expenditures - all orgs'!$C$14:$C$3599, 'Budget Detail - AAAAAA'!$B191,'Expenditures - all orgs'!$B$14:$B$3599,'Budget Detail - AAAAAA'!$B$3)</f>
        <v>0</v>
      </c>
      <c r="F191" s="433">
        <f t="shared" si="28"/>
        <v>0</v>
      </c>
      <c r="G191" s="712"/>
      <c r="H191" s="711"/>
      <c r="I191" s="711"/>
      <c r="J191" s="711"/>
      <c r="K191" s="712"/>
      <c r="L191" s="712"/>
      <c r="M191" s="712"/>
      <c r="N191" s="712"/>
      <c r="O191" s="712"/>
      <c r="P191" s="712"/>
      <c r="Q191" s="712"/>
      <c r="R191" s="712"/>
      <c r="S191" s="712"/>
      <c r="T191" s="712"/>
      <c r="U191" s="712"/>
      <c r="V191" s="712"/>
      <c r="W191" s="712"/>
      <c r="X191" s="712"/>
      <c r="Y191" s="712"/>
      <c r="Z191" s="712"/>
      <c r="AA191" s="712"/>
      <c r="AB191" s="712"/>
      <c r="AC191" s="712"/>
      <c r="AD191" s="712"/>
      <c r="AE191" s="712"/>
      <c r="AF191" s="712"/>
      <c r="AG191" s="712"/>
      <c r="AH191" s="712"/>
      <c r="AI191" s="712"/>
      <c r="AJ191" s="712"/>
      <c r="AK191" s="712"/>
    </row>
    <row r="192" spans="1:37" s="713" customFormat="1" ht="15" customHeight="1" x14ac:dyDescent="0.3">
      <c r="A192" s="222" t="s">
        <v>111</v>
      </c>
      <c r="B192" s="614">
        <v>128730</v>
      </c>
      <c r="C192" s="313">
        <f>SUMIFS('Expenditures - all orgs'!$D$14:$D$3599,'Expenditures - all orgs'!$C$14:$C$3599, 'Budget Detail - AAAAAA'!$B192,'Expenditures - all orgs'!$B$14:$B$3599,'Budget Detail - AAAAAA'!$B$3)</f>
        <v>0</v>
      </c>
      <c r="D192" s="431">
        <f>SUMIFS('Expenditures - all orgs'!$E$14:$E$3599,'Expenditures - all orgs'!$C$14:$C$3599, 'Budget Detail - AAAAAA'!$B192,'Expenditures - all orgs'!$B$14:$B$3599,'Budget Detail - AAAAAA'!$B$3)</f>
        <v>0</v>
      </c>
      <c r="E192" s="432">
        <f>SUMIFS('Expenditures - all orgs'!$F$14:$F$3599,'Expenditures - all orgs'!$C$14:$C$3599, 'Budget Detail - AAAAAA'!$B192,'Expenditures - all orgs'!$B$14:$B$3599,'Budget Detail - AAAAAA'!$B$3)</f>
        <v>0</v>
      </c>
      <c r="F192" s="433">
        <f t="shared" si="28"/>
        <v>0</v>
      </c>
      <c r="G192" s="712"/>
      <c r="H192" s="711"/>
      <c r="I192" s="711"/>
      <c r="J192" s="711"/>
      <c r="K192" s="712"/>
      <c r="L192" s="712"/>
      <c r="M192" s="712"/>
      <c r="N192" s="712"/>
      <c r="O192" s="712"/>
      <c r="P192" s="712"/>
      <c r="Q192" s="712"/>
      <c r="R192" s="712"/>
      <c r="S192" s="712"/>
      <c r="T192" s="712"/>
      <c r="U192" s="712"/>
      <c r="V192" s="712"/>
      <c r="W192" s="712"/>
      <c r="X192" s="712"/>
      <c r="Y192" s="712"/>
      <c r="Z192" s="712"/>
      <c r="AA192" s="712"/>
      <c r="AB192" s="712"/>
      <c r="AC192" s="712"/>
      <c r="AD192" s="712"/>
      <c r="AE192" s="712"/>
      <c r="AF192" s="712"/>
      <c r="AG192" s="712"/>
      <c r="AH192" s="712"/>
      <c r="AI192" s="712"/>
      <c r="AJ192" s="712"/>
      <c r="AK192" s="712"/>
    </row>
    <row r="193" spans="1:37" s="713" customFormat="1" ht="15" customHeight="1" x14ac:dyDescent="0.3">
      <c r="A193" s="222" t="s">
        <v>20</v>
      </c>
      <c r="B193" s="614">
        <v>128800</v>
      </c>
      <c r="C193" s="313">
        <f>SUMIFS('Expenditures - all orgs'!$D$14:$D$3599,'Expenditures - all orgs'!$C$14:$C$3599, 'Budget Detail - AAAAAA'!$B193,'Expenditures - all orgs'!$B$14:$B$3599,'Budget Detail - AAAAAA'!$B$3)</f>
        <v>0</v>
      </c>
      <c r="D193" s="431">
        <f>SUMIFS('Expenditures - all orgs'!$E$14:$E$3599,'Expenditures - all orgs'!$C$14:$C$3599, 'Budget Detail - AAAAAA'!$B193,'Expenditures - all orgs'!$B$14:$B$3599,'Budget Detail - AAAAAA'!$B$3)</f>
        <v>0</v>
      </c>
      <c r="E193" s="432">
        <f>SUMIFS('Expenditures - all orgs'!$F$14:$F$3599,'Expenditures - all orgs'!$C$14:$C$3599, 'Budget Detail - AAAAAA'!$B193,'Expenditures - all orgs'!$B$14:$B$3599,'Budget Detail - AAAAAA'!$B$3)</f>
        <v>0</v>
      </c>
      <c r="F193" s="433">
        <f t="shared" si="28"/>
        <v>0</v>
      </c>
      <c r="G193" s="712"/>
      <c r="H193" s="711"/>
      <c r="I193" s="711"/>
      <c r="J193" s="711"/>
      <c r="K193" s="712"/>
      <c r="L193" s="712"/>
      <c r="M193" s="712"/>
      <c r="N193" s="712"/>
      <c r="O193" s="712"/>
      <c r="P193" s="712"/>
      <c r="Q193" s="712"/>
      <c r="R193" s="712"/>
      <c r="S193" s="712"/>
      <c r="T193" s="712"/>
      <c r="U193" s="712"/>
      <c r="V193" s="712"/>
      <c r="W193" s="712"/>
      <c r="X193" s="712"/>
      <c r="Y193" s="712"/>
      <c r="Z193" s="712"/>
      <c r="AA193" s="712"/>
      <c r="AB193" s="712"/>
      <c r="AC193" s="712"/>
      <c r="AD193" s="712"/>
      <c r="AE193" s="712"/>
      <c r="AF193" s="712"/>
      <c r="AG193" s="712"/>
      <c r="AH193" s="712"/>
      <c r="AI193" s="712"/>
      <c r="AJ193" s="712"/>
      <c r="AK193" s="712"/>
    </row>
    <row r="194" spans="1:37" s="713" customFormat="1" ht="15" customHeight="1" x14ac:dyDescent="0.3">
      <c r="A194" s="222" t="s">
        <v>344</v>
      </c>
      <c r="B194" s="614">
        <v>128810</v>
      </c>
      <c r="C194" s="313">
        <f>SUMIFS('Expenditures - all orgs'!$D$14:$D$3599,'Expenditures - all orgs'!$C$14:$C$3599, 'Budget Detail - AAAAAA'!$B194,'Expenditures - all orgs'!$B$14:$B$3599,'Budget Detail - AAAAAA'!$B$3)</f>
        <v>0</v>
      </c>
      <c r="D194" s="431">
        <f>SUMIFS('Expenditures - all orgs'!$E$14:$E$3599,'Expenditures - all orgs'!$C$14:$C$3599, 'Budget Detail - AAAAAA'!$B194,'Expenditures - all orgs'!$B$14:$B$3599,'Budget Detail - AAAAAA'!$B$3)</f>
        <v>0</v>
      </c>
      <c r="E194" s="432">
        <f>SUMIFS('Expenditures - all orgs'!$F$14:$F$3599,'Expenditures - all orgs'!$C$14:$C$3599, 'Budget Detail - AAAAAA'!$B194,'Expenditures - all orgs'!$B$14:$B$3599,'Budget Detail - AAAAAA'!$B$3)</f>
        <v>0</v>
      </c>
      <c r="F194" s="433">
        <f t="shared" si="28"/>
        <v>0</v>
      </c>
      <c r="G194" s="712"/>
      <c r="H194" s="711"/>
      <c r="I194" s="711"/>
      <c r="J194" s="711"/>
      <c r="K194" s="712"/>
      <c r="L194" s="712"/>
      <c r="M194" s="712"/>
      <c r="N194" s="712"/>
      <c r="O194" s="712"/>
      <c r="P194" s="712"/>
      <c r="Q194" s="712"/>
      <c r="R194" s="712"/>
      <c r="S194" s="712"/>
      <c r="T194" s="712"/>
      <c r="U194" s="712"/>
      <c r="V194" s="712"/>
      <c r="W194" s="712"/>
      <c r="X194" s="712"/>
      <c r="Y194" s="712"/>
      <c r="Z194" s="712"/>
      <c r="AA194" s="712"/>
      <c r="AB194" s="712"/>
      <c r="AC194" s="712"/>
      <c r="AD194" s="712"/>
      <c r="AE194" s="712"/>
      <c r="AF194" s="712"/>
      <c r="AG194" s="712"/>
      <c r="AH194" s="712"/>
      <c r="AI194" s="712"/>
      <c r="AJ194" s="712"/>
      <c r="AK194" s="712"/>
    </row>
    <row r="195" spans="1:37" s="713" customFormat="1" ht="15" customHeight="1" x14ac:dyDescent="0.3">
      <c r="A195" s="222" t="s">
        <v>345</v>
      </c>
      <c r="B195" s="614">
        <v>128820</v>
      </c>
      <c r="C195" s="313">
        <f>SUMIFS('Expenditures - all orgs'!$D$14:$D$3599,'Expenditures - all orgs'!$C$14:$C$3599, 'Budget Detail - AAAAAA'!$B195,'Expenditures - all orgs'!$B$14:$B$3599,'Budget Detail - AAAAAA'!$B$3)</f>
        <v>0</v>
      </c>
      <c r="D195" s="431">
        <f>SUMIFS('Expenditures - all orgs'!$E$14:$E$3599,'Expenditures - all orgs'!$C$14:$C$3599, 'Budget Detail - AAAAAA'!$B195,'Expenditures - all orgs'!$B$14:$B$3599,'Budget Detail - AAAAAA'!$B$3)</f>
        <v>0</v>
      </c>
      <c r="E195" s="432">
        <f>SUMIFS('Expenditures - all orgs'!$F$14:$F$3599,'Expenditures - all orgs'!$C$14:$C$3599, 'Budget Detail - AAAAAA'!$B195,'Expenditures - all orgs'!$B$14:$B$3599,'Budget Detail - AAAAAA'!$B$3)</f>
        <v>0</v>
      </c>
      <c r="F195" s="433">
        <f t="shared" si="28"/>
        <v>0</v>
      </c>
      <c r="G195" s="712"/>
      <c r="H195" s="711"/>
      <c r="I195" s="711"/>
      <c r="J195" s="711"/>
      <c r="K195" s="712"/>
      <c r="L195" s="712"/>
      <c r="M195" s="712"/>
      <c r="N195" s="712"/>
      <c r="O195" s="712"/>
      <c r="P195" s="712"/>
      <c r="Q195" s="712"/>
      <c r="R195" s="712"/>
      <c r="S195" s="712"/>
      <c r="T195" s="712"/>
      <c r="U195" s="712"/>
      <c r="V195" s="712"/>
      <c r="W195" s="712"/>
      <c r="X195" s="712"/>
      <c r="Y195" s="712"/>
      <c r="Z195" s="712"/>
      <c r="AA195" s="712"/>
      <c r="AB195" s="712"/>
      <c r="AC195" s="712"/>
      <c r="AD195" s="712"/>
      <c r="AE195" s="712"/>
      <c r="AF195" s="712"/>
      <c r="AG195" s="712"/>
      <c r="AH195" s="712"/>
      <c r="AI195" s="712"/>
      <c r="AJ195" s="712"/>
      <c r="AK195" s="712"/>
    </row>
    <row r="196" spans="1:37" s="713" customFormat="1" ht="15" customHeight="1" x14ac:dyDescent="0.3">
      <c r="A196" s="222" t="s">
        <v>176</v>
      </c>
      <c r="B196" s="614">
        <v>128830</v>
      </c>
      <c r="C196" s="313">
        <f>SUMIFS('Expenditures - all orgs'!$D$14:$D$3599,'Expenditures - all orgs'!$C$14:$C$3599, 'Budget Detail - AAAAAA'!$B196,'Expenditures - all orgs'!$B$14:$B$3599,'Budget Detail - AAAAAA'!$B$3)</f>
        <v>0</v>
      </c>
      <c r="D196" s="431">
        <f>SUMIFS('Expenditures - all orgs'!$E$14:$E$3599,'Expenditures - all orgs'!$C$14:$C$3599, 'Budget Detail - AAAAAA'!$B196,'Expenditures - all orgs'!$B$14:$B$3599,'Budget Detail - AAAAAA'!$B$3)</f>
        <v>0</v>
      </c>
      <c r="E196" s="432">
        <f>SUMIFS('Expenditures - all orgs'!$F$14:$F$3599,'Expenditures - all orgs'!$C$14:$C$3599, 'Budget Detail - AAAAAA'!$B196,'Expenditures - all orgs'!$B$14:$B$3599,'Budget Detail - AAAAAA'!$B$3)</f>
        <v>0</v>
      </c>
      <c r="F196" s="433">
        <f t="shared" si="28"/>
        <v>0</v>
      </c>
      <c r="G196" s="712"/>
      <c r="H196" s="711"/>
      <c r="I196" s="711"/>
      <c r="J196" s="711"/>
      <c r="K196" s="712"/>
      <c r="L196" s="712"/>
      <c r="M196" s="712"/>
      <c r="N196" s="712"/>
      <c r="O196" s="712"/>
      <c r="P196" s="712"/>
      <c r="Q196" s="712"/>
      <c r="R196" s="712"/>
      <c r="S196" s="712"/>
      <c r="T196" s="712"/>
      <c r="U196" s="712"/>
      <c r="V196" s="712"/>
      <c r="W196" s="712"/>
      <c r="X196" s="712"/>
      <c r="Y196" s="712"/>
      <c r="Z196" s="712"/>
      <c r="AA196" s="712"/>
      <c r="AB196" s="712"/>
      <c r="AC196" s="712"/>
      <c r="AD196" s="712"/>
      <c r="AE196" s="712"/>
      <c r="AF196" s="712"/>
      <c r="AG196" s="712"/>
      <c r="AH196" s="712"/>
      <c r="AI196" s="712"/>
      <c r="AJ196" s="712"/>
      <c r="AK196" s="712"/>
    </row>
    <row r="197" spans="1:37" s="713" customFormat="1" ht="15" customHeight="1" x14ac:dyDescent="0.3">
      <c r="A197" s="222" t="s">
        <v>104</v>
      </c>
      <c r="B197" s="614" t="s">
        <v>107</v>
      </c>
      <c r="C197" s="313">
        <f>SUMIFS('Expenditures - all orgs'!$D$14:$D$3599,'Expenditures - all orgs'!$C$14:$C$3599, 'Budget Detail - AAAAAA'!$B197,'Expenditures - all orgs'!$B$14:$B$3599,'Budget Detail - AAAAAA'!$B$3)</f>
        <v>0</v>
      </c>
      <c r="D197" s="431">
        <f>SUMIFS('Expenditures - all orgs'!$E$14:$E$3599,'Expenditures - all orgs'!$C$14:$C$3599, 'Budget Detail - AAAAAA'!$B197,'Expenditures - all orgs'!$B$14:$B$3599,'Budget Detail - AAAAAA'!$B$3)</f>
        <v>0</v>
      </c>
      <c r="E197" s="432">
        <f>SUMIFS('Expenditures - all orgs'!$F$14:$F$3599,'Expenditures - all orgs'!$C$14:$C$3599, 'Budget Detail - AAAAAA'!$B197,'Expenditures - all orgs'!$B$14:$B$3599,'Budget Detail - AAAAAA'!$B$3)</f>
        <v>0</v>
      </c>
      <c r="F197" s="433">
        <f t="shared" si="28"/>
        <v>0</v>
      </c>
      <c r="G197" s="712"/>
      <c r="H197" s="711"/>
      <c r="I197" s="711"/>
      <c r="J197" s="711"/>
      <c r="K197" s="712"/>
      <c r="L197" s="712"/>
      <c r="M197" s="712"/>
      <c r="N197" s="712"/>
      <c r="O197" s="712"/>
      <c r="P197" s="712"/>
      <c r="Q197" s="712"/>
      <c r="R197" s="712"/>
      <c r="S197" s="712"/>
      <c r="T197" s="712"/>
      <c r="U197" s="712"/>
      <c r="V197" s="712"/>
      <c r="W197" s="712"/>
      <c r="X197" s="712"/>
      <c r="Y197" s="712"/>
      <c r="Z197" s="712"/>
      <c r="AA197" s="712"/>
      <c r="AB197" s="712"/>
      <c r="AC197" s="712"/>
      <c r="AD197" s="712"/>
      <c r="AE197" s="712"/>
      <c r="AF197" s="712"/>
      <c r="AG197" s="712"/>
      <c r="AH197" s="712"/>
      <c r="AI197" s="712"/>
      <c r="AJ197" s="712"/>
      <c r="AK197" s="712"/>
    </row>
    <row r="198" spans="1:37" s="713" customFormat="1" ht="15" customHeight="1" x14ac:dyDescent="0.3">
      <c r="A198" s="222" t="s">
        <v>104</v>
      </c>
      <c r="B198" s="614" t="s">
        <v>107</v>
      </c>
      <c r="C198" s="313">
        <f>SUMIFS('Expenditures - all orgs'!$D$14:$D$3599,'Expenditures - all orgs'!$C$14:$C$3599, 'Budget Detail - AAAAAA'!$B198,'Expenditures - all orgs'!$B$14:$B$3599,'Budget Detail - AAAAAA'!$B$3)</f>
        <v>0</v>
      </c>
      <c r="D198" s="431">
        <f>SUMIFS('Expenditures - all orgs'!$E$14:$E$3599,'Expenditures - all orgs'!$C$14:$C$3599, 'Budget Detail - AAAAAA'!$B198,'Expenditures - all orgs'!$B$14:$B$3599,'Budget Detail - AAAAAA'!$B$3)</f>
        <v>0</v>
      </c>
      <c r="E198" s="432">
        <f>SUMIFS('Expenditures - all orgs'!$F$14:$F$3599,'Expenditures - all orgs'!$C$14:$C$3599, 'Budget Detail - AAAAAA'!$B198,'Expenditures - all orgs'!$B$14:$B$3599,'Budget Detail - AAAAAA'!$B$3)</f>
        <v>0</v>
      </c>
      <c r="F198" s="433">
        <f t="shared" si="28"/>
        <v>0</v>
      </c>
      <c r="G198" s="712"/>
      <c r="H198" s="711"/>
      <c r="I198" s="711"/>
      <c r="J198" s="711"/>
      <c r="K198" s="712"/>
      <c r="L198" s="712"/>
      <c r="M198" s="712"/>
      <c r="N198" s="712"/>
      <c r="O198" s="712"/>
      <c r="P198" s="712"/>
      <c r="Q198" s="712"/>
      <c r="R198" s="712"/>
      <c r="S198" s="712"/>
      <c r="T198" s="712"/>
      <c r="U198" s="712"/>
      <c r="V198" s="712"/>
      <c r="W198" s="712"/>
      <c r="X198" s="712"/>
      <c r="Y198" s="712"/>
      <c r="Z198" s="712"/>
      <c r="AA198" s="712"/>
      <c r="AB198" s="712"/>
      <c r="AC198" s="712"/>
      <c r="AD198" s="712"/>
      <c r="AE198" s="712"/>
      <c r="AF198" s="712"/>
      <c r="AG198" s="712"/>
      <c r="AH198" s="712"/>
      <c r="AI198" s="712"/>
      <c r="AJ198" s="712"/>
      <c r="AK198" s="712"/>
    </row>
    <row r="199" spans="1:37" s="713" customFormat="1" ht="15" customHeight="1" thickBot="1" x14ac:dyDescent="0.35">
      <c r="A199" s="222" t="s">
        <v>104</v>
      </c>
      <c r="B199" s="614" t="s">
        <v>107</v>
      </c>
      <c r="C199" s="356">
        <f>SUMIFS('Expenditures - all orgs'!$D$14:$D$3599,'Expenditures - all orgs'!$C$14:$C$3599, 'Budget Detail - AAAAAA'!$B199,'Expenditures - all orgs'!$B$14:$B$3599,'Budget Detail - AAAAAA'!$B$3)</f>
        <v>0</v>
      </c>
      <c r="D199" s="434">
        <f>SUMIFS('Expenditures - all orgs'!$E$14:$E$3599,'Expenditures - all orgs'!$C$14:$C$3599, 'Budget Detail - AAAAAA'!$B199,'Expenditures - all orgs'!$B$14:$B$3599,'Budget Detail - AAAAAA'!$B$3)</f>
        <v>0</v>
      </c>
      <c r="E199" s="435">
        <f>SUMIFS('Expenditures - all orgs'!$F$14:$F$3599,'Expenditures - all orgs'!$C$14:$C$3599, 'Budget Detail - AAAAAA'!$B199,'Expenditures - all orgs'!$B$14:$B$3599,'Budget Detail - AAAAAA'!$B$3)</f>
        <v>0</v>
      </c>
      <c r="F199" s="436">
        <f t="shared" si="28"/>
        <v>0</v>
      </c>
      <c r="G199" s="712"/>
      <c r="H199" s="711"/>
      <c r="I199" s="711"/>
      <c r="J199" s="711"/>
      <c r="K199" s="712"/>
      <c r="L199" s="712"/>
      <c r="M199" s="712"/>
      <c r="N199" s="712"/>
      <c r="O199" s="712"/>
      <c r="P199" s="712"/>
      <c r="Q199" s="712"/>
      <c r="R199" s="712"/>
      <c r="S199" s="712"/>
      <c r="T199" s="712"/>
      <c r="U199" s="712"/>
      <c r="V199" s="712"/>
      <c r="W199" s="712"/>
      <c r="X199" s="712"/>
      <c r="Y199" s="712"/>
      <c r="Z199" s="712"/>
      <c r="AA199" s="712"/>
      <c r="AB199" s="712"/>
      <c r="AC199" s="712"/>
      <c r="AD199" s="712"/>
      <c r="AE199" s="712"/>
      <c r="AF199" s="712"/>
      <c r="AG199" s="712"/>
      <c r="AH199" s="712"/>
      <c r="AI199" s="712"/>
      <c r="AJ199" s="712"/>
      <c r="AK199" s="712"/>
    </row>
    <row r="200" spans="1:37" s="713" customFormat="1" ht="15" customHeight="1" thickBot="1" x14ac:dyDescent="0.35">
      <c r="A200" s="218"/>
      <c r="B200" s="615" t="s">
        <v>362</v>
      </c>
      <c r="C200" s="357">
        <f>SUM(C169:C199)</f>
        <v>0</v>
      </c>
      <c r="D200" s="357">
        <f>SUM(D169:D199)</f>
        <v>0</v>
      </c>
      <c r="E200" s="357">
        <f>SUM(E169:E199)</f>
        <v>0</v>
      </c>
      <c r="F200" s="437">
        <f>SUM(F169:F199)</f>
        <v>0</v>
      </c>
      <c r="G200" s="712"/>
      <c r="H200" s="711"/>
      <c r="I200" s="711"/>
      <c r="J200" s="711"/>
      <c r="K200" s="712"/>
      <c r="L200" s="712"/>
      <c r="M200" s="712"/>
      <c r="N200" s="712"/>
      <c r="O200" s="712"/>
      <c r="P200" s="712"/>
      <c r="Q200" s="712"/>
      <c r="R200" s="712"/>
      <c r="S200" s="712"/>
      <c r="T200" s="712"/>
      <c r="U200" s="712"/>
      <c r="V200" s="712"/>
      <c r="W200" s="712"/>
      <c r="X200" s="712"/>
      <c r="Y200" s="712"/>
      <c r="Z200" s="712"/>
      <c r="AA200" s="712"/>
      <c r="AB200" s="712"/>
      <c r="AC200" s="712"/>
      <c r="AD200" s="712"/>
      <c r="AE200" s="712"/>
      <c r="AF200" s="712"/>
      <c r="AG200" s="712"/>
      <c r="AH200" s="712"/>
      <c r="AI200" s="712"/>
      <c r="AJ200" s="712"/>
      <c r="AK200" s="712"/>
    </row>
    <row r="201" spans="1:37" s="307" customFormat="1" ht="15" customHeight="1" x14ac:dyDescent="0.3">
      <c r="A201" s="708"/>
      <c r="B201" s="588"/>
      <c r="C201" s="288"/>
      <c r="D201" s="288"/>
      <c r="E201" s="288"/>
      <c r="F201" s="290"/>
      <c r="G201" s="305"/>
      <c r="H201" s="306"/>
      <c r="I201" s="306"/>
      <c r="J201" s="306"/>
      <c r="K201" s="305"/>
      <c r="L201" s="305"/>
      <c r="M201" s="305"/>
      <c r="N201" s="305"/>
      <c r="O201" s="305"/>
      <c r="P201" s="305"/>
      <c r="Q201" s="305"/>
      <c r="R201" s="305"/>
      <c r="S201" s="305"/>
      <c r="T201" s="305"/>
      <c r="U201" s="305"/>
      <c r="V201" s="305"/>
      <c r="W201" s="305"/>
      <c r="X201" s="305"/>
      <c r="Y201" s="305"/>
      <c r="Z201" s="305"/>
      <c r="AA201" s="305"/>
      <c r="AB201" s="305"/>
      <c r="AC201" s="305"/>
      <c r="AD201" s="305"/>
      <c r="AE201" s="305"/>
      <c r="AF201" s="305"/>
      <c r="AG201" s="305"/>
      <c r="AH201" s="305"/>
      <c r="AI201" s="305"/>
      <c r="AJ201" s="305"/>
      <c r="AK201" s="305"/>
    </row>
    <row r="202" spans="1:37" s="274" customFormat="1" ht="15" customHeight="1" x14ac:dyDescent="0.3">
      <c r="A202" s="231" t="s">
        <v>213</v>
      </c>
      <c r="B202" s="588"/>
      <c r="C202" s="288"/>
      <c r="D202" s="288"/>
      <c r="E202" s="288"/>
      <c r="F202" s="290"/>
      <c r="G202" s="281"/>
      <c r="H202" s="282"/>
      <c r="I202" s="282"/>
      <c r="J202" s="282"/>
      <c r="K202" s="281"/>
      <c r="L202" s="281"/>
      <c r="M202" s="281"/>
      <c r="N202" s="281"/>
      <c r="O202" s="281"/>
      <c r="P202" s="281"/>
      <c r="Q202" s="281"/>
      <c r="R202" s="281"/>
      <c r="S202" s="281"/>
      <c r="T202" s="281"/>
      <c r="U202" s="281"/>
      <c r="V202" s="281"/>
      <c r="W202" s="281"/>
      <c r="X202" s="281"/>
      <c r="Y202" s="281"/>
      <c r="Z202" s="281"/>
      <c r="AA202" s="281"/>
      <c r="AB202" s="281"/>
      <c r="AC202" s="281"/>
      <c r="AD202" s="281"/>
      <c r="AE202" s="281"/>
      <c r="AF202" s="281"/>
      <c r="AG202" s="281"/>
      <c r="AH202" s="281"/>
      <c r="AI202" s="281"/>
      <c r="AJ202" s="281"/>
      <c r="AK202" s="281"/>
    </row>
    <row r="203" spans="1:37" s="960" customFormat="1" ht="15" customHeight="1" x14ac:dyDescent="0.3">
      <c r="A203" s="708" t="s">
        <v>363</v>
      </c>
      <c r="B203" s="706">
        <v>130010</v>
      </c>
      <c r="C203" s="314">
        <f>SUMIFS('Expenditures - all orgs'!$D$14:$D$3599,'Expenditures - all orgs'!$C$14:$C$3599, 'Budget Detail - AAAAAA'!$B203,'Expenditures - all orgs'!$B$14:$B$3599,'Budget Detail - AAAAAA'!$B$3)</f>
        <v>0</v>
      </c>
      <c r="D203" s="438">
        <f>SUMIFS('Expenditures - all orgs'!$E$14:$E$3599,'Expenditures - all orgs'!$C$14:$C$3599, 'Budget Detail - AAAAAA'!$B203,'Expenditures - all orgs'!$B$14:$B$3599,'Budget Detail - AAAAAA'!$B$3)</f>
        <v>0</v>
      </c>
      <c r="E203" s="439">
        <f>SUMIFS('Expenditures - all orgs'!$F$14:$F$3599,'Expenditures - all orgs'!$C$14:$C$3599, 'Budget Detail - AAAAAA'!$B203,'Expenditures - all orgs'!$B$14:$B$3599,'Budget Detail - AAAAAA'!$B$3)</f>
        <v>0</v>
      </c>
      <c r="F203" s="440">
        <f t="shared" ref="F203" si="29">C203-D203-E203</f>
        <v>0</v>
      </c>
    </row>
    <row r="204" spans="1:37" s="274" customFormat="1" ht="15" customHeight="1" x14ac:dyDescent="0.3">
      <c r="A204" s="708" t="s">
        <v>327</v>
      </c>
      <c r="B204" s="717">
        <v>130900</v>
      </c>
      <c r="C204" s="314">
        <f>SUMIFS('Expenditures - all orgs'!$D$14:$D$3599,'Expenditures - all orgs'!$C$14:$C$3599, 'Budget Detail - AAAAAA'!$B204,'Expenditures - all orgs'!$B$14:$B$3599,'Budget Detail - AAAAAA'!$B$3)</f>
        <v>0</v>
      </c>
      <c r="D204" s="438">
        <f>SUMIFS('Expenditures - all orgs'!$E$14:$E$3599,'Expenditures - all orgs'!$C$14:$C$3599, 'Budget Detail - AAAAAA'!$B204,'Expenditures - all orgs'!$B$14:$B$3599,'Budget Detail - AAAAAA'!$B$3)</f>
        <v>0</v>
      </c>
      <c r="E204" s="439">
        <f>SUMIFS('Expenditures - all orgs'!$F$14:$F$3599,'Expenditures - all orgs'!$C$14:$C$3599, 'Budget Detail - AAAAAA'!$B204,'Expenditures - all orgs'!$B$14:$B$3599,'Budget Detail - AAAAAA'!$B$3)</f>
        <v>0</v>
      </c>
      <c r="F204" s="440">
        <f t="shared" ref="F204" si="30">C204-D204-E204</f>
        <v>0</v>
      </c>
      <c r="G204" s="281"/>
      <c r="H204" s="282"/>
      <c r="I204" s="282"/>
      <c r="J204" s="282"/>
      <c r="K204" s="281"/>
      <c r="L204" s="281"/>
      <c r="M204" s="281"/>
      <c r="N204" s="281"/>
      <c r="O204" s="281"/>
      <c r="P204" s="281"/>
      <c r="Q204" s="281"/>
      <c r="R204" s="281"/>
      <c r="S204" s="281"/>
      <c r="T204" s="281"/>
      <c r="U204" s="281"/>
      <c r="V204" s="281"/>
      <c r="W204" s="281"/>
      <c r="X204" s="281"/>
      <c r="Y204" s="281"/>
      <c r="Z204" s="281"/>
      <c r="AA204" s="281"/>
      <c r="AB204" s="281"/>
      <c r="AC204" s="281"/>
      <c r="AD204" s="281"/>
      <c r="AE204" s="281"/>
      <c r="AF204" s="281"/>
      <c r="AG204" s="281"/>
      <c r="AH204" s="281"/>
      <c r="AI204" s="281"/>
      <c r="AJ204" s="281"/>
      <c r="AK204" s="281"/>
    </row>
    <row r="205" spans="1:37" s="713" customFormat="1" ht="15" customHeight="1" x14ac:dyDescent="0.3">
      <c r="A205" s="708" t="s">
        <v>21</v>
      </c>
      <c r="B205" s="717">
        <v>131100</v>
      </c>
      <c r="C205" s="314">
        <f>SUMIFS('Expenditures - all orgs'!$D$14:$D$3599,'Expenditures - all orgs'!$C$14:$C$3599, 'Budget Detail - AAAAAA'!$B205,'Expenditures - all orgs'!$B$14:$B$3599,'Budget Detail - AAAAAA'!$B$3)</f>
        <v>0</v>
      </c>
      <c r="D205" s="438">
        <f>SUMIFS('Expenditures - all orgs'!$E$14:$E$3599,'Expenditures - all orgs'!$C$14:$C$3599, 'Budget Detail - AAAAAA'!$B205,'Expenditures - all orgs'!$B$14:$B$3599,'Budget Detail - AAAAAA'!$B$3)</f>
        <v>0</v>
      </c>
      <c r="E205" s="439">
        <f>SUMIFS('Expenditures - all orgs'!$F$14:$F$3599,'Expenditures - all orgs'!$C$14:$C$3599, 'Budget Detail - AAAAAA'!$B205,'Expenditures - all orgs'!$B$14:$B$3599,'Budget Detail - AAAAAA'!$B$3)</f>
        <v>0</v>
      </c>
      <c r="F205" s="440">
        <f t="shared" si="10"/>
        <v>0</v>
      </c>
      <c r="G205" s="712"/>
      <c r="H205" s="711"/>
      <c r="I205" s="711"/>
      <c r="J205" s="711"/>
      <c r="K205" s="712"/>
      <c r="L205" s="712"/>
      <c r="M205" s="712"/>
      <c r="N205" s="712"/>
      <c r="O205" s="712"/>
      <c r="P205" s="712"/>
      <c r="Q205" s="712"/>
      <c r="R205" s="712"/>
      <c r="S205" s="712"/>
      <c r="T205" s="712"/>
      <c r="U205" s="712"/>
      <c r="V205" s="712"/>
      <c r="W205" s="712"/>
      <c r="X205" s="712"/>
      <c r="Y205" s="712"/>
      <c r="Z205" s="712"/>
      <c r="AA205" s="712"/>
      <c r="AB205" s="712"/>
      <c r="AC205" s="712"/>
      <c r="AD205" s="712"/>
      <c r="AE205" s="712"/>
      <c r="AF205" s="712"/>
      <c r="AG205" s="712"/>
      <c r="AH205" s="712"/>
      <c r="AI205" s="712"/>
      <c r="AJ205" s="712"/>
      <c r="AK205" s="712"/>
    </row>
    <row r="206" spans="1:37" s="713" customFormat="1" ht="15" customHeight="1" x14ac:dyDescent="0.3">
      <c r="A206" s="232" t="s">
        <v>22</v>
      </c>
      <c r="B206" s="717">
        <v>131200</v>
      </c>
      <c r="C206" s="314">
        <f>SUMIFS('Expenditures - all orgs'!$D$14:$D$3599,'Expenditures - all orgs'!$C$14:$C$3599, 'Budget Detail - AAAAAA'!$B206,'Expenditures - all orgs'!$B$14:$B$3599,'Budget Detail - AAAAAA'!$B$3)</f>
        <v>0</v>
      </c>
      <c r="D206" s="438">
        <f>SUMIFS('Expenditures - all orgs'!$E$14:$E$3599,'Expenditures - all orgs'!$C$14:$C$3599, 'Budget Detail - AAAAAA'!$B206,'Expenditures - all orgs'!$B$14:$B$3599,'Budget Detail - AAAAAA'!$B$3)</f>
        <v>0</v>
      </c>
      <c r="E206" s="439">
        <f>SUMIFS('Expenditures - all orgs'!$F$14:$F$3599,'Expenditures - all orgs'!$C$14:$C$3599, 'Budget Detail - AAAAAA'!$B206,'Expenditures - all orgs'!$B$14:$B$3599,'Budget Detail - AAAAAA'!$B$3)</f>
        <v>0</v>
      </c>
      <c r="F206" s="440">
        <f t="shared" si="10"/>
        <v>0</v>
      </c>
      <c r="G206" s="712"/>
      <c r="H206" s="711"/>
      <c r="I206" s="711"/>
      <c r="J206" s="711"/>
      <c r="K206" s="712"/>
      <c r="L206" s="712"/>
      <c r="M206" s="712"/>
      <c r="N206" s="712"/>
      <c r="O206" s="712"/>
      <c r="P206" s="712"/>
      <c r="Q206" s="712"/>
      <c r="R206" s="712"/>
      <c r="S206" s="712"/>
      <c r="T206" s="712"/>
      <c r="U206" s="712"/>
      <c r="V206" s="712"/>
      <c r="W206" s="712"/>
      <c r="X206" s="712"/>
      <c r="Y206" s="712"/>
      <c r="Z206" s="712"/>
      <c r="AA206" s="712"/>
      <c r="AB206" s="712"/>
      <c r="AC206" s="712"/>
      <c r="AD206" s="712"/>
      <c r="AE206" s="712"/>
      <c r="AF206" s="712"/>
      <c r="AG206" s="712"/>
      <c r="AH206" s="712"/>
      <c r="AI206" s="712"/>
      <c r="AJ206" s="712"/>
      <c r="AK206" s="712"/>
    </row>
    <row r="207" spans="1:37" s="713" customFormat="1" ht="15" customHeight="1" x14ac:dyDescent="0.3">
      <c r="A207" s="232" t="s">
        <v>214</v>
      </c>
      <c r="B207" s="717">
        <v>131210</v>
      </c>
      <c r="C207" s="314">
        <f>SUMIFS('Expenditures - all orgs'!$D$14:$D$3599,'Expenditures - all orgs'!$C$14:$C$3599, 'Budget Detail - AAAAAA'!$B207,'Expenditures - all orgs'!$B$14:$B$3599,'Budget Detail - AAAAAA'!$B$3)</f>
        <v>0</v>
      </c>
      <c r="D207" s="438">
        <f>SUMIFS('Expenditures - all orgs'!$E$14:$E$3599,'Expenditures - all orgs'!$C$14:$C$3599, 'Budget Detail - AAAAAA'!$B207,'Expenditures - all orgs'!$B$14:$B$3599,'Budget Detail - AAAAAA'!$B$3)</f>
        <v>0</v>
      </c>
      <c r="E207" s="439">
        <f>SUMIFS('Expenditures - all orgs'!$F$14:$F$3599,'Expenditures - all orgs'!$C$14:$C$3599, 'Budget Detail - AAAAAA'!$B207,'Expenditures - all orgs'!$B$14:$B$3599,'Budget Detail - AAAAAA'!$B$3)</f>
        <v>0</v>
      </c>
      <c r="F207" s="440">
        <f t="shared" ref="F207" si="31">C207-D207-E207</f>
        <v>0</v>
      </c>
      <c r="G207" s="712"/>
      <c r="H207" s="711"/>
      <c r="I207" s="711"/>
      <c r="J207" s="711"/>
      <c r="K207" s="712"/>
      <c r="L207" s="712"/>
      <c r="M207" s="712"/>
      <c r="N207" s="712"/>
      <c r="O207" s="712"/>
      <c r="P207" s="712"/>
      <c r="Q207" s="712"/>
      <c r="R207" s="712"/>
      <c r="S207" s="712"/>
      <c r="T207" s="712"/>
      <c r="U207" s="712"/>
      <c r="V207" s="712"/>
      <c r="W207" s="712"/>
      <c r="X207" s="712"/>
      <c r="Y207" s="712"/>
      <c r="Z207" s="712"/>
      <c r="AA207" s="712"/>
      <c r="AB207" s="712"/>
      <c r="AC207" s="712"/>
      <c r="AD207" s="712"/>
      <c r="AE207" s="712"/>
      <c r="AF207" s="712"/>
      <c r="AG207" s="712"/>
      <c r="AH207" s="712"/>
      <c r="AI207" s="712"/>
      <c r="AJ207" s="712"/>
      <c r="AK207" s="712"/>
    </row>
    <row r="208" spans="1:37" s="713" customFormat="1" ht="15" customHeight="1" x14ac:dyDescent="0.3">
      <c r="A208" s="232" t="s">
        <v>23</v>
      </c>
      <c r="B208" s="717">
        <v>131300</v>
      </c>
      <c r="C208" s="314">
        <f>SUMIFS('Expenditures - all orgs'!$D$14:$D$3599,'Expenditures - all orgs'!$C$14:$C$3599, 'Budget Detail - AAAAAA'!$B208,'Expenditures - all orgs'!$B$14:$B$3599,'Budget Detail - AAAAAA'!$B$3)</f>
        <v>0</v>
      </c>
      <c r="D208" s="438">
        <f>SUMIFS('Expenditures - all orgs'!$E$14:$E$3599,'Expenditures - all orgs'!$C$14:$C$3599, 'Budget Detail - AAAAAA'!$B208,'Expenditures - all orgs'!$B$14:$B$3599,'Budget Detail - AAAAAA'!$B$3)</f>
        <v>0</v>
      </c>
      <c r="E208" s="439">
        <f>SUMIFS('Expenditures - all orgs'!$F$14:$F$3599,'Expenditures - all orgs'!$C$14:$C$3599, 'Budget Detail - AAAAAA'!$B208,'Expenditures - all orgs'!$B$14:$B$3599,'Budget Detail - AAAAAA'!$B$3)</f>
        <v>0</v>
      </c>
      <c r="F208" s="440">
        <f t="shared" si="10"/>
        <v>0</v>
      </c>
      <c r="G208" s="712"/>
      <c r="H208" s="711"/>
      <c r="I208" s="711"/>
      <c r="J208" s="711"/>
      <c r="K208" s="712"/>
      <c r="L208" s="712"/>
      <c r="M208" s="712"/>
      <c r="N208" s="712"/>
      <c r="O208" s="712"/>
      <c r="P208" s="712"/>
      <c r="Q208" s="712"/>
      <c r="R208" s="712"/>
      <c r="S208" s="712"/>
      <c r="T208" s="712"/>
      <c r="U208" s="712"/>
      <c r="V208" s="712"/>
      <c r="W208" s="712"/>
      <c r="X208" s="712"/>
      <c r="Y208" s="712"/>
      <c r="Z208" s="712"/>
      <c r="AA208" s="712"/>
      <c r="AB208" s="712"/>
      <c r="AC208" s="712"/>
      <c r="AD208" s="712"/>
      <c r="AE208" s="712"/>
      <c r="AF208" s="712"/>
      <c r="AG208" s="712"/>
      <c r="AH208" s="712"/>
      <c r="AI208" s="712"/>
      <c r="AJ208" s="712"/>
      <c r="AK208" s="712"/>
    </row>
    <row r="209" spans="1:37" s="713" customFormat="1" ht="15" customHeight="1" thickBot="1" x14ac:dyDescent="0.35">
      <c r="A209" s="232" t="s">
        <v>104</v>
      </c>
      <c r="B209" s="717" t="s">
        <v>107</v>
      </c>
      <c r="C209" s="358">
        <f>SUMIFS('Expenditures - all orgs'!$D$14:$D$3599,'Expenditures - all orgs'!$C$14:$C$3599, 'Budget Detail - AAAAAA'!$B209,'Expenditures - all orgs'!$B$14:$B$3599,'Budget Detail - AAAAAA'!$B$3)</f>
        <v>0</v>
      </c>
      <c r="D209" s="441">
        <f>SUMIFS('Expenditures - all orgs'!$E$14:$E$3599,'Expenditures - all orgs'!$C$14:$C$3599, 'Budget Detail - AAAAAA'!$B209,'Expenditures - all orgs'!$B$14:$B$3599,'Budget Detail - AAAAAA'!$B$3)</f>
        <v>0</v>
      </c>
      <c r="E209" s="442">
        <f>SUMIFS('Expenditures - all orgs'!$F$14:$F$3599,'Expenditures - all orgs'!$C$14:$C$3599, 'Budget Detail - AAAAAA'!$B209,'Expenditures - all orgs'!$B$14:$B$3599,'Budget Detail - AAAAAA'!$B$3)</f>
        <v>0</v>
      </c>
      <c r="F209" s="443">
        <f t="shared" ref="F209" si="32">C209-D209-E209</f>
        <v>0</v>
      </c>
      <c r="G209" s="712"/>
      <c r="H209" s="711"/>
      <c r="I209" s="711"/>
      <c r="J209" s="711"/>
      <c r="K209" s="712"/>
      <c r="L209" s="712"/>
      <c r="M209" s="712"/>
      <c r="N209" s="712"/>
      <c r="O209" s="712"/>
      <c r="P209" s="712"/>
      <c r="Q209" s="712"/>
      <c r="R209" s="712"/>
      <c r="S209" s="712"/>
      <c r="T209" s="712"/>
      <c r="U209" s="712"/>
      <c r="V209" s="712"/>
      <c r="W209" s="712"/>
      <c r="X209" s="712"/>
      <c r="Y209" s="712"/>
      <c r="Z209" s="712"/>
      <c r="AA209" s="712"/>
      <c r="AB209" s="712"/>
      <c r="AC209" s="712"/>
      <c r="AD209" s="712"/>
      <c r="AE209" s="712"/>
      <c r="AF209" s="712"/>
      <c r="AG209" s="712"/>
      <c r="AH209" s="712"/>
      <c r="AI209" s="712"/>
      <c r="AJ209" s="712"/>
      <c r="AK209" s="712"/>
    </row>
    <row r="210" spans="1:37" s="713" customFormat="1" ht="15" customHeight="1" thickBot="1" x14ac:dyDescent="0.35">
      <c r="A210" s="232"/>
      <c r="B210" s="616" t="s">
        <v>362</v>
      </c>
      <c r="C210" s="716">
        <f>SUM(C203:C209)</f>
        <v>0</v>
      </c>
      <c r="D210" s="716">
        <f t="shared" ref="D210:F210" si="33">SUM(D203:D209)</f>
        <v>0</v>
      </c>
      <c r="E210" s="716">
        <f t="shared" si="33"/>
        <v>0</v>
      </c>
      <c r="F210" s="716">
        <f t="shared" si="33"/>
        <v>0</v>
      </c>
      <c r="G210" s="712"/>
      <c r="H210" s="711"/>
      <c r="I210" s="711"/>
      <c r="J210" s="711"/>
      <c r="K210" s="712"/>
      <c r="L210" s="712"/>
      <c r="M210" s="712"/>
      <c r="N210" s="712"/>
      <c r="O210" s="712"/>
      <c r="P210" s="712"/>
      <c r="Q210" s="712"/>
      <c r="R210" s="712"/>
      <c r="S210" s="712"/>
      <c r="T210" s="712"/>
      <c r="U210" s="712"/>
      <c r="V210" s="712"/>
      <c r="W210" s="712"/>
      <c r="X210" s="712"/>
      <c r="Y210" s="712"/>
      <c r="Z210" s="712"/>
      <c r="AA210" s="712"/>
      <c r="AB210" s="712"/>
      <c r="AC210" s="712"/>
      <c r="AD210" s="712"/>
      <c r="AE210" s="712"/>
      <c r="AF210" s="712"/>
      <c r="AG210" s="712"/>
      <c r="AH210" s="712"/>
      <c r="AI210" s="712"/>
      <c r="AJ210" s="712"/>
      <c r="AK210" s="712"/>
    </row>
    <row r="211" spans="1:37" s="307" customFormat="1" ht="15" customHeight="1" x14ac:dyDescent="0.3">
      <c r="A211" s="708"/>
      <c r="B211" s="588"/>
      <c r="C211" s="288"/>
      <c r="D211" s="288"/>
      <c r="E211" s="288"/>
      <c r="F211" s="290"/>
      <c r="G211" s="305"/>
      <c r="H211" s="306"/>
      <c r="I211" s="306"/>
      <c r="J211" s="306"/>
      <c r="K211" s="305"/>
      <c r="L211" s="305"/>
      <c r="M211" s="305"/>
      <c r="N211" s="305"/>
      <c r="O211" s="305"/>
      <c r="P211" s="305"/>
      <c r="Q211" s="305"/>
      <c r="R211" s="305"/>
      <c r="S211" s="305"/>
      <c r="T211" s="305"/>
      <c r="U211" s="305"/>
      <c r="V211" s="305"/>
      <c r="W211" s="305"/>
      <c r="X211" s="305"/>
      <c r="Y211" s="305"/>
      <c r="Z211" s="305"/>
      <c r="AA211" s="305"/>
      <c r="AB211" s="305"/>
      <c r="AC211" s="305"/>
      <c r="AD211" s="305"/>
      <c r="AE211" s="305"/>
      <c r="AF211" s="305"/>
      <c r="AG211" s="305"/>
      <c r="AH211" s="305"/>
      <c r="AI211" s="305"/>
      <c r="AJ211" s="305"/>
      <c r="AK211" s="305"/>
    </row>
    <row r="212" spans="1:37" s="274" customFormat="1" ht="15" customHeight="1" x14ac:dyDescent="0.3">
      <c r="A212" s="231" t="s">
        <v>411</v>
      </c>
      <c r="B212" s="588"/>
      <c r="C212" s="288"/>
      <c r="D212" s="288"/>
      <c r="E212" s="288"/>
      <c r="F212" s="290"/>
      <c r="G212" s="281"/>
      <c r="H212" s="282"/>
      <c r="I212" s="282"/>
      <c r="J212" s="282"/>
      <c r="K212" s="281"/>
      <c r="L212" s="281"/>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c r="AJ212" s="281"/>
      <c r="AK212" s="281"/>
    </row>
    <row r="213" spans="1:37" s="960" customFormat="1" ht="15" customHeight="1" x14ac:dyDescent="0.3">
      <c r="A213" s="708" t="s">
        <v>412</v>
      </c>
      <c r="B213" s="1113">
        <v>132100</v>
      </c>
      <c r="C213" s="1105">
        <f>SUMIFS('Expenditures - all orgs'!$D$14:$D$3599,'Expenditures - all orgs'!$C$14:$C$3599, 'Budget Detail - AAAAAA'!$B213,'Expenditures - all orgs'!$B$14:$B$3599,'Budget Detail - AAAAAA'!$B$3)</f>
        <v>0</v>
      </c>
      <c r="D213" s="1107">
        <f>SUMIFS('Expenditures - all orgs'!$E$14:$E$3599,'Expenditures - all orgs'!$C$14:$C$3599, 'Budget Detail - AAAAAA'!$B213,'Expenditures - all orgs'!$B$14:$B$3599,'Budget Detail - AAAAAA'!$B$3)</f>
        <v>0</v>
      </c>
      <c r="E213" s="1109">
        <f>SUMIFS('Expenditures - all orgs'!$F$14:$F$3599,'Expenditures - all orgs'!$C$14:$C$3599, 'Budget Detail - AAAAAA'!$B213,'Expenditures - all orgs'!$B$14:$B$3599,'Budget Detail - AAAAAA'!$B$3)</f>
        <v>0</v>
      </c>
      <c r="F213" s="1111">
        <f t="shared" ref="F213:F219" si="34">C213-D213-E213</f>
        <v>0</v>
      </c>
    </row>
    <row r="214" spans="1:37" s="274" customFormat="1" ht="15" customHeight="1" x14ac:dyDescent="0.3">
      <c r="A214" s="708" t="s">
        <v>413</v>
      </c>
      <c r="B214" s="1114">
        <v>132200</v>
      </c>
      <c r="C214" s="1105">
        <f>SUMIFS('Expenditures - all orgs'!$D$14:$D$3599,'Expenditures - all orgs'!$C$14:$C$3599, 'Budget Detail - AAAAAA'!$B214,'Expenditures - all orgs'!$B$14:$B$3599,'Budget Detail - AAAAAA'!$B$3)</f>
        <v>0</v>
      </c>
      <c r="D214" s="1107">
        <f>SUMIFS('Expenditures - all orgs'!$E$14:$E$3599,'Expenditures - all orgs'!$C$14:$C$3599, 'Budget Detail - AAAAAA'!$B214,'Expenditures - all orgs'!$B$14:$B$3599,'Budget Detail - AAAAAA'!$B$3)</f>
        <v>0</v>
      </c>
      <c r="E214" s="1109">
        <f>SUMIFS('Expenditures - all orgs'!$F$14:$F$3599,'Expenditures - all orgs'!$C$14:$C$3599, 'Budget Detail - AAAAAA'!$B214,'Expenditures - all orgs'!$B$14:$B$3599,'Budget Detail - AAAAAA'!$B$3)</f>
        <v>0</v>
      </c>
      <c r="F214" s="1111">
        <f t="shared" si="34"/>
        <v>0</v>
      </c>
      <c r="G214" s="281"/>
      <c r="H214" s="282"/>
      <c r="I214" s="282"/>
      <c r="J214" s="282"/>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row>
    <row r="215" spans="1:37" s="713" customFormat="1" ht="15" customHeight="1" x14ac:dyDescent="0.3">
      <c r="A215" s="708" t="s">
        <v>414</v>
      </c>
      <c r="B215" s="1114">
        <v>132300</v>
      </c>
      <c r="C215" s="1105">
        <f>SUMIFS('Expenditures - all orgs'!$D$14:$D$3599,'Expenditures - all orgs'!$C$14:$C$3599, 'Budget Detail - AAAAAA'!$B215,'Expenditures - all orgs'!$B$14:$B$3599,'Budget Detail - AAAAAA'!$B$3)</f>
        <v>0</v>
      </c>
      <c r="D215" s="1107">
        <f>SUMIFS('Expenditures - all orgs'!$E$14:$E$3599,'Expenditures - all orgs'!$C$14:$C$3599, 'Budget Detail - AAAAAA'!$B215,'Expenditures - all orgs'!$B$14:$B$3599,'Budget Detail - AAAAAA'!$B$3)</f>
        <v>0</v>
      </c>
      <c r="E215" s="1109">
        <f>SUMIFS('Expenditures - all orgs'!$F$14:$F$3599,'Expenditures - all orgs'!$C$14:$C$3599, 'Budget Detail - AAAAAA'!$B215,'Expenditures - all orgs'!$B$14:$B$3599,'Budget Detail - AAAAAA'!$B$3)</f>
        <v>0</v>
      </c>
      <c r="F215" s="1111">
        <f t="shared" si="34"/>
        <v>0</v>
      </c>
      <c r="G215" s="712"/>
      <c r="H215" s="711"/>
      <c r="I215" s="711"/>
      <c r="J215" s="711"/>
      <c r="K215" s="712"/>
      <c r="L215" s="712"/>
      <c r="M215" s="712"/>
      <c r="N215" s="712"/>
      <c r="O215" s="712"/>
      <c r="P215" s="712"/>
      <c r="Q215" s="712"/>
      <c r="R215" s="712"/>
      <c r="S215" s="712"/>
      <c r="T215" s="712"/>
      <c r="U215" s="712"/>
      <c r="V215" s="712"/>
      <c r="W215" s="712"/>
      <c r="X215" s="712"/>
      <c r="Y215" s="712"/>
      <c r="Z215" s="712"/>
      <c r="AA215" s="712"/>
      <c r="AB215" s="712"/>
      <c r="AC215" s="712"/>
      <c r="AD215" s="712"/>
      <c r="AE215" s="712"/>
      <c r="AF215" s="712"/>
      <c r="AG215" s="712"/>
      <c r="AH215" s="712"/>
      <c r="AI215" s="712"/>
      <c r="AJ215" s="712"/>
      <c r="AK215" s="712"/>
    </row>
    <row r="216" spans="1:37" s="713" customFormat="1" ht="15" customHeight="1" x14ac:dyDescent="0.3">
      <c r="A216" s="708" t="s">
        <v>415</v>
      </c>
      <c r="B216" s="1114">
        <v>132400</v>
      </c>
      <c r="C216" s="1105">
        <f>SUMIFS('Expenditures - all orgs'!$D$14:$D$3599,'Expenditures - all orgs'!$C$14:$C$3599, 'Budget Detail - AAAAAA'!$B216,'Expenditures - all orgs'!$B$14:$B$3599,'Budget Detail - AAAAAA'!$B$3)</f>
        <v>0</v>
      </c>
      <c r="D216" s="1107">
        <f>SUMIFS('Expenditures - all orgs'!$E$14:$E$3599,'Expenditures - all orgs'!$C$14:$C$3599, 'Budget Detail - AAAAAA'!$B216,'Expenditures - all orgs'!$B$14:$B$3599,'Budget Detail - AAAAAA'!$B$3)</f>
        <v>0</v>
      </c>
      <c r="E216" s="1109">
        <f>SUMIFS('Expenditures - all orgs'!$F$14:$F$3599,'Expenditures - all orgs'!$C$14:$C$3599, 'Budget Detail - AAAAAA'!$B216,'Expenditures - all orgs'!$B$14:$B$3599,'Budget Detail - AAAAAA'!$B$3)</f>
        <v>0</v>
      </c>
      <c r="F216" s="1111">
        <f t="shared" si="34"/>
        <v>0</v>
      </c>
      <c r="G216" s="712"/>
      <c r="H216" s="711"/>
      <c r="I216" s="711"/>
      <c r="J216" s="711"/>
      <c r="K216" s="712"/>
      <c r="L216" s="712"/>
      <c r="M216" s="712"/>
      <c r="N216" s="712"/>
      <c r="O216" s="712"/>
      <c r="P216" s="712"/>
      <c r="Q216" s="712"/>
      <c r="R216" s="712"/>
      <c r="S216" s="712"/>
      <c r="T216" s="712"/>
      <c r="U216" s="712"/>
      <c r="V216" s="712"/>
      <c r="W216" s="712"/>
      <c r="X216" s="712"/>
      <c r="Y216" s="712"/>
      <c r="Z216" s="712"/>
      <c r="AA216" s="712"/>
      <c r="AB216" s="712"/>
      <c r="AC216" s="712"/>
      <c r="AD216" s="712"/>
      <c r="AE216" s="712"/>
      <c r="AF216" s="712"/>
      <c r="AG216" s="712"/>
      <c r="AH216" s="712"/>
      <c r="AI216" s="712"/>
      <c r="AJ216" s="712"/>
      <c r="AK216" s="712"/>
    </row>
    <row r="217" spans="1:37" s="713" customFormat="1" ht="15" customHeight="1" x14ac:dyDescent="0.3">
      <c r="A217" s="708" t="s">
        <v>416</v>
      </c>
      <c r="B217" s="1114">
        <v>132500</v>
      </c>
      <c r="C217" s="1105">
        <f>SUMIFS('Expenditures - all orgs'!$D$14:$D$3599,'Expenditures - all orgs'!$C$14:$C$3599, 'Budget Detail - AAAAAA'!$B217,'Expenditures - all orgs'!$B$14:$B$3599,'Budget Detail - AAAAAA'!$B$3)</f>
        <v>0</v>
      </c>
      <c r="D217" s="1107">
        <f>SUMIFS('Expenditures - all orgs'!$E$14:$E$3599,'Expenditures - all orgs'!$C$14:$C$3599, 'Budget Detail - AAAAAA'!$B217,'Expenditures - all orgs'!$B$14:$B$3599,'Budget Detail - AAAAAA'!$B$3)</f>
        <v>0</v>
      </c>
      <c r="E217" s="1109">
        <f>SUMIFS('Expenditures - all orgs'!$F$14:$F$3599,'Expenditures - all orgs'!$C$14:$C$3599, 'Budget Detail - AAAAAA'!$B217,'Expenditures - all orgs'!$B$14:$B$3599,'Budget Detail - AAAAAA'!$B$3)</f>
        <v>0</v>
      </c>
      <c r="F217" s="1111">
        <f t="shared" si="34"/>
        <v>0</v>
      </c>
      <c r="G217" s="712"/>
      <c r="H217" s="711"/>
      <c r="I217" s="711"/>
      <c r="J217" s="711"/>
      <c r="K217" s="712"/>
      <c r="L217" s="712"/>
      <c r="M217" s="712"/>
      <c r="N217" s="712"/>
      <c r="O217" s="712"/>
      <c r="P217" s="712"/>
      <c r="Q217" s="712"/>
      <c r="R217" s="712"/>
      <c r="S217" s="712"/>
      <c r="T217" s="712"/>
      <c r="U217" s="712"/>
      <c r="V217" s="712"/>
      <c r="W217" s="712"/>
      <c r="X217" s="712"/>
      <c r="Y217" s="712"/>
      <c r="Z217" s="712"/>
      <c r="AA217" s="712"/>
      <c r="AB217" s="712"/>
      <c r="AC217" s="712"/>
      <c r="AD217" s="712"/>
      <c r="AE217" s="712"/>
      <c r="AF217" s="712"/>
      <c r="AG217" s="712"/>
      <c r="AH217" s="712"/>
      <c r="AI217" s="712"/>
      <c r="AJ217" s="712"/>
      <c r="AK217" s="712"/>
    </row>
    <row r="218" spans="1:37" s="713" customFormat="1" ht="15" customHeight="1" x14ac:dyDescent="0.3">
      <c r="A218" s="708" t="s">
        <v>417</v>
      </c>
      <c r="B218" s="1114">
        <v>132600</v>
      </c>
      <c r="C218" s="1105">
        <f>SUMIFS('Expenditures - all orgs'!$D$14:$D$3599,'Expenditures - all orgs'!$C$14:$C$3599, 'Budget Detail - AAAAAA'!$B218,'Expenditures - all orgs'!$B$14:$B$3599,'Budget Detail - AAAAAA'!$B$3)</f>
        <v>0</v>
      </c>
      <c r="D218" s="1107">
        <f>SUMIFS('Expenditures - all orgs'!$E$14:$E$3599,'Expenditures - all orgs'!$C$14:$C$3599, 'Budget Detail - AAAAAA'!$B218,'Expenditures - all orgs'!$B$14:$B$3599,'Budget Detail - AAAAAA'!$B$3)</f>
        <v>0</v>
      </c>
      <c r="E218" s="1109">
        <f>SUMIFS('Expenditures - all orgs'!$F$14:$F$3599,'Expenditures - all orgs'!$C$14:$C$3599, 'Budget Detail - AAAAAA'!$B218,'Expenditures - all orgs'!$B$14:$B$3599,'Budget Detail - AAAAAA'!$B$3)</f>
        <v>0</v>
      </c>
      <c r="F218" s="1111">
        <f t="shared" ref="F218" si="35">C218-D218-E218</f>
        <v>0</v>
      </c>
      <c r="G218" s="712"/>
      <c r="H218" s="711"/>
      <c r="I218" s="711"/>
      <c r="J218" s="711"/>
      <c r="K218" s="712"/>
      <c r="L218" s="712"/>
      <c r="M218" s="712"/>
      <c r="N218" s="712"/>
      <c r="O218" s="712"/>
      <c r="P218" s="712"/>
      <c r="Q218" s="712"/>
      <c r="R218" s="712"/>
      <c r="S218" s="712"/>
      <c r="T218" s="712"/>
      <c r="U218" s="712"/>
      <c r="V218" s="712"/>
      <c r="W218" s="712"/>
      <c r="X218" s="712"/>
      <c r="Y218" s="712"/>
      <c r="Z218" s="712"/>
      <c r="AA218" s="712"/>
      <c r="AB218" s="712"/>
      <c r="AC218" s="712"/>
      <c r="AD218" s="712"/>
      <c r="AE218" s="712"/>
      <c r="AF218" s="712"/>
      <c r="AG218" s="712"/>
      <c r="AH218" s="712"/>
      <c r="AI218" s="712"/>
      <c r="AJ218" s="712"/>
      <c r="AK218" s="712"/>
    </row>
    <row r="219" spans="1:37" s="713" customFormat="1" ht="15" customHeight="1" thickBot="1" x14ac:dyDescent="0.35">
      <c r="A219" s="232" t="s">
        <v>104</v>
      </c>
      <c r="B219" s="1114" t="s">
        <v>107</v>
      </c>
      <c r="C219" s="1106">
        <f>SUMIFS('Expenditures - all orgs'!$D$14:$D$3599,'Expenditures - all orgs'!$C$14:$C$3599, 'Budget Detail - AAAAAA'!$B219,'Expenditures - all orgs'!$B$14:$B$3599,'Budget Detail - AAAAAA'!$B$3)</f>
        <v>0</v>
      </c>
      <c r="D219" s="1108">
        <f>SUMIFS('Expenditures - all orgs'!$E$14:$E$3599,'Expenditures - all orgs'!$C$14:$C$3599, 'Budget Detail - AAAAAA'!$B219,'Expenditures - all orgs'!$B$14:$B$3599,'Budget Detail - AAAAAA'!$B$3)</f>
        <v>0</v>
      </c>
      <c r="E219" s="1110">
        <f>SUMIFS('Expenditures - all orgs'!$F$14:$F$3599,'Expenditures - all orgs'!$C$14:$C$3599, 'Budget Detail - AAAAAA'!$B219,'Expenditures - all orgs'!$B$14:$B$3599,'Budget Detail - AAAAAA'!$B$3)</f>
        <v>0</v>
      </c>
      <c r="F219" s="1112">
        <f t="shared" si="34"/>
        <v>0</v>
      </c>
      <c r="G219" s="712"/>
      <c r="H219" s="711"/>
      <c r="I219" s="711"/>
      <c r="J219" s="711"/>
      <c r="K219" s="712"/>
      <c r="L219" s="712"/>
      <c r="M219" s="712"/>
      <c r="N219" s="712"/>
      <c r="O219" s="712"/>
      <c r="P219" s="712"/>
      <c r="Q219" s="712"/>
      <c r="R219" s="712"/>
      <c r="S219" s="712"/>
      <c r="T219" s="712"/>
      <c r="U219" s="712"/>
      <c r="V219" s="712"/>
      <c r="W219" s="712"/>
      <c r="X219" s="712"/>
      <c r="Y219" s="712"/>
      <c r="Z219" s="712"/>
      <c r="AA219" s="712"/>
      <c r="AB219" s="712"/>
      <c r="AC219" s="712"/>
      <c r="AD219" s="712"/>
      <c r="AE219" s="712"/>
      <c r="AF219" s="712"/>
      <c r="AG219" s="712"/>
      <c r="AH219" s="712"/>
      <c r="AI219" s="712"/>
      <c r="AJ219" s="712"/>
      <c r="AK219" s="712"/>
    </row>
    <row r="220" spans="1:37" s="713" customFormat="1" ht="15" customHeight="1" thickBot="1" x14ac:dyDescent="0.35">
      <c r="A220" s="232"/>
      <c r="B220" s="1115" t="s">
        <v>362</v>
      </c>
      <c r="C220" s="1116">
        <f>SUM(C213:C219)</f>
        <v>0</v>
      </c>
      <c r="D220" s="1116">
        <f>SUM(D213:D219)</f>
        <v>0</v>
      </c>
      <c r="E220" s="1116">
        <f>SUM(E213:E219)</f>
        <v>0</v>
      </c>
      <c r="F220" s="1116">
        <f>SUM(F213:F219)</f>
        <v>0</v>
      </c>
      <c r="G220" s="712"/>
      <c r="H220" s="711"/>
      <c r="I220" s="711"/>
      <c r="J220" s="711"/>
      <c r="K220" s="712"/>
      <c r="L220" s="712"/>
      <c r="M220" s="712"/>
      <c r="N220" s="712"/>
      <c r="O220" s="712"/>
      <c r="P220" s="712"/>
      <c r="Q220" s="712"/>
      <c r="R220" s="712"/>
      <c r="S220" s="712"/>
      <c r="T220" s="712"/>
      <c r="U220" s="712"/>
      <c r="V220" s="712"/>
      <c r="W220" s="712"/>
      <c r="X220" s="712"/>
      <c r="Y220" s="712"/>
      <c r="Z220" s="712"/>
      <c r="AA220" s="712"/>
      <c r="AB220" s="712"/>
      <c r="AC220" s="712"/>
      <c r="AD220" s="712"/>
      <c r="AE220" s="712"/>
      <c r="AF220" s="712"/>
      <c r="AG220" s="712"/>
      <c r="AH220" s="712"/>
      <c r="AI220" s="712"/>
      <c r="AJ220" s="712"/>
      <c r="AK220" s="712"/>
    </row>
    <row r="221" spans="1:37" s="307" customFormat="1" ht="15" customHeight="1" x14ac:dyDescent="0.3">
      <c r="A221" s="708"/>
      <c r="B221" s="588"/>
      <c r="C221" s="288"/>
      <c r="D221" s="288"/>
      <c r="E221" s="288"/>
      <c r="F221" s="290"/>
      <c r="G221" s="305"/>
      <c r="H221" s="306"/>
      <c r="I221" s="306"/>
      <c r="J221" s="306"/>
      <c r="K221" s="305"/>
      <c r="L221" s="305"/>
      <c r="M221" s="305"/>
      <c r="N221" s="305"/>
      <c r="O221" s="305"/>
      <c r="P221" s="305"/>
      <c r="Q221" s="305"/>
      <c r="R221" s="305"/>
      <c r="S221" s="305"/>
      <c r="T221" s="305"/>
      <c r="U221" s="305"/>
      <c r="V221" s="305"/>
      <c r="W221" s="305"/>
      <c r="X221" s="305"/>
      <c r="Y221" s="305"/>
      <c r="Z221" s="305"/>
      <c r="AA221" s="305"/>
      <c r="AB221" s="305"/>
      <c r="AC221" s="305"/>
      <c r="AD221" s="305"/>
      <c r="AE221" s="305"/>
      <c r="AF221" s="305"/>
      <c r="AG221" s="305"/>
      <c r="AH221" s="305"/>
      <c r="AI221" s="305"/>
      <c r="AJ221" s="305"/>
      <c r="AK221" s="305"/>
    </row>
    <row r="222" spans="1:37" s="274" customFormat="1" ht="15" customHeight="1" x14ac:dyDescent="0.3">
      <c r="A222" s="231" t="s">
        <v>350</v>
      </c>
      <c r="B222" s="588"/>
      <c r="C222" s="291"/>
      <c r="D222" s="291"/>
      <c r="E222" s="291"/>
      <c r="F222" s="392"/>
      <c r="G222" s="281"/>
      <c r="H222" s="282"/>
      <c r="I222" s="282"/>
      <c r="J222" s="282"/>
      <c r="K222" s="281"/>
      <c r="L222" s="281"/>
      <c r="M222" s="281"/>
      <c r="N222" s="281"/>
      <c r="O222" s="281"/>
      <c r="P222" s="281"/>
      <c r="Q222" s="281"/>
      <c r="R222" s="281"/>
      <c r="S222" s="281"/>
      <c r="T222" s="281"/>
      <c r="U222" s="281"/>
      <c r="V222" s="281"/>
      <c r="W222" s="281"/>
      <c r="X222" s="281"/>
      <c r="Y222" s="281"/>
      <c r="Z222" s="281"/>
      <c r="AA222" s="281"/>
      <c r="AB222" s="281"/>
      <c r="AC222" s="281"/>
      <c r="AD222" s="281"/>
      <c r="AE222" s="281"/>
      <c r="AF222" s="281"/>
      <c r="AG222" s="281"/>
      <c r="AH222" s="281"/>
      <c r="AI222" s="281"/>
      <c r="AJ222" s="281"/>
      <c r="AK222" s="281"/>
    </row>
    <row r="223" spans="1:37" s="713" customFormat="1" ht="15" customHeight="1" x14ac:dyDescent="0.3">
      <c r="A223" s="708" t="s">
        <v>431</v>
      </c>
      <c r="B223" s="620">
        <v>133200</v>
      </c>
      <c r="C223" s="317">
        <f>SUMIFS('Expenditures - all orgs'!$D$14:$D$3599,'Expenditures - all orgs'!$C$14:$C$3599, 'Budget Detail - AAAAAA'!$B223,'Expenditures - all orgs'!$B$14:$B$3599,'Budget Detail - AAAAAA'!$B$3)</f>
        <v>0</v>
      </c>
      <c r="D223" s="451">
        <f>SUMIFS('Expenditures - all orgs'!$E$14:$E$3599,'Expenditures - all orgs'!$C$14:$C$3599, 'Budget Detail - AAAAAA'!$B223,'Expenditures - all orgs'!$B$14:$B$3599,'Budget Detail - AAAAAA'!$B$3)</f>
        <v>0</v>
      </c>
      <c r="E223" s="452">
        <f>SUMIFS('Expenditures - all orgs'!$F$14:$F$3599,'Expenditures - all orgs'!$C$14:$C$3599, 'Budget Detail - AAAAAA'!$B223,'Expenditures - all orgs'!$B$14:$B$3599,'Budget Detail - AAAAAA'!$B$3)</f>
        <v>0</v>
      </c>
      <c r="F223" s="453">
        <f t="shared" ref="F223:F227" si="36">C223-D223-E223</f>
        <v>0</v>
      </c>
      <c r="G223" s="712"/>
      <c r="H223" s="711"/>
      <c r="I223" s="711"/>
      <c r="J223" s="711"/>
      <c r="K223" s="712"/>
      <c r="L223" s="712"/>
      <c r="M223" s="712"/>
      <c r="N223" s="712"/>
      <c r="O223" s="712"/>
      <c r="P223" s="712"/>
      <c r="Q223" s="712"/>
      <c r="R223" s="712"/>
      <c r="S223" s="712"/>
      <c r="T223" s="712"/>
      <c r="U223" s="712"/>
      <c r="V223" s="712"/>
      <c r="W223" s="712"/>
      <c r="X223" s="712"/>
      <c r="Y223" s="712"/>
      <c r="Z223" s="712"/>
      <c r="AA223" s="712"/>
      <c r="AB223" s="712"/>
      <c r="AC223" s="712"/>
      <c r="AD223" s="712"/>
      <c r="AE223" s="712"/>
      <c r="AF223" s="712"/>
      <c r="AG223" s="712"/>
      <c r="AH223" s="712"/>
      <c r="AI223" s="712"/>
      <c r="AJ223" s="712"/>
      <c r="AK223" s="712"/>
    </row>
    <row r="224" spans="1:37" s="713" customFormat="1" ht="15" customHeight="1" x14ac:dyDescent="0.3">
      <c r="A224" s="232" t="s">
        <v>348</v>
      </c>
      <c r="B224" s="620">
        <v>133300</v>
      </c>
      <c r="C224" s="317">
        <f>SUMIFS('Expenditures - all orgs'!$D$14:$D$3599,'Expenditures - all orgs'!$C$14:$C$3599, 'Budget Detail - AAAAAA'!$B224,'Expenditures - all orgs'!$B$14:$B$3599,'Budget Detail - AAAAAA'!$B$3)</f>
        <v>0</v>
      </c>
      <c r="D224" s="451">
        <f>SUMIFS('Expenditures - all orgs'!$E$14:$E$3599,'Expenditures - all orgs'!$C$14:$C$3599, 'Budget Detail - AAAAAA'!$B224,'Expenditures - all orgs'!$B$14:$B$3599,'Budget Detail - AAAAAA'!$B$3)</f>
        <v>0</v>
      </c>
      <c r="E224" s="452">
        <f>SUMIFS('Expenditures - all orgs'!$F$14:$F$3599,'Expenditures - all orgs'!$C$14:$C$3599, 'Budget Detail - AAAAAA'!$B224,'Expenditures - all orgs'!$B$14:$B$3599,'Budget Detail - AAAAAA'!$B$3)</f>
        <v>0</v>
      </c>
      <c r="F224" s="453">
        <f t="shared" ref="F224" si="37">C224-D224-E224</f>
        <v>0</v>
      </c>
      <c r="G224" s="712"/>
      <c r="H224" s="711"/>
      <c r="I224" s="711"/>
      <c r="J224" s="711"/>
      <c r="K224" s="712"/>
      <c r="L224" s="712"/>
      <c r="M224" s="712"/>
      <c r="N224" s="712"/>
      <c r="O224" s="712"/>
      <c r="P224" s="712"/>
      <c r="Q224" s="712"/>
      <c r="R224" s="712"/>
      <c r="S224" s="712"/>
      <c r="T224" s="712"/>
      <c r="U224" s="712"/>
      <c r="V224" s="712"/>
      <c r="W224" s="712"/>
      <c r="X224" s="712"/>
      <c r="Y224" s="712"/>
      <c r="Z224" s="712"/>
      <c r="AA224" s="712"/>
      <c r="AB224" s="712"/>
      <c r="AC224" s="712"/>
      <c r="AD224" s="712"/>
      <c r="AE224" s="712"/>
      <c r="AF224" s="712"/>
      <c r="AG224" s="712"/>
      <c r="AH224" s="712"/>
      <c r="AI224" s="712"/>
      <c r="AJ224" s="712"/>
      <c r="AK224" s="712"/>
    </row>
    <row r="225" spans="1:37" s="713" customFormat="1" ht="15" customHeight="1" x14ac:dyDescent="0.3">
      <c r="A225" s="232" t="s">
        <v>349</v>
      </c>
      <c r="B225" s="620">
        <v>133400</v>
      </c>
      <c r="C225" s="317">
        <f>SUMIFS('Expenditures - all orgs'!$D$14:$D$3599,'Expenditures - all orgs'!$C$14:$C$3599, 'Budget Detail - AAAAAA'!$B225,'Expenditures - all orgs'!$B$14:$B$3599,'Budget Detail - AAAAAA'!$B$3)</f>
        <v>0</v>
      </c>
      <c r="D225" s="451">
        <f>SUMIFS('Expenditures - all orgs'!$E$14:$E$3599,'Expenditures - all orgs'!$C$14:$C$3599, 'Budget Detail - AAAAAA'!$B225,'Expenditures - all orgs'!$B$14:$B$3599,'Budget Detail - AAAAAA'!$B$3)</f>
        <v>0</v>
      </c>
      <c r="E225" s="452">
        <f>SUMIFS('Expenditures - all orgs'!$F$14:$F$3599,'Expenditures - all orgs'!$C$14:$C$3599, 'Budget Detail - AAAAAA'!$B225,'Expenditures - all orgs'!$B$14:$B$3599,'Budget Detail - AAAAAA'!$B$3)</f>
        <v>0</v>
      </c>
      <c r="F225" s="453">
        <f t="shared" si="36"/>
        <v>0</v>
      </c>
      <c r="G225" s="712"/>
      <c r="H225" s="711"/>
      <c r="I225" s="711"/>
      <c r="J225" s="711"/>
      <c r="K225" s="712"/>
      <c r="L225" s="712"/>
      <c r="M225" s="712"/>
      <c r="N225" s="712"/>
      <c r="O225" s="712"/>
      <c r="P225" s="712"/>
      <c r="Q225" s="712"/>
      <c r="R225" s="712"/>
      <c r="S225" s="712"/>
      <c r="T225" s="712"/>
      <c r="U225" s="712"/>
      <c r="V225" s="712"/>
      <c r="W225" s="712"/>
      <c r="X225" s="712"/>
      <c r="Y225" s="712"/>
      <c r="Z225" s="712"/>
      <c r="AA225" s="712"/>
      <c r="AB225" s="712"/>
      <c r="AC225" s="712"/>
      <c r="AD225" s="712"/>
      <c r="AE225" s="712"/>
      <c r="AF225" s="712"/>
      <c r="AG225" s="712"/>
      <c r="AH225" s="712"/>
      <c r="AI225" s="712"/>
      <c r="AJ225" s="712"/>
      <c r="AK225" s="712"/>
    </row>
    <row r="226" spans="1:37" s="713" customFormat="1" ht="15" customHeight="1" x14ac:dyDescent="0.3">
      <c r="A226" s="232" t="s">
        <v>347</v>
      </c>
      <c r="B226" s="620">
        <v>133500</v>
      </c>
      <c r="C226" s="317">
        <f>SUMIFS('Expenditures - all orgs'!$D$14:$D$3599,'Expenditures - all orgs'!$C$14:$C$3599, 'Budget Detail - AAAAAA'!$B226,'Expenditures - all orgs'!$B$14:$B$3599,'Budget Detail - AAAAAA'!$B$3)</f>
        <v>0</v>
      </c>
      <c r="D226" s="451">
        <f>SUMIFS('Expenditures - all orgs'!$E$14:$E$3599,'Expenditures - all orgs'!$C$14:$C$3599, 'Budget Detail - AAAAAA'!$B226,'Expenditures - all orgs'!$B$14:$B$3599,'Budget Detail - AAAAAA'!$B$3)</f>
        <v>0</v>
      </c>
      <c r="E226" s="452">
        <f>SUMIFS('Expenditures - all orgs'!$F$14:$F$3599,'Expenditures - all orgs'!$C$14:$C$3599, 'Budget Detail - AAAAAA'!$B226,'Expenditures - all orgs'!$B$14:$B$3599,'Budget Detail - AAAAAA'!$B$3)</f>
        <v>0</v>
      </c>
      <c r="F226" s="453">
        <f t="shared" si="36"/>
        <v>0</v>
      </c>
      <c r="G226" s="712"/>
      <c r="H226" s="711"/>
      <c r="I226" s="711"/>
      <c r="J226" s="711"/>
      <c r="K226" s="712"/>
      <c r="L226" s="712"/>
      <c r="M226" s="712"/>
      <c r="N226" s="712"/>
      <c r="O226" s="712"/>
      <c r="P226" s="712"/>
      <c r="Q226" s="712"/>
      <c r="R226" s="712"/>
      <c r="S226" s="712"/>
      <c r="T226" s="712"/>
      <c r="U226" s="712"/>
      <c r="V226" s="712"/>
      <c r="W226" s="712"/>
      <c r="X226" s="712"/>
      <c r="Y226" s="712"/>
      <c r="Z226" s="712"/>
      <c r="AA226" s="712"/>
      <c r="AB226" s="712"/>
      <c r="AC226" s="712"/>
      <c r="AD226" s="712"/>
      <c r="AE226" s="712"/>
      <c r="AF226" s="712"/>
      <c r="AG226" s="712"/>
      <c r="AH226" s="712"/>
      <c r="AI226" s="712"/>
      <c r="AJ226" s="712"/>
      <c r="AK226" s="712"/>
    </row>
    <row r="227" spans="1:37" s="713" customFormat="1" ht="15" customHeight="1" thickBot="1" x14ac:dyDescent="0.35">
      <c r="A227" s="232" t="s">
        <v>104</v>
      </c>
      <c r="B227" s="620" t="s">
        <v>107</v>
      </c>
      <c r="C227" s="360">
        <f>SUMIFS('Expenditures - all orgs'!$D$14:$D$3599,'Expenditures - all orgs'!$C$14:$C$3599, 'Budget Detail - AAAAAA'!$B227,'Expenditures - all orgs'!$B$14:$B$3599,'Budget Detail - AAAAAA'!$B$3)</f>
        <v>0</v>
      </c>
      <c r="D227" s="454">
        <f>SUMIFS('Expenditures - all orgs'!$E$14:$E$3599,'Expenditures - all orgs'!$C$14:$C$3599, 'Budget Detail - AAAAAA'!$B227,'Expenditures - all orgs'!$B$14:$B$3599,'Budget Detail - AAAAAA'!$B$3)</f>
        <v>0</v>
      </c>
      <c r="E227" s="455">
        <f>SUMIFS('Expenditures - all orgs'!$F$14:$F$3599,'Expenditures - all orgs'!$C$14:$C$3599, 'Budget Detail - AAAAAA'!$B227,'Expenditures - all orgs'!$B$14:$B$3599,'Budget Detail - AAAAAA'!$B$3)</f>
        <v>0</v>
      </c>
      <c r="F227" s="456">
        <f t="shared" si="36"/>
        <v>0</v>
      </c>
      <c r="G227" s="712"/>
      <c r="H227" s="711"/>
      <c r="I227" s="711"/>
      <c r="J227" s="711"/>
      <c r="K227" s="712"/>
      <c r="L227" s="712"/>
      <c r="M227" s="712"/>
      <c r="N227" s="712"/>
      <c r="O227" s="712"/>
      <c r="P227" s="712"/>
      <c r="Q227" s="712"/>
      <c r="R227" s="712"/>
      <c r="S227" s="712"/>
      <c r="T227" s="712"/>
      <c r="U227" s="712"/>
      <c r="V227" s="712"/>
      <c r="W227" s="712"/>
      <c r="X227" s="712"/>
      <c r="Y227" s="712"/>
      <c r="Z227" s="712"/>
      <c r="AA227" s="712"/>
      <c r="AB227" s="712"/>
      <c r="AC227" s="712"/>
      <c r="AD227" s="712"/>
      <c r="AE227" s="712"/>
      <c r="AF227" s="712"/>
      <c r="AG227" s="712"/>
      <c r="AH227" s="712"/>
      <c r="AI227" s="712"/>
      <c r="AJ227" s="712"/>
      <c r="AK227" s="712"/>
    </row>
    <row r="228" spans="1:37" s="713" customFormat="1" ht="15" customHeight="1" thickBot="1" x14ac:dyDescent="0.35">
      <c r="A228" s="232"/>
      <c r="B228" s="621" t="s">
        <v>362</v>
      </c>
      <c r="C228" s="361">
        <f>SUM(C223:C227)</f>
        <v>0</v>
      </c>
      <c r="D228" s="361">
        <f>SUM(D223:D227)</f>
        <v>0</v>
      </c>
      <c r="E228" s="361">
        <f>SUM(E223:E227)</f>
        <v>0</v>
      </c>
      <c r="F228" s="457">
        <f>SUM(F223:F227)</f>
        <v>0</v>
      </c>
      <c r="G228" s="712"/>
      <c r="H228" s="711"/>
      <c r="I228" s="711"/>
      <c r="J228" s="711"/>
      <c r="K228" s="712"/>
      <c r="L228" s="712"/>
      <c r="M228" s="712"/>
      <c r="N228" s="712"/>
      <c r="O228" s="712"/>
      <c r="P228" s="712"/>
      <c r="Q228" s="712"/>
      <c r="R228" s="712"/>
      <c r="S228" s="712"/>
      <c r="T228" s="712"/>
      <c r="U228" s="712"/>
      <c r="V228" s="712"/>
      <c r="W228" s="712"/>
      <c r="X228" s="712"/>
      <c r="Y228" s="712"/>
      <c r="Z228" s="712"/>
      <c r="AA228" s="712"/>
      <c r="AB228" s="712"/>
      <c r="AC228" s="712"/>
      <c r="AD228" s="712"/>
      <c r="AE228" s="712"/>
      <c r="AF228" s="712"/>
      <c r="AG228" s="712"/>
      <c r="AH228" s="712"/>
      <c r="AI228" s="712"/>
      <c r="AJ228" s="712"/>
      <c r="AK228" s="712"/>
    </row>
    <row r="229" spans="1:37" s="307" customFormat="1" ht="15" customHeight="1" x14ac:dyDescent="0.3">
      <c r="A229" s="708"/>
      <c r="B229" s="588"/>
      <c r="C229" s="288"/>
      <c r="D229" s="288"/>
      <c r="E229" s="288"/>
      <c r="F229" s="290"/>
      <c r="G229" s="305"/>
      <c r="H229" s="306"/>
      <c r="I229" s="306"/>
      <c r="J229" s="306"/>
      <c r="K229" s="305"/>
      <c r="L229" s="305"/>
      <c r="M229" s="305"/>
      <c r="N229" s="305"/>
      <c r="O229" s="305"/>
      <c r="P229" s="305"/>
      <c r="Q229" s="305"/>
      <c r="R229" s="305"/>
      <c r="S229" s="305"/>
      <c r="T229" s="305"/>
      <c r="U229" s="305"/>
      <c r="V229" s="305"/>
      <c r="W229" s="305"/>
      <c r="X229" s="305"/>
      <c r="Y229" s="305"/>
      <c r="Z229" s="305"/>
      <c r="AA229" s="305"/>
      <c r="AB229" s="305"/>
      <c r="AC229" s="305"/>
      <c r="AD229" s="305"/>
      <c r="AE229" s="305"/>
      <c r="AF229" s="305"/>
      <c r="AG229" s="305"/>
      <c r="AH229" s="305"/>
      <c r="AI229" s="305"/>
      <c r="AJ229" s="305"/>
      <c r="AK229" s="305"/>
    </row>
    <row r="230" spans="1:37" s="274" customFormat="1" ht="15" customHeight="1" x14ac:dyDescent="0.3">
      <c r="A230" s="231" t="s">
        <v>215</v>
      </c>
      <c r="B230" s="588"/>
      <c r="C230" s="291"/>
      <c r="D230" s="291"/>
      <c r="E230" s="291"/>
      <c r="F230" s="392"/>
      <c r="G230" s="281"/>
      <c r="H230" s="282"/>
      <c r="I230" s="282"/>
      <c r="J230" s="282"/>
      <c r="K230" s="281"/>
      <c r="L230" s="281"/>
      <c r="M230" s="281"/>
      <c r="N230" s="281"/>
      <c r="O230" s="281"/>
      <c r="P230" s="281"/>
      <c r="Q230" s="281"/>
      <c r="R230" s="281"/>
      <c r="S230" s="281"/>
      <c r="T230" s="281"/>
      <c r="U230" s="281"/>
      <c r="V230" s="281"/>
      <c r="W230" s="281"/>
      <c r="X230" s="281"/>
      <c r="Y230" s="281"/>
      <c r="Z230" s="281"/>
      <c r="AA230" s="281"/>
      <c r="AB230" s="281"/>
      <c r="AC230" s="281"/>
      <c r="AD230" s="281"/>
      <c r="AE230" s="281"/>
      <c r="AF230" s="281"/>
      <c r="AG230" s="281"/>
      <c r="AH230" s="281"/>
      <c r="AI230" s="281"/>
      <c r="AJ230" s="281"/>
      <c r="AK230" s="281"/>
    </row>
    <row r="231" spans="1:37" s="713" customFormat="1" ht="15" customHeight="1" x14ac:dyDescent="0.3">
      <c r="A231" s="232" t="s">
        <v>24</v>
      </c>
      <c r="B231" s="617">
        <v>134100</v>
      </c>
      <c r="C231" s="315">
        <f>SUMIFS('Expenditures - all orgs'!$D$14:$D$3599,'Expenditures - all orgs'!$C$14:$C$3599, 'Budget Detail - AAAAAA'!$B231,'Expenditures - all orgs'!$B$14:$B$3599,'Budget Detail - AAAAAA'!$B$3)</f>
        <v>0</v>
      </c>
      <c r="D231" s="444">
        <f>SUMIFS('Expenditures - all orgs'!$E$14:$E$3599,'Expenditures - all orgs'!$C$14:$C$3599, 'Budget Detail - AAAAAA'!$B231,'Expenditures - all orgs'!$B$14:$B$3599,'Budget Detail - AAAAAA'!$B$3)</f>
        <v>0</v>
      </c>
      <c r="E231" s="445">
        <f>SUMIFS('Expenditures - all orgs'!$F$14:$F$3599,'Expenditures - all orgs'!$C$14:$C$3599, 'Budget Detail - AAAAAA'!$B231,'Expenditures - all orgs'!$B$14:$B$3599,'Budget Detail - AAAAAA'!$B$3)</f>
        <v>0</v>
      </c>
      <c r="F231" s="446">
        <f>C231-D231-E231</f>
        <v>0</v>
      </c>
      <c r="G231" s="712"/>
      <c r="H231" s="711"/>
      <c r="I231" s="711"/>
      <c r="J231" s="711"/>
      <c r="K231" s="712"/>
      <c r="L231" s="712"/>
      <c r="M231" s="712"/>
      <c r="N231" s="712"/>
      <c r="O231" s="712"/>
      <c r="P231" s="712"/>
      <c r="Q231" s="712"/>
      <c r="R231" s="712"/>
      <c r="S231" s="712"/>
      <c r="T231" s="712"/>
      <c r="U231" s="712"/>
      <c r="V231" s="712"/>
      <c r="W231" s="712"/>
      <c r="X231" s="712"/>
      <c r="Y231" s="712"/>
      <c r="Z231" s="712"/>
      <c r="AA231" s="712"/>
      <c r="AB231" s="712"/>
      <c r="AC231" s="712"/>
      <c r="AD231" s="712"/>
      <c r="AE231" s="712"/>
      <c r="AF231" s="712"/>
      <c r="AG231" s="712"/>
      <c r="AH231" s="712"/>
      <c r="AI231" s="712"/>
      <c r="AJ231" s="712"/>
      <c r="AK231" s="712"/>
    </row>
    <row r="232" spans="1:37" s="713" customFormat="1" ht="15" customHeight="1" x14ac:dyDescent="0.3">
      <c r="A232" s="708" t="s">
        <v>410</v>
      </c>
      <c r="B232" s="618">
        <v>134200</v>
      </c>
      <c r="C232" s="315">
        <f>SUMIFS('Expenditures - all orgs'!$D$14:$D$3599,'Expenditures - all orgs'!$C$14:$C$3599, 'Budget Detail - AAAAAA'!$B232,'Expenditures - all orgs'!$B$14:$B$3599,'Budget Detail - AAAAAA'!$B$3)</f>
        <v>0</v>
      </c>
      <c r="D232" s="444">
        <f>SUMIFS('Expenditures - all orgs'!$E$14:$E$3599,'Expenditures - all orgs'!$C$14:$C$3599, 'Budget Detail - AAAAAA'!$B232,'Expenditures - all orgs'!$B$14:$B$3599,'Budget Detail - AAAAAA'!$B$3)</f>
        <v>0</v>
      </c>
      <c r="E232" s="445">
        <f>SUMIFS('Expenditures - all orgs'!$F$14:$F$3599,'Expenditures - all orgs'!$C$14:$C$3599, 'Budget Detail - AAAAAA'!$B232,'Expenditures - all orgs'!$B$14:$B$3599,'Budget Detail - AAAAAA'!$B$3)</f>
        <v>0</v>
      </c>
      <c r="F232" s="446">
        <f>C232-D232-E232</f>
        <v>0</v>
      </c>
      <c r="G232" s="712"/>
      <c r="H232" s="711"/>
      <c r="I232" s="711"/>
      <c r="J232" s="711"/>
      <c r="K232" s="712"/>
      <c r="L232" s="712"/>
      <c r="M232" s="712"/>
      <c r="N232" s="712"/>
      <c r="O232" s="712"/>
      <c r="P232" s="712"/>
      <c r="Q232" s="712"/>
      <c r="R232" s="712"/>
      <c r="S232" s="712"/>
      <c r="T232" s="712"/>
      <c r="U232" s="712"/>
      <c r="V232" s="712"/>
      <c r="W232" s="712"/>
      <c r="X232" s="712"/>
      <c r="Y232" s="712"/>
      <c r="Z232" s="712"/>
      <c r="AA232" s="712"/>
      <c r="AB232" s="712"/>
      <c r="AC232" s="712"/>
      <c r="AD232" s="712"/>
      <c r="AE232" s="712"/>
      <c r="AF232" s="712"/>
      <c r="AG232" s="712"/>
      <c r="AH232" s="712"/>
      <c r="AI232" s="712"/>
      <c r="AJ232" s="712"/>
      <c r="AK232" s="712"/>
    </row>
    <row r="233" spans="1:37" s="713" customFormat="1" ht="15" customHeight="1" x14ac:dyDescent="0.3">
      <c r="A233" s="232" t="s">
        <v>25</v>
      </c>
      <c r="B233" s="618">
        <v>134300</v>
      </c>
      <c r="C233" s="316">
        <f>SUMIFS('Expenditures - all orgs'!$D$14:$D$3599,'Expenditures - all orgs'!$C$14:$C$3599, 'Budget Detail - AAAAAA'!$B233,'Expenditures - all orgs'!$B$14:$B$3599,'Budget Detail - AAAAAA'!$B$3)</f>
        <v>0</v>
      </c>
      <c r="D233" s="447">
        <f>SUMIFS('Expenditures - all orgs'!$E$14:$E$3599,'Expenditures - all orgs'!$C$14:$C$3599, 'Budget Detail - AAAAAA'!$B233,'Expenditures - all orgs'!$B$14:$B$3599,'Budget Detail - AAAAAA'!$B$3)</f>
        <v>0</v>
      </c>
      <c r="E233" s="448">
        <f>SUMIFS('Expenditures - all orgs'!$F$14:$F$3599,'Expenditures - all orgs'!$C$14:$C$3599, 'Budget Detail - AAAAAA'!$B233,'Expenditures - all orgs'!$B$14:$B$3599,'Budget Detail - AAAAAA'!$B$3)</f>
        <v>0</v>
      </c>
      <c r="F233" s="449">
        <f>C233-D233-E233</f>
        <v>0</v>
      </c>
      <c r="G233" s="712"/>
      <c r="H233" s="711"/>
      <c r="I233" s="711"/>
      <c r="J233" s="711"/>
      <c r="K233" s="712"/>
      <c r="L233" s="712"/>
      <c r="M233" s="712"/>
      <c r="N233" s="712"/>
      <c r="O233" s="712"/>
      <c r="P233" s="712"/>
      <c r="Q233" s="712"/>
      <c r="R233" s="712"/>
      <c r="S233" s="712"/>
      <c r="T233" s="712"/>
      <c r="U233" s="712"/>
      <c r="V233" s="712"/>
      <c r="W233" s="712"/>
      <c r="X233" s="712"/>
      <c r="Y233" s="712"/>
      <c r="Z233" s="712"/>
      <c r="AA233" s="712"/>
      <c r="AB233" s="712"/>
      <c r="AC233" s="712"/>
      <c r="AD233" s="712"/>
      <c r="AE233" s="712"/>
      <c r="AF233" s="712"/>
      <c r="AG233" s="712"/>
      <c r="AH233" s="712"/>
      <c r="AI233" s="712"/>
      <c r="AJ233" s="712"/>
      <c r="AK233" s="712"/>
    </row>
    <row r="234" spans="1:37" s="713" customFormat="1" ht="15" customHeight="1" thickBot="1" x14ac:dyDescent="0.35">
      <c r="A234" s="232" t="s">
        <v>104</v>
      </c>
      <c r="B234" s="618" t="s">
        <v>107</v>
      </c>
      <c r="C234" s="316">
        <f>SUMIFS('Expenditures - all orgs'!$D$14:$D$3599,'Expenditures - all orgs'!$C$14:$C$3599, 'Budget Detail - AAAAAA'!$B234,'Expenditures - all orgs'!$B$14:$B$3599,'Budget Detail - AAAAAA'!$B$3)</f>
        <v>0</v>
      </c>
      <c r="D234" s="447">
        <f>SUMIFS('Expenditures - all orgs'!$E$14:$E$3599,'Expenditures - all orgs'!$C$14:$C$3599, 'Budget Detail - AAAAAA'!$B234,'Expenditures - all orgs'!$B$14:$B$3599,'Budget Detail - AAAAAA'!$B$3)</f>
        <v>0</v>
      </c>
      <c r="E234" s="448">
        <f>SUMIFS('Expenditures - all orgs'!$F$14:$F$3599,'Expenditures - all orgs'!$C$14:$C$3599, 'Budget Detail - AAAAAA'!$B234,'Expenditures - all orgs'!$B$14:$B$3599,'Budget Detail - AAAAAA'!$B$3)</f>
        <v>0</v>
      </c>
      <c r="F234" s="449">
        <f>C234-D234-E234</f>
        <v>0</v>
      </c>
      <c r="G234" s="712"/>
      <c r="H234" s="711"/>
      <c r="I234" s="711"/>
      <c r="J234" s="711"/>
      <c r="K234" s="712"/>
      <c r="L234" s="712"/>
      <c r="M234" s="712"/>
      <c r="N234" s="712"/>
      <c r="O234" s="712"/>
      <c r="P234" s="712"/>
      <c r="Q234" s="712"/>
      <c r="R234" s="712"/>
      <c r="S234" s="712"/>
      <c r="T234" s="712"/>
      <c r="U234" s="712"/>
      <c r="V234" s="712"/>
      <c r="W234" s="712"/>
      <c r="X234" s="712"/>
      <c r="Y234" s="712"/>
      <c r="Z234" s="712"/>
      <c r="AA234" s="712"/>
      <c r="AB234" s="712"/>
      <c r="AC234" s="712"/>
      <c r="AD234" s="712"/>
      <c r="AE234" s="712"/>
      <c r="AF234" s="712"/>
      <c r="AG234" s="712"/>
      <c r="AH234" s="712"/>
      <c r="AI234" s="712"/>
      <c r="AJ234" s="712"/>
      <c r="AK234" s="712"/>
    </row>
    <row r="235" spans="1:37" s="713" customFormat="1" ht="15" customHeight="1" thickBot="1" x14ac:dyDescent="0.35">
      <c r="A235" s="232"/>
      <c r="B235" s="619" t="s">
        <v>362</v>
      </c>
      <c r="C235" s="359">
        <f>SUM(C231:C234)</f>
        <v>0</v>
      </c>
      <c r="D235" s="359">
        <f>SUM(D231:D234)</f>
        <v>0</v>
      </c>
      <c r="E235" s="359">
        <f>SUM(E231:E234)</f>
        <v>0</v>
      </c>
      <c r="F235" s="450">
        <f>SUM(F231:F234)</f>
        <v>0</v>
      </c>
      <c r="G235" s="712"/>
      <c r="H235" s="711"/>
      <c r="I235" s="711"/>
      <c r="J235" s="711"/>
      <c r="K235" s="712"/>
      <c r="L235" s="712"/>
      <c r="M235" s="712"/>
      <c r="N235" s="712"/>
      <c r="O235" s="712"/>
      <c r="P235" s="712"/>
      <c r="Q235" s="712"/>
      <c r="R235" s="712"/>
      <c r="S235" s="712"/>
      <c r="T235" s="712"/>
      <c r="U235" s="712"/>
      <c r="V235" s="712"/>
      <c r="W235" s="712"/>
      <c r="X235" s="712"/>
      <c r="Y235" s="712"/>
      <c r="Z235" s="712"/>
      <c r="AA235" s="712"/>
      <c r="AB235" s="712"/>
      <c r="AC235" s="712"/>
      <c r="AD235" s="712"/>
      <c r="AE235" s="712"/>
      <c r="AF235" s="712"/>
      <c r="AG235" s="712"/>
      <c r="AH235" s="712"/>
      <c r="AI235" s="712"/>
      <c r="AJ235" s="712"/>
      <c r="AK235" s="712"/>
    </row>
    <row r="236" spans="1:37" s="307" customFormat="1" ht="15" customHeight="1" x14ac:dyDescent="0.3">
      <c r="A236" s="708"/>
      <c r="B236" s="588"/>
      <c r="C236" s="288"/>
      <c r="D236" s="288"/>
      <c r="E236" s="288"/>
      <c r="F236" s="290"/>
      <c r="G236" s="305"/>
      <c r="H236" s="306"/>
      <c r="I236" s="306"/>
      <c r="J236" s="306"/>
      <c r="K236" s="305"/>
      <c r="L236" s="305"/>
      <c r="M236" s="305"/>
      <c r="N236" s="305"/>
      <c r="O236" s="305"/>
      <c r="P236" s="305"/>
      <c r="Q236" s="305"/>
      <c r="R236" s="305"/>
      <c r="S236" s="305"/>
      <c r="T236" s="305"/>
      <c r="U236" s="305"/>
      <c r="V236" s="305"/>
      <c r="W236" s="305"/>
      <c r="X236" s="305"/>
      <c r="Y236" s="305"/>
      <c r="Z236" s="305"/>
      <c r="AA236" s="305"/>
      <c r="AB236" s="305"/>
      <c r="AC236" s="305"/>
      <c r="AD236" s="305"/>
      <c r="AE236" s="305"/>
      <c r="AF236" s="305"/>
      <c r="AG236" s="305"/>
      <c r="AH236" s="305"/>
      <c r="AI236" s="305"/>
      <c r="AJ236" s="305"/>
      <c r="AK236" s="305"/>
    </row>
    <row r="237" spans="1:37" s="274" customFormat="1" ht="15" customHeight="1" x14ac:dyDescent="0.3">
      <c r="A237" s="231" t="s">
        <v>220</v>
      </c>
      <c r="B237" s="588"/>
      <c r="C237" s="291"/>
      <c r="D237" s="291"/>
      <c r="E237" s="291"/>
      <c r="F237" s="392"/>
      <c r="G237" s="281"/>
      <c r="H237" s="282"/>
      <c r="I237" s="282"/>
      <c r="J237" s="282"/>
      <c r="K237" s="281"/>
      <c r="L237" s="281"/>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c r="AJ237" s="281"/>
      <c r="AK237" s="281"/>
    </row>
    <row r="238" spans="1:37" s="713" customFormat="1" ht="15" customHeight="1" x14ac:dyDescent="0.3">
      <c r="A238" s="222" t="s">
        <v>101</v>
      </c>
      <c r="B238" s="1130">
        <v>135100</v>
      </c>
      <c r="C238" s="318">
        <f>SUMIFS('Expenditures - all orgs'!$D$14:$D$3599,'Expenditures - all orgs'!$C$14:$C$3599, 'Budget Detail - AAAAAA'!$B238,'Expenditures - all orgs'!$B$14:$B$3599,'Budget Detail - AAAAAA'!$B$3)</f>
        <v>0</v>
      </c>
      <c r="D238" s="458">
        <f>SUMIFS('Expenditures - all orgs'!$E$14:$E$3599,'Expenditures - all orgs'!$C$14:$C$3599, 'Budget Detail - AAAAAA'!$B238,'Expenditures - all orgs'!$B$14:$B$3599,'Budget Detail - AAAAAA'!$B$3)</f>
        <v>0</v>
      </c>
      <c r="E238" s="459">
        <f>SUMIFS('Expenditures - all orgs'!$F$14:$F$3599,'Expenditures - all orgs'!$C$14:$C$3599, 'Budget Detail - AAAAAA'!$B238,'Expenditures - all orgs'!$B$14:$B$3599,'Budget Detail - AAAAAA'!$B$3)</f>
        <v>0</v>
      </c>
      <c r="F238" s="460">
        <f t="shared" si="10"/>
        <v>0</v>
      </c>
      <c r="G238" s="712"/>
      <c r="H238" s="285"/>
      <c r="I238" s="285"/>
      <c r="J238" s="285"/>
      <c r="K238" s="712"/>
      <c r="L238" s="712"/>
      <c r="M238" s="712"/>
      <c r="N238" s="712"/>
      <c r="O238" s="712"/>
      <c r="P238" s="712"/>
      <c r="Q238" s="712"/>
      <c r="R238" s="712"/>
      <c r="S238" s="712"/>
      <c r="T238" s="712"/>
      <c r="U238" s="712"/>
      <c r="V238" s="712"/>
      <c r="W238" s="712"/>
      <c r="X238" s="712"/>
      <c r="Y238" s="712"/>
      <c r="Z238" s="712"/>
      <c r="AA238" s="712"/>
      <c r="AB238" s="712"/>
      <c r="AC238" s="712"/>
      <c r="AD238" s="712"/>
      <c r="AE238" s="712"/>
      <c r="AF238" s="712"/>
      <c r="AG238" s="712"/>
      <c r="AH238" s="712"/>
      <c r="AI238" s="712"/>
      <c r="AJ238" s="712"/>
      <c r="AK238" s="712"/>
    </row>
    <row r="239" spans="1:37" s="713" customFormat="1" ht="15" customHeight="1" x14ac:dyDescent="0.3">
      <c r="A239" s="218" t="s">
        <v>216</v>
      </c>
      <c r="B239" s="1131">
        <v>135200</v>
      </c>
      <c r="C239" s="318">
        <f>SUMIFS('Expenditures - all orgs'!$D$14:$D$3599,'Expenditures - all orgs'!$C$14:$C$3599, 'Budget Detail - AAAAAA'!$B239,'Expenditures - all orgs'!$B$14:$B$3599,'Budget Detail - AAAAAA'!$B$3)</f>
        <v>0</v>
      </c>
      <c r="D239" s="458">
        <f>SUMIFS('Expenditures - all orgs'!$E$14:$E$3599,'Expenditures - all orgs'!$C$14:$C$3599, 'Budget Detail - AAAAAA'!$B239,'Expenditures - all orgs'!$B$14:$B$3599,'Budget Detail - AAAAAA'!$B$3)</f>
        <v>0</v>
      </c>
      <c r="E239" s="459">
        <f>SUMIFS('Expenditures - all orgs'!$F$14:$F$3599,'Expenditures - all orgs'!$C$14:$C$3599, 'Budget Detail - AAAAAA'!$B239,'Expenditures - all orgs'!$B$14:$B$3599,'Budget Detail - AAAAAA'!$B$3)</f>
        <v>0</v>
      </c>
      <c r="F239" s="460">
        <f t="shared" ref="F239:F266" si="38">C239-D239-E239</f>
        <v>0</v>
      </c>
      <c r="G239" s="712"/>
      <c r="H239" s="285"/>
      <c r="I239" s="285"/>
      <c r="J239" s="285"/>
      <c r="K239" s="712"/>
      <c r="L239" s="712"/>
      <c r="M239" s="712"/>
      <c r="N239" s="712"/>
      <c r="O239" s="712"/>
      <c r="P239" s="712"/>
      <c r="Q239" s="712"/>
      <c r="R239" s="712"/>
      <c r="S239" s="712"/>
      <c r="T239" s="712"/>
      <c r="U239" s="712"/>
      <c r="V239" s="712"/>
      <c r="W239" s="712"/>
      <c r="X239" s="712"/>
      <c r="Y239" s="712"/>
      <c r="Z239" s="712"/>
      <c r="AA239" s="712"/>
      <c r="AB239" s="712"/>
      <c r="AC239" s="712"/>
      <c r="AD239" s="712"/>
      <c r="AE239" s="712"/>
      <c r="AF239" s="712"/>
      <c r="AG239" s="712"/>
      <c r="AH239" s="712"/>
      <c r="AI239" s="712"/>
      <c r="AJ239" s="712"/>
      <c r="AK239" s="712"/>
    </row>
    <row r="240" spans="1:37" s="713" customFormat="1" ht="15" customHeight="1" x14ac:dyDescent="0.3">
      <c r="A240" s="218" t="s">
        <v>217</v>
      </c>
      <c r="B240" s="1131">
        <v>135300</v>
      </c>
      <c r="C240" s="318">
        <f>SUMIFS('Expenditures - all orgs'!$D$14:$D$3599,'Expenditures - all orgs'!$C$14:$C$3599, 'Budget Detail - AAAAAA'!$B240,'Expenditures - all orgs'!$B$14:$B$3599,'Budget Detail - AAAAAA'!$B$3)</f>
        <v>0</v>
      </c>
      <c r="D240" s="458">
        <f>SUMIFS('Expenditures - all orgs'!$E$14:$E$3599,'Expenditures - all orgs'!$C$14:$C$3599, 'Budget Detail - AAAAAA'!$B240,'Expenditures - all orgs'!$B$14:$B$3599,'Budget Detail - AAAAAA'!$B$3)</f>
        <v>0</v>
      </c>
      <c r="E240" s="459">
        <f>SUMIFS('Expenditures - all orgs'!$F$14:$F$3599,'Expenditures - all orgs'!$C$14:$C$3599, 'Budget Detail - AAAAAA'!$B240,'Expenditures - all orgs'!$B$14:$B$3599,'Budget Detail - AAAAAA'!$B$3)</f>
        <v>0</v>
      </c>
      <c r="F240" s="460">
        <f t="shared" si="38"/>
        <v>0</v>
      </c>
      <c r="G240" s="712"/>
      <c r="H240" s="285"/>
      <c r="I240" s="285"/>
      <c r="J240" s="285"/>
      <c r="K240" s="712"/>
      <c r="L240" s="712"/>
      <c r="M240" s="712"/>
      <c r="N240" s="712"/>
      <c r="O240" s="712"/>
      <c r="P240" s="712"/>
      <c r="Q240" s="712"/>
      <c r="R240" s="712"/>
      <c r="S240" s="712"/>
      <c r="T240" s="712"/>
      <c r="U240" s="712"/>
      <c r="V240" s="712"/>
      <c r="W240" s="712"/>
      <c r="X240" s="712"/>
      <c r="Y240" s="712"/>
      <c r="Z240" s="712"/>
      <c r="AA240" s="712"/>
      <c r="AB240" s="712"/>
      <c r="AC240" s="712"/>
      <c r="AD240" s="712"/>
      <c r="AE240" s="712"/>
      <c r="AF240" s="712"/>
      <c r="AG240" s="712"/>
      <c r="AH240" s="712"/>
      <c r="AI240" s="712"/>
      <c r="AJ240" s="712"/>
      <c r="AK240" s="712"/>
    </row>
    <row r="241" spans="1:37" s="713" customFormat="1" ht="15" customHeight="1" x14ac:dyDescent="0.3">
      <c r="A241" s="225" t="s">
        <v>26</v>
      </c>
      <c r="B241" s="1131">
        <v>135400</v>
      </c>
      <c r="C241" s="318">
        <f>SUMIFS('Expenditures - all orgs'!$D$14:$D$3599,'Expenditures - all orgs'!$C$14:$C$3599, 'Budget Detail - AAAAAA'!$B241,'Expenditures - all orgs'!$B$14:$B$3599,'Budget Detail - AAAAAA'!$B$3)</f>
        <v>0</v>
      </c>
      <c r="D241" s="458">
        <f>SUMIFS('Expenditures - all orgs'!$E$14:$E$3599,'Expenditures - all orgs'!$C$14:$C$3599, 'Budget Detail - AAAAAA'!$B241,'Expenditures - all orgs'!$B$14:$B$3599,'Budget Detail - AAAAAA'!$B$3)</f>
        <v>0</v>
      </c>
      <c r="E241" s="459">
        <f>SUMIFS('Expenditures - all orgs'!$F$14:$F$3599,'Expenditures - all orgs'!$C$14:$C$3599, 'Budget Detail - AAAAAA'!$B241,'Expenditures - all orgs'!$B$14:$B$3599,'Budget Detail - AAAAAA'!$B$3)</f>
        <v>0</v>
      </c>
      <c r="F241" s="460">
        <f t="shared" si="38"/>
        <v>0</v>
      </c>
      <c r="G241" s="712"/>
      <c r="H241" s="711"/>
      <c r="I241" s="711"/>
      <c r="J241" s="711"/>
      <c r="K241" s="712"/>
      <c r="L241" s="712"/>
      <c r="M241" s="712"/>
      <c r="N241" s="712"/>
      <c r="O241" s="712"/>
      <c r="P241" s="712"/>
      <c r="Q241" s="712"/>
      <c r="R241" s="712"/>
      <c r="S241" s="712"/>
      <c r="T241" s="712"/>
      <c r="U241" s="712"/>
      <c r="V241" s="712"/>
      <c r="W241" s="712"/>
      <c r="X241" s="712"/>
      <c r="Y241" s="712"/>
      <c r="Z241" s="712"/>
      <c r="AA241" s="712"/>
      <c r="AB241" s="712"/>
      <c r="AC241" s="712"/>
      <c r="AD241" s="712"/>
      <c r="AE241" s="712"/>
      <c r="AF241" s="712"/>
      <c r="AG241" s="712"/>
      <c r="AH241" s="712"/>
      <c r="AI241" s="712"/>
      <c r="AJ241" s="712"/>
      <c r="AK241" s="712"/>
    </row>
    <row r="242" spans="1:37" s="713" customFormat="1" ht="15" customHeight="1" x14ac:dyDescent="0.3">
      <c r="A242" s="225" t="s">
        <v>218</v>
      </c>
      <c r="B242" s="1131">
        <v>135500</v>
      </c>
      <c r="C242" s="318">
        <f>SUMIFS('Expenditures - all orgs'!$D$14:$D$3599,'Expenditures - all orgs'!$C$14:$C$3599, 'Budget Detail - AAAAAA'!$B242,'Expenditures - all orgs'!$B$14:$B$3599,'Budget Detail - AAAAAA'!$B$3)</f>
        <v>0</v>
      </c>
      <c r="D242" s="458">
        <f>SUMIFS('Expenditures - all orgs'!$E$14:$E$3599,'Expenditures - all orgs'!$C$14:$C$3599, 'Budget Detail - AAAAAA'!$B242,'Expenditures - all orgs'!$B$14:$B$3599,'Budget Detail - AAAAAA'!$B$3)</f>
        <v>0</v>
      </c>
      <c r="E242" s="459">
        <f>SUMIFS('Expenditures - all orgs'!$F$14:$F$3599,'Expenditures - all orgs'!$C$14:$C$3599, 'Budget Detail - AAAAAA'!$B242,'Expenditures - all orgs'!$B$14:$B$3599,'Budget Detail - AAAAAA'!$B$3)</f>
        <v>0</v>
      </c>
      <c r="F242" s="460">
        <f t="shared" si="38"/>
        <v>0</v>
      </c>
      <c r="G242" s="712"/>
      <c r="H242" s="711"/>
      <c r="I242" s="711"/>
      <c r="J242" s="711"/>
      <c r="K242" s="712"/>
      <c r="L242" s="712"/>
      <c r="M242" s="712"/>
      <c r="N242" s="712"/>
      <c r="O242" s="712"/>
      <c r="P242" s="712"/>
      <c r="Q242" s="712"/>
      <c r="R242" s="712"/>
      <c r="S242" s="712"/>
      <c r="T242" s="712"/>
      <c r="U242" s="712"/>
      <c r="V242" s="712"/>
      <c r="W242" s="712"/>
      <c r="X242" s="712"/>
      <c r="Y242" s="712"/>
      <c r="Z242" s="712"/>
      <c r="AA242" s="712"/>
      <c r="AB242" s="712"/>
      <c r="AC242" s="712"/>
      <c r="AD242" s="712"/>
      <c r="AE242" s="712"/>
      <c r="AF242" s="712"/>
      <c r="AG242" s="712"/>
      <c r="AH242" s="712"/>
      <c r="AI242" s="712"/>
      <c r="AJ242" s="712"/>
      <c r="AK242" s="712"/>
    </row>
    <row r="243" spans="1:37" s="713" customFormat="1" ht="15" customHeight="1" x14ac:dyDescent="0.3">
      <c r="A243" s="225" t="s">
        <v>409</v>
      </c>
      <c r="B243" s="1131">
        <v>135600</v>
      </c>
      <c r="C243" s="318">
        <f>SUMIFS('Expenditures - all orgs'!$D$14:$D$3599,'Expenditures - all orgs'!$C$14:$C$3599, 'Budget Detail - AAAAAA'!$B243,'Expenditures - all orgs'!$B$14:$B$3599,'Budget Detail - AAAAAA'!$B$3)</f>
        <v>0</v>
      </c>
      <c r="D243" s="458">
        <f>SUMIFS('Expenditures - all orgs'!$E$14:$E$3599,'Expenditures - all orgs'!$C$14:$C$3599, 'Budget Detail - AAAAAA'!$B243,'Expenditures - all orgs'!$B$14:$B$3599,'Budget Detail - AAAAAA'!$B$3)</f>
        <v>0</v>
      </c>
      <c r="E243" s="459">
        <f>SUMIFS('Expenditures - all orgs'!$F$14:$F$3599,'Expenditures - all orgs'!$C$14:$C$3599, 'Budget Detail - AAAAAA'!$B243,'Expenditures - all orgs'!$B$14:$B$3599,'Budget Detail - AAAAAA'!$B$3)</f>
        <v>0</v>
      </c>
      <c r="F243" s="460">
        <f t="shared" ref="F243:F245" si="39">C243-D243-E243</f>
        <v>0</v>
      </c>
      <c r="G243" s="712"/>
      <c r="H243" s="711"/>
      <c r="I243" s="711"/>
      <c r="J243" s="711"/>
      <c r="K243" s="712"/>
      <c r="L243" s="712"/>
      <c r="M243" s="712"/>
      <c r="N243" s="712"/>
      <c r="O243" s="712"/>
      <c r="P243" s="712"/>
      <c r="Q243" s="712"/>
      <c r="R243" s="712"/>
      <c r="S243" s="712"/>
      <c r="T243" s="712"/>
      <c r="U243" s="712"/>
      <c r="V243" s="712"/>
      <c r="W243" s="712"/>
      <c r="X243" s="712"/>
      <c r="Y243" s="712"/>
      <c r="Z243" s="712"/>
      <c r="AA243" s="712"/>
      <c r="AB243" s="712"/>
      <c r="AC243" s="712"/>
      <c r="AD243" s="712"/>
      <c r="AE243" s="712"/>
      <c r="AF243" s="712"/>
      <c r="AG243" s="712"/>
      <c r="AH243" s="712"/>
      <c r="AI243" s="712"/>
      <c r="AJ243" s="712"/>
      <c r="AK243" s="712"/>
    </row>
    <row r="244" spans="1:37" s="713" customFormat="1" ht="15" customHeight="1" x14ac:dyDescent="0.3">
      <c r="A244" s="216" t="s">
        <v>104</v>
      </c>
      <c r="B244" s="1131" t="s">
        <v>107</v>
      </c>
      <c r="C244" s="318">
        <f>SUMIFS('Expenditures - all orgs'!$D$14:$D$3599,'Expenditures - all orgs'!$C$14:$C$3599, 'Budget Detail - AAAAAA'!$B244,'Expenditures - all orgs'!$B$14:$B$3599,'Budget Detail - AAAAAA'!$B$3)</f>
        <v>0</v>
      </c>
      <c r="D244" s="458">
        <f>SUMIFS('Expenditures - all orgs'!$E$14:$E$3599,'Expenditures - all orgs'!$C$14:$C$3599, 'Budget Detail - AAAAAA'!$B244,'Expenditures - all orgs'!$B$14:$B$3599,'Budget Detail - AAAAAA'!$B$3)</f>
        <v>0</v>
      </c>
      <c r="E244" s="459">
        <f>SUMIFS('Expenditures - all orgs'!$F$14:$F$3599,'Expenditures - all orgs'!$C$14:$C$3599, 'Budget Detail - AAAAAA'!$B244,'Expenditures - all orgs'!$B$14:$B$3599,'Budget Detail - AAAAAA'!$B$3)</f>
        <v>0</v>
      </c>
      <c r="F244" s="460">
        <f t="shared" ref="F244" si="40">C244-D244-E244</f>
        <v>0</v>
      </c>
      <c r="G244" s="712"/>
      <c r="H244" s="711"/>
      <c r="I244" s="711"/>
      <c r="J244" s="711"/>
      <c r="K244" s="712"/>
      <c r="L244" s="712"/>
      <c r="M244" s="712"/>
      <c r="N244" s="712"/>
      <c r="O244" s="712"/>
      <c r="P244" s="712"/>
      <c r="Q244" s="712"/>
      <c r="R244" s="712"/>
      <c r="S244" s="712"/>
      <c r="T244" s="712"/>
      <c r="U244" s="712"/>
      <c r="V244" s="712"/>
      <c r="W244" s="712"/>
      <c r="X244" s="712"/>
      <c r="Y244" s="712"/>
      <c r="Z244" s="712"/>
      <c r="AA244" s="712"/>
      <c r="AB244" s="712"/>
      <c r="AC244" s="712"/>
      <c r="AD244" s="712"/>
      <c r="AE244" s="712"/>
      <c r="AF244" s="712"/>
      <c r="AG244" s="712"/>
      <c r="AH244" s="712"/>
      <c r="AI244" s="712"/>
      <c r="AJ244" s="712"/>
      <c r="AK244" s="712"/>
    </row>
    <row r="245" spans="1:37" s="713" customFormat="1" ht="15" customHeight="1" thickBot="1" x14ac:dyDescent="0.35">
      <c r="A245" s="216" t="s">
        <v>104</v>
      </c>
      <c r="B245" s="1131" t="s">
        <v>107</v>
      </c>
      <c r="C245" s="362">
        <f>SUMIFS('Expenditures - all orgs'!$D$14:$D$3599,'Expenditures - all orgs'!$C$14:$C$3599, 'Budget Detail - AAAAAA'!$B245,'Expenditures - all orgs'!$B$14:$B$3599,'Budget Detail - AAAAAA'!$B$3)</f>
        <v>0</v>
      </c>
      <c r="D245" s="461">
        <f>SUMIFS('Expenditures - all orgs'!$E$14:$E$3599,'Expenditures - all orgs'!$C$14:$C$3599, 'Budget Detail - AAAAAA'!$B245,'Expenditures - all orgs'!$B$14:$B$3599,'Budget Detail - AAAAAA'!$B$3)</f>
        <v>0</v>
      </c>
      <c r="E245" s="462">
        <f>SUMIFS('Expenditures - all orgs'!$F$14:$F$3599,'Expenditures - all orgs'!$C$14:$C$3599, 'Budget Detail - AAAAAA'!$B245,'Expenditures - all orgs'!$B$14:$B$3599,'Budget Detail - AAAAAA'!$B$3)</f>
        <v>0</v>
      </c>
      <c r="F245" s="463">
        <f t="shared" si="39"/>
        <v>0</v>
      </c>
      <c r="G245" s="712"/>
      <c r="H245" s="711"/>
      <c r="I245" s="711"/>
      <c r="J245" s="711"/>
      <c r="K245" s="712"/>
      <c r="L245" s="712"/>
      <c r="M245" s="712"/>
      <c r="N245" s="712"/>
      <c r="O245" s="712"/>
      <c r="P245" s="712"/>
      <c r="Q245" s="712"/>
      <c r="R245" s="712"/>
      <c r="S245" s="712"/>
      <c r="T245" s="712"/>
      <c r="U245" s="712"/>
      <c r="V245" s="712"/>
      <c r="W245" s="712"/>
      <c r="X245" s="712"/>
      <c r="Y245" s="712"/>
      <c r="Z245" s="712"/>
      <c r="AA245" s="712"/>
      <c r="AB245" s="712"/>
      <c r="AC245" s="712"/>
      <c r="AD245" s="712"/>
      <c r="AE245" s="712"/>
      <c r="AF245" s="712"/>
      <c r="AG245" s="712"/>
      <c r="AH245" s="712"/>
      <c r="AI245" s="712"/>
      <c r="AJ245" s="712"/>
      <c r="AK245" s="712"/>
    </row>
    <row r="246" spans="1:37" s="713" customFormat="1" ht="15" customHeight="1" thickBot="1" x14ac:dyDescent="0.35">
      <c r="A246" s="216"/>
      <c r="B246" s="1132" t="s">
        <v>362</v>
      </c>
      <c r="C246" s="1091">
        <f>SUM(C238:C245)</f>
        <v>0</v>
      </c>
      <c r="D246" s="1091">
        <f>SUM(D238:D245)</f>
        <v>0</v>
      </c>
      <c r="E246" s="1091">
        <f>SUM(E238:E245)</f>
        <v>0</v>
      </c>
      <c r="F246" s="1133">
        <f>SUM(F238:F245)</f>
        <v>0</v>
      </c>
      <c r="G246" s="712"/>
      <c r="H246" s="711"/>
      <c r="I246" s="711"/>
      <c r="J246" s="711"/>
      <c r="K246" s="712"/>
      <c r="L246" s="712"/>
      <c r="M246" s="712"/>
      <c r="N246" s="712"/>
      <c r="O246" s="712"/>
      <c r="P246" s="712"/>
      <c r="Q246" s="712"/>
      <c r="R246" s="712"/>
      <c r="S246" s="712"/>
      <c r="T246" s="712"/>
      <c r="U246" s="712"/>
      <c r="V246" s="712"/>
      <c r="W246" s="712"/>
      <c r="X246" s="712"/>
      <c r="Y246" s="712"/>
      <c r="Z246" s="712"/>
      <c r="AA246" s="712"/>
      <c r="AB246" s="712"/>
      <c r="AC246" s="712"/>
      <c r="AD246" s="712"/>
      <c r="AE246" s="712"/>
      <c r="AF246" s="712"/>
      <c r="AG246" s="712"/>
      <c r="AH246" s="712"/>
      <c r="AI246" s="712"/>
      <c r="AJ246" s="712"/>
      <c r="AK246" s="712"/>
    </row>
    <row r="247" spans="1:37" s="307" customFormat="1" ht="15" customHeight="1" x14ac:dyDescent="0.3">
      <c r="A247" s="708"/>
      <c r="B247" s="588"/>
      <c r="C247" s="288"/>
      <c r="D247" s="288"/>
      <c r="E247" s="288"/>
      <c r="F247" s="290"/>
      <c r="G247" s="305"/>
      <c r="H247" s="306"/>
      <c r="I247" s="306"/>
      <c r="J247" s="306"/>
      <c r="K247" s="305"/>
      <c r="L247" s="305"/>
      <c r="M247" s="305"/>
      <c r="N247" s="305"/>
      <c r="O247" s="305"/>
      <c r="P247" s="305"/>
      <c r="Q247" s="305"/>
      <c r="R247" s="305"/>
      <c r="S247" s="305"/>
      <c r="T247" s="305"/>
      <c r="U247" s="305"/>
      <c r="V247" s="305"/>
      <c r="W247" s="305"/>
      <c r="X247" s="305"/>
      <c r="Y247" s="305"/>
      <c r="Z247" s="305"/>
      <c r="AA247" s="305"/>
      <c r="AB247" s="305"/>
      <c r="AC247" s="305"/>
      <c r="AD247" s="305"/>
      <c r="AE247" s="305"/>
      <c r="AF247" s="305"/>
      <c r="AG247" s="305"/>
      <c r="AH247" s="305"/>
      <c r="AI247" s="305"/>
      <c r="AJ247" s="305"/>
      <c r="AK247" s="305"/>
    </row>
    <row r="248" spans="1:37" s="274" customFormat="1" ht="15" customHeight="1" x14ac:dyDescent="0.3">
      <c r="A248" s="231" t="s">
        <v>219</v>
      </c>
      <c r="B248" s="588"/>
      <c r="C248" s="291"/>
      <c r="D248" s="291"/>
      <c r="E248" s="291"/>
      <c r="F248" s="392"/>
      <c r="G248" s="281"/>
      <c r="H248" s="282"/>
      <c r="I248" s="282"/>
      <c r="J248" s="282"/>
      <c r="K248" s="281"/>
      <c r="L248" s="281"/>
      <c r="M248" s="281"/>
      <c r="N248" s="281"/>
      <c r="O248" s="281"/>
      <c r="P248" s="281"/>
      <c r="Q248" s="281"/>
      <c r="R248" s="281"/>
      <c r="S248" s="281"/>
      <c r="T248" s="281"/>
      <c r="U248" s="281"/>
      <c r="V248" s="281"/>
      <c r="W248" s="281"/>
      <c r="X248" s="281"/>
      <c r="Y248" s="281"/>
      <c r="Z248" s="281"/>
      <c r="AA248" s="281"/>
      <c r="AB248" s="281"/>
      <c r="AC248" s="281"/>
      <c r="AD248" s="281"/>
      <c r="AE248" s="281"/>
      <c r="AF248" s="281"/>
      <c r="AG248" s="281"/>
      <c r="AH248" s="281"/>
      <c r="AI248" s="281"/>
      <c r="AJ248" s="281"/>
      <c r="AK248" s="281"/>
    </row>
    <row r="249" spans="1:37" s="274" customFormat="1" ht="15" customHeight="1" x14ac:dyDescent="0.3">
      <c r="A249" s="708" t="s">
        <v>221</v>
      </c>
      <c r="B249" s="622">
        <v>136200</v>
      </c>
      <c r="C249" s="319">
        <f>SUMIFS('Expenditures - all orgs'!$D$14:$D$3599,'Expenditures - all orgs'!$C$14:$C$3599, 'Budget Detail - AAAAAA'!$B249,'Expenditures - all orgs'!$B$14:$B$3599,'Budget Detail - AAAAAA'!$B$3)</f>
        <v>0</v>
      </c>
      <c r="D249" s="464">
        <f>SUMIFS('Expenditures - all orgs'!$E$14:$E$3599,'Expenditures - all orgs'!$C$14:$C$3599, 'Budget Detail - AAAAAA'!$B249,'Expenditures - all orgs'!$B$14:$B$3599,'Budget Detail - AAAAAA'!$B$3)</f>
        <v>0</v>
      </c>
      <c r="E249" s="465">
        <f>SUMIFS('Expenditures - all orgs'!$F$14:$F$3599,'Expenditures - all orgs'!$C$14:$C$3599, 'Budget Detail - AAAAAA'!$B249,'Expenditures - all orgs'!$B$14:$B$3599,'Budget Detail - AAAAAA'!$B$3)</f>
        <v>0</v>
      </c>
      <c r="F249" s="466">
        <f t="shared" ref="F249:F252" si="41">C249-D249-E249</f>
        <v>0</v>
      </c>
      <c r="G249" s="281"/>
      <c r="H249" s="282"/>
      <c r="I249" s="282"/>
      <c r="J249" s="282"/>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c r="AH249" s="281"/>
      <c r="AI249" s="281"/>
      <c r="AJ249" s="281"/>
      <c r="AK249" s="281"/>
    </row>
    <row r="250" spans="1:37" s="274" customFormat="1" ht="15" customHeight="1" x14ac:dyDescent="0.3">
      <c r="A250" s="708" t="s">
        <v>223</v>
      </c>
      <c r="B250" s="623">
        <v>136300</v>
      </c>
      <c r="C250" s="319">
        <f>SUMIFS('Expenditures - all orgs'!$D$14:$D$3599,'Expenditures - all orgs'!$C$14:$C$3599, 'Budget Detail - AAAAAA'!$B250,'Expenditures - all orgs'!$B$14:$B$3599,'Budget Detail - AAAAAA'!$B$3)</f>
        <v>0</v>
      </c>
      <c r="D250" s="464">
        <f>SUMIFS('Expenditures - all orgs'!$E$14:$E$3599,'Expenditures - all orgs'!$C$14:$C$3599, 'Budget Detail - AAAAAA'!$B250,'Expenditures - all orgs'!$B$14:$B$3599,'Budget Detail - AAAAAA'!$B$3)</f>
        <v>0</v>
      </c>
      <c r="E250" s="465">
        <f>SUMIFS('Expenditures - all orgs'!$F$14:$F$3599,'Expenditures - all orgs'!$C$14:$C$3599, 'Budget Detail - AAAAAA'!$B250,'Expenditures - all orgs'!$B$14:$B$3599,'Budget Detail - AAAAAA'!$B$3)</f>
        <v>0</v>
      </c>
      <c r="F250" s="466">
        <f t="shared" si="41"/>
        <v>0</v>
      </c>
      <c r="G250" s="281"/>
      <c r="H250" s="282"/>
      <c r="I250" s="282"/>
      <c r="J250" s="282"/>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row>
    <row r="251" spans="1:37" s="274" customFormat="1" ht="15" customHeight="1" x14ac:dyDescent="0.3">
      <c r="A251" s="708" t="s">
        <v>224</v>
      </c>
      <c r="B251" s="623">
        <v>136400</v>
      </c>
      <c r="C251" s="319">
        <f>SUMIFS('Expenditures - all orgs'!$D$14:$D$3599,'Expenditures - all orgs'!$C$14:$C$3599, 'Budget Detail - AAAAAA'!$B251,'Expenditures - all orgs'!$B$14:$B$3599,'Budget Detail - AAAAAA'!$B$3)</f>
        <v>0</v>
      </c>
      <c r="D251" s="464">
        <f>SUMIFS('Expenditures - all orgs'!$E$14:$E$3599,'Expenditures - all orgs'!$C$14:$C$3599, 'Budget Detail - AAAAAA'!$B251,'Expenditures - all orgs'!$B$14:$B$3599,'Budget Detail - AAAAAA'!$B$3)</f>
        <v>0</v>
      </c>
      <c r="E251" s="465">
        <f>SUMIFS('Expenditures - all orgs'!$F$14:$F$3599,'Expenditures - all orgs'!$C$14:$C$3599, 'Budget Detail - AAAAAA'!$B251,'Expenditures - all orgs'!$B$14:$B$3599,'Budget Detail - AAAAAA'!$B$3)</f>
        <v>0</v>
      </c>
      <c r="F251" s="466">
        <f t="shared" si="41"/>
        <v>0</v>
      </c>
      <c r="G251" s="281"/>
      <c r="H251" s="282"/>
      <c r="I251" s="282"/>
      <c r="J251" s="282"/>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row>
    <row r="252" spans="1:37" s="274" customFormat="1" ht="15" customHeight="1" x14ac:dyDescent="0.3">
      <c r="A252" s="708" t="s">
        <v>225</v>
      </c>
      <c r="B252" s="623">
        <v>136500</v>
      </c>
      <c r="C252" s="319">
        <f>SUMIFS('Expenditures - all orgs'!$D$14:$D$3599,'Expenditures - all orgs'!$C$14:$C$3599, 'Budget Detail - AAAAAA'!$B252,'Expenditures - all orgs'!$B$14:$B$3599,'Budget Detail - AAAAAA'!$B$3)</f>
        <v>0</v>
      </c>
      <c r="D252" s="464">
        <f>SUMIFS('Expenditures - all orgs'!$E$14:$E$3599,'Expenditures - all orgs'!$C$14:$C$3599, 'Budget Detail - AAAAAA'!$B252,'Expenditures - all orgs'!$B$14:$B$3599,'Budget Detail - AAAAAA'!$B$3)</f>
        <v>0</v>
      </c>
      <c r="E252" s="465">
        <f>SUMIFS('Expenditures - all orgs'!$F$14:$F$3599,'Expenditures - all orgs'!$C$14:$C$3599, 'Budget Detail - AAAAAA'!$B252,'Expenditures - all orgs'!$B$14:$B$3599,'Budget Detail - AAAAAA'!$B$3)</f>
        <v>0</v>
      </c>
      <c r="F252" s="466">
        <f t="shared" si="41"/>
        <v>0</v>
      </c>
      <c r="G252" s="281"/>
      <c r="H252" s="282"/>
      <c r="I252" s="282"/>
      <c r="J252" s="282"/>
      <c r="K252" s="281"/>
      <c r="L252" s="281"/>
      <c r="M252" s="281"/>
      <c r="N252" s="281"/>
      <c r="O252" s="281"/>
      <c r="P252" s="281"/>
      <c r="Q252" s="281"/>
      <c r="R252" s="281"/>
      <c r="S252" s="281"/>
      <c r="T252" s="281"/>
      <c r="U252" s="281"/>
      <c r="V252" s="281"/>
      <c r="W252" s="281"/>
      <c r="X252" s="281"/>
      <c r="Y252" s="281"/>
      <c r="Z252" s="281"/>
      <c r="AA252" s="281"/>
      <c r="AB252" s="281"/>
      <c r="AC252" s="281"/>
      <c r="AD252" s="281"/>
      <c r="AE252" s="281"/>
      <c r="AF252" s="281"/>
      <c r="AG252" s="281"/>
      <c r="AH252" s="281"/>
      <c r="AI252" s="281"/>
      <c r="AJ252" s="281"/>
      <c r="AK252" s="281"/>
    </row>
    <row r="253" spans="1:37" s="274" customFormat="1" ht="15" customHeight="1" x14ac:dyDescent="0.3">
      <c r="A253" s="708" t="s">
        <v>104</v>
      </c>
      <c r="B253" s="623" t="s">
        <v>107</v>
      </c>
      <c r="C253" s="319">
        <f>SUMIFS('Expenditures - all orgs'!$D$14:$D$3599,'Expenditures - all orgs'!$C$14:$C$3599, 'Budget Detail - AAAAAA'!$B253,'Expenditures - all orgs'!$B$14:$B$3599,'Budget Detail - AAAAAA'!$B$3)</f>
        <v>0</v>
      </c>
      <c r="D253" s="464">
        <f>SUMIFS('Expenditures - all orgs'!$E$14:$E$3599,'Expenditures - all orgs'!$C$14:$C$3599, 'Budget Detail - AAAAAA'!$B253,'Expenditures - all orgs'!$B$14:$B$3599,'Budget Detail - AAAAAA'!$B$3)</f>
        <v>0</v>
      </c>
      <c r="E253" s="465">
        <f>SUMIFS('Expenditures - all orgs'!$F$14:$F$3599,'Expenditures - all orgs'!$C$14:$C$3599, 'Budget Detail - AAAAAA'!$B253,'Expenditures - all orgs'!$B$14:$B$3599,'Budget Detail - AAAAAA'!$B$3)</f>
        <v>0</v>
      </c>
      <c r="F253" s="466">
        <f t="shared" ref="F253:F254" si="42">C253-D253-E253</f>
        <v>0</v>
      </c>
      <c r="G253" s="281"/>
      <c r="H253" s="282"/>
      <c r="I253" s="282"/>
      <c r="J253" s="282"/>
      <c r="K253" s="281"/>
      <c r="L253" s="281"/>
      <c r="M253" s="281"/>
      <c r="N253" s="281"/>
      <c r="O253" s="281"/>
      <c r="P253" s="281"/>
      <c r="Q253" s="281"/>
      <c r="R253" s="281"/>
      <c r="S253" s="281"/>
      <c r="T253" s="281"/>
      <c r="U253" s="281"/>
      <c r="V253" s="281"/>
      <c r="W253" s="281"/>
      <c r="X253" s="281"/>
      <c r="Y253" s="281"/>
      <c r="Z253" s="281"/>
      <c r="AA253" s="281"/>
      <c r="AB253" s="281"/>
      <c r="AC253" s="281"/>
      <c r="AD253" s="281"/>
      <c r="AE253" s="281"/>
      <c r="AF253" s="281"/>
      <c r="AG253" s="281"/>
      <c r="AH253" s="281"/>
      <c r="AI253" s="281"/>
      <c r="AJ253" s="281"/>
      <c r="AK253" s="281"/>
    </row>
    <row r="254" spans="1:37" s="274" customFormat="1" ht="15" customHeight="1" thickBot="1" x14ac:dyDescent="0.35">
      <c r="A254" s="708" t="s">
        <v>104</v>
      </c>
      <c r="B254" s="623" t="s">
        <v>107</v>
      </c>
      <c r="C254" s="319">
        <f>SUMIFS('Expenditures - all orgs'!$D$14:$D$3599,'Expenditures - all orgs'!$C$14:$C$3599, 'Budget Detail - AAAAAA'!$B254,'Expenditures - all orgs'!$B$14:$B$3599,'Budget Detail - AAAAAA'!$B$3)</f>
        <v>0</v>
      </c>
      <c r="D254" s="467">
        <f>SUMIFS('Expenditures - all orgs'!$E$14:$E$3599,'Expenditures - all orgs'!$C$14:$C$3599, 'Budget Detail - AAAAAA'!$B254,'Expenditures - all orgs'!$B$14:$B$3599,'Budget Detail - AAAAAA'!$B$3)</f>
        <v>0</v>
      </c>
      <c r="E254" s="468">
        <f>SUMIFS('Expenditures - all orgs'!$F$14:$F$3599,'Expenditures - all orgs'!$C$14:$C$3599, 'Budget Detail - AAAAAA'!$B254,'Expenditures - all orgs'!$B$14:$B$3599,'Budget Detail - AAAAAA'!$B$3)</f>
        <v>0</v>
      </c>
      <c r="F254" s="469">
        <f t="shared" si="42"/>
        <v>0</v>
      </c>
      <c r="G254" s="281"/>
      <c r="H254" s="282"/>
      <c r="I254" s="282"/>
      <c r="J254" s="282"/>
      <c r="K254" s="281"/>
      <c r="L254" s="281"/>
      <c r="M254" s="281"/>
      <c r="N254" s="281"/>
      <c r="O254" s="281"/>
      <c r="P254" s="281"/>
      <c r="Q254" s="281"/>
      <c r="R254" s="281"/>
      <c r="S254" s="281"/>
      <c r="T254" s="281"/>
      <c r="U254" s="281"/>
      <c r="V254" s="281"/>
      <c r="W254" s="281"/>
      <c r="X254" s="281"/>
      <c r="Y254" s="281"/>
      <c r="Z254" s="281"/>
      <c r="AA254" s="281"/>
      <c r="AB254" s="281"/>
      <c r="AC254" s="281"/>
      <c r="AD254" s="281"/>
      <c r="AE254" s="281"/>
      <c r="AF254" s="281"/>
      <c r="AG254" s="281"/>
      <c r="AH254" s="281"/>
      <c r="AI254" s="281"/>
      <c r="AJ254" s="281"/>
      <c r="AK254" s="281"/>
    </row>
    <row r="255" spans="1:37" s="274" customFormat="1" ht="15" customHeight="1" thickBot="1" x14ac:dyDescent="0.35">
      <c r="A255" s="708"/>
      <c r="B255" s="624" t="s">
        <v>362</v>
      </c>
      <c r="C255" s="363">
        <f>SUM(C249:C254)</f>
        <v>0</v>
      </c>
      <c r="D255" s="363">
        <f>SUM(D249:D254)</f>
        <v>0</v>
      </c>
      <c r="E255" s="363">
        <f>SUM(E249:E254)</f>
        <v>0</v>
      </c>
      <c r="F255" s="470">
        <f>SUM(F249:F254)</f>
        <v>0</v>
      </c>
      <c r="G255" s="281"/>
      <c r="H255" s="282"/>
      <c r="I255" s="282"/>
      <c r="J255" s="282"/>
      <c r="K255" s="281"/>
      <c r="L255" s="281"/>
      <c r="M255" s="281"/>
      <c r="N255" s="281"/>
      <c r="O255" s="281"/>
      <c r="P255" s="281"/>
      <c r="Q255" s="281"/>
      <c r="R255" s="281"/>
      <c r="S255" s="281"/>
      <c r="T255" s="281"/>
      <c r="U255" s="281"/>
      <c r="V255" s="281"/>
      <c r="W255" s="281"/>
      <c r="X255" s="281"/>
      <c r="Y255" s="281"/>
      <c r="Z255" s="281"/>
      <c r="AA255" s="281"/>
      <c r="AB255" s="281"/>
      <c r="AC255" s="281"/>
      <c r="AD255" s="281"/>
      <c r="AE255" s="281"/>
      <c r="AF255" s="281"/>
      <c r="AG255" s="281"/>
      <c r="AH255" s="281"/>
      <c r="AI255" s="281"/>
      <c r="AJ255" s="281"/>
      <c r="AK255" s="281"/>
    </row>
    <row r="256" spans="1:37" s="307" customFormat="1" ht="15" customHeight="1" x14ac:dyDescent="0.3">
      <c r="A256" s="708"/>
      <c r="B256" s="588"/>
      <c r="C256" s="288"/>
      <c r="D256" s="288"/>
      <c r="E256" s="288"/>
      <c r="F256" s="290"/>
      <c r="G256" s="305"/>
      <c r="H256" s="306"/>
      <c r="I256" s="306"/>
      <c r="J256" s="306"/>
      <c r="K256" s="305"/>
      <c r="L256" s="305"/>
      <c r="M256" s="305"/>
      <c r="N256" s="305"/>
      <c r="O256" s="305"/>
      <c r="P256" s="305"/>
      <c r="Q256" s="305"/>
      <c r="R256" s="305"/>
      <c r="S256" s="305"/>
      <c r="T256" s="305"/>
      <c r="U256" s="305"/>
      <c r="V256" s="305"/>
      <c r="W256" s="305"/>
      <c r="X256" s="305"/>
      <c r="Y256" s="305"/>
      <c r="Z256" s="305"/>
      <c r="AA256" s="305"/>
      <c r="AB256" s="305"/>
      <c r="AC256" s="305"/>
      <c r="AD256" s="305"/>
      <c r="AE256" s="305"/>
      <c r="AF256" s="305"/>
      <c r="AG256" s="305"/>
      <c r="AH256" s="305"/>
      <c r="AI256" s="305"/>
      <c r="AJ256" s="305"/>
      <c r="AK256" s="305"/>
    </row>
    <row r="257" spans="1:37" s="274" customFormat="1" ht="15" customHeight="1" x14ac:dyDescent="0.3">
      <c r="A257" s="231" t="s">
        <v>222</v>
      </c>
      <c r="B257" s="588"/>
      <c r="C257" s="288"/>
      <c r="D257" s="288"/>
      <c r="E257" s="288"/>
      <c r="F257" s="290"/>
      <c r="G257" s="281"/>
      <c r="H257" s="282"/>
      <c r="I257" s="282"/>
      <c r="J257" s="282"/>
      <c r="K257" s="281"/>
      <c r="L257" s="281"/>
      <c r="M257" s="281"/>
      <c r="N257" s="281"/>
      <c r="O257" s="281"/>
      <c r="P257" s="281"/>
      <c r="Q257" s="281"/>
      <c r="R257" s="281"/>
      <c r="S257" s="281"/>
      <c r="T257" s="281"/>
      <c r="U257" s="281"/>
      <c r="V257" s="281"/>
      <c r="W257" s="281"/>
      <c r="X257" s="281"/>
      <c r="Y257" s="281"/>
      <c r="Z257" s="281"/>
      <c r="AA257" s="281"/>
      <c r="AB257" s="281"/>
      <c r="AC257" s="281"/>
      <c r="AD257" s="281"/>
      <c r="AE257" s="281"/>
      <c r="AF257" s="281"/>
      <c r="AG257" s="281"/>
      <c r="AH257" s="281"/>
      <c r="AI257" s="281"/>
      <c r="AJ257" s="281"/>
      <c r="AK257" s="281"/>
    </row>
    <row r="258" spans="1:37" s="281" customFormat="1" ht="15" customHeight="1" x14ac:dyDescent="0.3">
      <c r="A258" s="218" t="s">
        <v>407</v>
      </c>
      <c r="B258" s="625">
        <v>137100</v>
      </c>
      <c r="C258" s="320">
        <f>SUMIFS('Expenditures - all orgs'!$D$14:$D$3599,'Expenditures - all orgs'!$C$14:$C$3599, 'Budget Detail - AAAAAA'!$B258,'Expenditures - all orgs'!$B$14:$B$3599,'Budget Detail - AAAAAA'!$B$3)</f>
        <v>0</v>
      </c>
      <c r="D258" s="471">
        <f>SUMIFS('Expenditures - all orgs'!$E$14:$E$3599,'Expenditures - all orgs'!$C$14:$C$3599, 'Budget Detail - AAAAAA'!$B258,'Expenditures - all orgs'!$B$14:$B$3599,'Budget Detail - AAAAAA'!$B$3)</f>
        <v>0</v>
      </c>
      <c r="E258" s="472">
        <f>SUMIFS('Expenditures - all orgs'!$F$14:$F$3599,'Expenditures - all orgs'!$C$14:$C$3599, 'Budget Detail - AAAAAA'!$B258,'Expenditures - all orgs'!$B$14:$B$3599,'Budget Detail - AAAAAA'!$B$3)</f>
        <v>0</v>
      </c>
      <c r="F258" s="473">
        <f t="shared" ref="F258" si="43">C258-D258-E258</f>
        <v>0</v>
      </c>
      <c r="H258" s="282"/>
      <c r="I258" s="282"/>
      <c r="J258" s="282"/>
    </row>
    <row r="259" spans="1:37" s="281" customFormat="1" ht="15" customHeight="1" x14ac:dyDescent="0.3">
      <c r="A259" s="218" t="s">
        <v>408</v>
      </c>
      <c r="B259" s="1104">
        <v>137200</v>
      </c>
      <c r="C259" s="320">
        <f>SUMIFS('Expenditures - all orgs'!$D$14:$D$3599,'Expenditures - all orgs'!$C$14:$C$3599, 'Budget Detail - AAAAAA'!$B259,'Expenditures - all orgs'!$B$14:$B$3599,'Budget Detail - AAAAAA'!$B$3)</f>
        <v>0</v>
      </c>
      <c r="D259" s="471">
        <f>SUMIFS('Expenditures - all orgs'!$E$14:$E$3599,'Expenditures - all orgs'!$C$14:$C$3599, 'Budget Detail - AAAAAA'!$B259,'Expenditures - all orgs'!$B$14:$B$3599,'Budget Detail - AAAAAA'!$B$3)</f>
        <v>0</v>
      </c>
      <c r="E259" s="472">
        <f>SUMIFS('Expenditures - all orgs'!$F$14:$F$3599,'Expenditures - all orgs'!$C$14:$C$3599, 'Budget Detail - AAAAAA'!$B259,'Expenditures - all orgs'!$B$14:$B$3599,'Budget Detail - AAAAAA'!$B$3)</f>
        <v>0</v>
      </c>
      <c r="F259" s="473">
        <f t="shared" ref="F259:F260" si="44">C259-D259-E259</f>
        <v>0</v>
      </c>
      <c r="H259" s="282"/>
      <c r="I259" s="282"/>
      <c r="J259" s="282"/>
    </row>
    <row r="260" spans="1:37" s="281" customFormat="1" ht="15" customHeight="1" x14ac:dyDescent="0.3">
      <c r="A260" s="218" t="s">
        <v>226</v>
      </c>
      <c r="B260" s="1104">
        <v>137300</v>
      </c>
      <c r="C260" s="320">
        <f>SUMIFS('Expenditures - all orgs'!$D$14:$D$3599,'Expenditures - all orgs'!$C$14:$C$3599, 'Budget Detail - AAAAAA'!$B260,'Expenditures - all orgs'!$B$14:$B$3599,'Budget Detail - AAAAAA'!$B$3)</f>
        <v>0</v>
      </c>
      <c r="D260" s="471">
        <f>SUMIFS('Expenditures - all orgs'!$E$14:$E$3599,'Expenditures - all orgs'!$C$14:$C$3599, 'Budget Detail - AAAAAA'!$B260,'Expenditures - all orgs'!$B$14:$B$3599,'Budget Detail - AAAAAA'!$B$3)</f>
        <v>0</v>
      </c>
      <c r="E260" s="472">
        <f>SUMIFS('Expenditures - all orgs'!$F$14:$F$3599,'Expenditures - all orgs'!$C$14:$C$3599, 'Budget Detail - AAAAAA'!$B260,'Expenditures - all orgs'!$B$14:$B$3599,'Budget Detail - AAAAAA'!$B$3)</f>
        <v>0</v>
      </c>
      <c r="F260" s="473">
        <f t="shared" si="44"/>
        <v>0</v>
      </c>
      <c r="H260" s="282"/>
      <c r="I260" s="282"/>
      <c r="J260" s="282"/>
    </row>
    <row r="261" spans="1:37" s="713" customFormat="1" ht="15" customHeight="1" x14ac:dyDescent="0.3">
      <c r="A261" s="216" t="s">
        <v>27</v>
      </c>
      <c r="B261" s="626">
        <v>137400</v>
      </c>
      <c r="C261" s="320">
        <f>SUMIFS('Expenditures - all orgs'!$D$14:$D$3599,'Expenditures - all orgs'!$C$14:$C$3599, 'Budget Detail - AAAAAA'!$B261,'Expenditures - all orgs'!$B$14:$B$3599,'Budget Detail - AAAAAA'!$B$3)</f>
        <v>0</v>
      </c>
      <c r="D261" s="471">
        <f>SUMIFS('Expenditures - all orgs'!$E$14:$E$3599,'Expenditures - all orgs'!$C$14:$C$3599, 'Budget Detail - AAAAAA'!$B261,'Expenditures - all orgs'!$B$14:$B$3599,'Budget Detail - AAAAAA'!$B$3)</f>
        <v>0</v>
      </c>
      <c r="E261" s="472">
        <f>SUMIFS('Expenditures - all orgs'!$F$14:$F$3599,'Expenditures - all orgs'!$C$14:$C$3599, 'Budget Detail - AAAAAA'!$B261,'Expenditures - all orgs'!$B$14:$B$3599,'Budget Detail - AAAAAA'!$B$3)</f>
        <v>0</v>
      </c>
      <c r="F261" s="474">
        <f t="shared" si="38"/>
        <v>0</v>
      </c>
      <c r="G261" s="712"/>
      <c r="H261" s="711"/>
      <c r="I261" s="711"/>
      <c r="J261" s="711"/>
      <c r="K261" s="712"/>
      <c r="L261" s="712"/>
      <c r="M261" s="712"/>
      <c r="N261" s="712"/>
      <c r="O261" s="712"/>
      <c r="P261" s="712"/>
      <c r="Q261" s="712"/>
      <c r="R261" s="712"/>
      <c r="S261" s="712"/>
      <c r="T261" s="712"/>
      <c r="U261" s="712"/>
      <c r="V261" s="712"/>
      <c r="W261" s="712"/>
      <c r="X261" s="712"/>
      <c r="Y261" s="712"/>
      <c r="Z261" s="712"/>
      <c r="AA261" s="712"/>
      <c r="AB261" s="712"/>
      <c r="AC261" s="712"/>
      <c r="AD261" s="712"/>
      <c r="AE261" s="712"/>
      <c r="AF261" s="712"/>
      <c r="AG261" s="712"/>
      <c r="AH261" s="712"/>
      <c r="AI261" s="712"/>
      <c r="AJ261" s="712"/>
      <c r="AK261" s="712"/>
    </row>
    <row r="262" spans="1:37" s="307" customFormat="1" ht="15" customHeight="1" x14ac:dyDescent="0.3">
      <c r="A262" s="225" t="s">
        <v>227</v>
      </c>
      <c r="B262" s="626">
        <v>137500</v>
      </c>
      <c r="C262" s="320">
        <f>SUMIFS('Expenditures - all orgs'!$D$14:$D$3599,'Expenditures - all orgs'!$C$14:$C$3599, 'Budget Detail - AAAAAA'!$B262,'Expenditures - all orgs'!$B$14:$B$3599,'Budget Detail - AAAAAA'!$B$3)</f>
        <v>0</v>
      </c>
      <c r="D262" s="471">
        <f>SUMIFS('Expenditures - all orgs'!$E$14:$E$3599,'Expenditures - all orgs'!$C$14:$C$3599, 'Budget Detail - AAAAAA'!$B262,'Expenditures - all orgs'!$B$14:$B$3599,'Budget Detail - AAAAAA'!$B$3)</f>
        <v>0</v>
      </c>
      <c r="E262" s="472">
        <f>SUMIFS('Expenditures - all orgs'!$F$14:$F$3599,'Expenditures - all orgs'!$C$14:$C$3599, 'Budget Detail - AAAAAA'!$B262,'Expenditures - all orgs'!$B$14:$B$3599,'Budget Detail - AAAAAA'!$B$3)</f>
        <v>0</v>
      </c>
      <c r="F262" s="474">
        <f t="shared" si="38"/>
        <v>0</v>
      </c>
      <c r="G262" s="305"/>
      <c r="H262" s="306"/>
      <c r="I262" s="306"/>
      <c r="J262" s="306"/>
      <c r="K262" s="305"/>
      <c r="L262" s="305"/>
      <c r="M262" s="305"/>
      <c r="N262" s="305"/>
      <c r="O262" s="305"/>
      <c r="P262" s="305"/>
      <c r="Q262" s="305"/>
      <c r="R262" s="305"/>
      <c r="S262" s="305"/>
      <c r="T262" s="305"/>
      <c r="U262" s="305"/>
      <c r="V262" s="305"/>
      <c r="W262" s="305"/>
      <c r="X262" s="305"/>
      <c r="Y262" s="305"/>
      <c r="Z262" s="305"/>
      <c r="AA262" s="305"/>
      <c r="AB262" s="305"/>
      <c r="AC262" s="305"/>
      <c r="AD262" s="305"/>
      <c r="AE262" s="305"/>
      <c r="AF262" s="305"/>
      <c r="AG262" s="305"/>
      <c r="AH262" s="305"/>
      <c r="AI262" s="305"/>
      <c r="AJ262" s="305"/>
      <c r="AK262" s="305"/>
    </row>
    <row r="263" spans="1:37" s="307" customFormat="1" ht="15" customHeight="1" x14ac:dyDescent="0.3">
      <c r="A263" s="225" t="s">
        <v>228</v>
      </c>
      <c r="B263" s="626">
        <v>137600</v>
      </c>
      <c r="C263" s="320">
        <f>SUMIFS('Expenditures - all orgs'!$D$14:$D$3599,'Expenditures - all orgs'!$C$14:$C$3599, 'Budget Detail - AAAAAA'!$B263,'Expenditures - all orgs'!$B$14:$B$3599,'Budget Detail - AAAAAA'!$B$3)</f>
        <v>0</v>
      </c>
      <c r="D263" s="471">
        <f>SUMIFS('Expenditures - all orgs'!$E$14:$E$3599,'Expenditures - all orgs'!$C$14:$C$3599, 'Budget Detail - AAAAAA'!$B263,'Expenditures - all orgs'!$B$14:$B$3599,'Budget Detail - AAAAAA'!$B$3)</f>
        <v>0</v>
      </c>
      <c r="E263" s="472">
        <f>SUMIFS('Expenditures - all orgs'!$F$14:$F$3599,'Expenditures - all orgs'!$C$14:$C$3599, 'Budget Detail - AAAAAA'!$B263,'Expenditures - all orgs'!$B$14:$B$3599,'Budget Detail - AAAAAA'!$B$3)</f>
        <v>0</v>
      </c>
      <c r="F263" s="474">
        <f t="shared" si="38"/>
        <v>0</v>
      </c>
      <c r="G263" s="305"/>
      <c r="H263" s="306"/>
      <c r="I263" s="306"/>
      <c r="J263" s="306"/>
      <c r="K263" s="305"/>
      <c r="L263" s="305"/>
      <c r="M263" s="305"/>
      <c r="N263" s="305"/>
      <c r="O263" s="305"/>
      <c r="P263" s="305"/>
      <c r="Q263" s="305"/>
      <c r="R263" s="305"/>
      <c r="S263" s="305"/>
      <c r="T263" s="305"/>
      <c r="U263" s="305"/>
      <c r="V263" s="305"/>
      <c r="W263" s="305"/>
      <c r="X263" s="305"/>
      <c r="Y263" s="305"/>
      <c r="Z263" s="305"/>
      <c r="AA263" s="305"/>
      <c r="AB263" s="305"/>
      <c r="AC263" s="305"/>
      <c r="AD263" s="305"/>
      <c r="AE263" s="305"/>
      <c r="AF263" s="305"/>
      <c r="AG263" s="305"/>
      <c r="AH263" s="305"/>
      <c r="AI263" s="305"/>
      <c r="AJ263" s="305"/>
      <c r="AK263" s="305"/>
    </row>
    <row r="264" spans="1:37" s="307" customFormat="1" ht="15" customHeight="1" x14ac:dyDescent="0.3">
      <c r="A264" s="225" t="s">
        <v>229</v>
      </c>
      <c r="B264" s="626">
        <v>137700</v>
      </c>
      <c r="C264" s="320">
        <f>SUMIFS('Expenditures - all orgs'!$D$14:$D$3599,'Expenditures - all orgs'!$C$14:$C$3599, 'Budget Detail - AAAAAA'!$B264,'Expenditures - all orgs'!$B$14:$B$3599,'Budget Detail - AAAAAA'!$B$3)</f>
        <v>0</v>
      </c>
      <c r="D264" s="471">
        <f>SUMIFS('Expenditures - all orgs'!$E$14:$E$3599,'Expenditures - all orgs'!$C$14:$C$3599, 'Budget Detail - AAAAAA'!$B264,'Expenditures - all orgs'!$B$14:$B$3599,'Budget Detail - AAAAAA'!$B$3)</f>
        <v>0</v>
      </c>
      <c r="E264" s="472">
        <f>SUMIFS('Expenditures - all orgs'!$F$14:$F$3599,'Expenditures - all orgs'!$C$14:$C$3599, 'Budget Detail - AAAAAA'!$B264,'Expenditures - all orgs'!$B$14:$B$3599,'Budget Detail - AAAAAA'!$B$3)</f>
        <v>0</v>
      </c>
      <c r="F264" s="474">
        <f t="shared" si="38"/>
        <v>0</v>
      </c>
      <c r="G264" s="305"/>
      <c r="H264" s="306"/>
      <c r="I264" s="306"/>
      <c r="J264" s="306"/>
      <c r="K264" s="305"/>
      <c r="L264" s="305"/>
      <c r="M264" s="305"/>
      <c r="N264" s="305"/>
      <c r="O264" s="305"/>
      <c r="P264" s="305"/>
      <c r="Q264" s="305"/>
      <c r="R264" s="305"/>
      <c r="S264" s="305"/>
      <c r="T264" s="305"/>
      <c r="U264" s="305"/>
      <c r="V264" s="305"/>
      <c r="W264" s="305"/>
      <c r="X264" s="305"/>
      <c r="Y264" s="305"/>
      <c r="Z264" s="305"/>
      <c r="AA264" s="305"/>
      <c r="AB264" s="305"/>
      <c r="AC264" s="305"/>
      <c r="AD264" s="305"/>
      <c r="AE264" s="305"/>
      <c r="AF264" s="305"/>
      <c r="AG264" s="305"/>
      <c r="AH264" s="305"/>
      <c r="AI264" s="305"/>
      <c r="AJ264" s="305"/>
      <c r="AK264" s="305"/>
    </row>
    <row r="265" spans="1:37" s="307" customFormat="1" ht="15" customHeight="1" x14ac:dyDescent="0.3">
      <c r="A265" s="225" t="s">
        <v>230</v>
      </c>
      <c r="B265" s="626">
        <v>137800</v>
      </c>
      <c r="C265" s="320">
        <f>SUMIFS('Expenditures - all orgs'!$D$14:$D$3599,'Expenditures - all orgs'!$C$14:$C$3599, 'Budget Detail - AAAAAA'!$B265,'Expenditures - all orgs'!$B$14:$B$3599,'Budget Detail - AAAAAA'!$B$3)</f>
        <v>0</v>
      </c>
      <c r="D265" s="471">
        <f>SUMIFS('Expenditures - all orgs'!$E$14:$E$3599,'Expenditures - all orgs'!$C$14:$C$3599, 'Budget Detail - AAAAAA'!$B265,'Expenditures - all orgs'!$B$14:$B$3599,'Budget Detail - AAAAAA'!$B$3)</f>
        <v>0</v>
      </c>
      <c r="E265" s="472">
        <f>SUMIFS('Expenditures - all orgs'!$F$14:$F$3599,'Expenditures - all orgs'!$C$14:$C$3599, 'Budget Detail - AAAAAA'!$B265,'Expenditures - all orgs'!$B$14:$B$3599,'Budget Detail - AAAAAA'!$B$3)</f>
        <v>0</v>
      </c>
      <c r="F265" s="474">
        <f t="shared" si="38"/>
        <v>0</v>
      </c>
      <c r="G265" s="305"/>
      <c r="H265" s="306"/>
      <c r="I265" s="306"/>
      <c r="J265" s="306"/>
      <c r="K265" s="305"/>
      <c r="L265" s="305"/>
      <c r="M265" s="305"/>
      <c r="N265" s="305"/>
      <c r="O265" s="305"/>
      <c r="P265" s="305"/>
      <c r="Q265" s="305"/>
      <c r="R265" s="305"/>
      <c r="S265" s="305"/>
      <c r="T265" s="305"/>
      <c r="U265" s="305"/>
      <c r="V265" s="305"/>
      <c r="W265" s="305"/>
      <c r="X265" s="305"/>
      <c r="Y265" s="305"/>
      <c r="Z265" s="305"/>
      <c r="AA265" s="305"/>
      <c r="AB265" s="305"/>
      <c r="AC265" s="305"/>
      <c r="AD265" s="305"/>
      <c r="AE265" s="305"/>
      <c r="AF265" s="305"/>
      <c r="AG265" s="305"/>
      <c r="AH265" s="305"/>
      <c r="AI265" s="305"/>
      <c r="AJ265" s="305"/>
      <c r="AK265" s="305"/>
    </row>
    <row r="266" spans="1:37" s="307" customFormat="1" ht="15" customHeight="1" x14ac:dyDescent="0.3">
      <c r="A266" s="225" t="s">
        <v>231</v>
      </c>
      <c r="B266" s="626">
        <v>137900</v>
      </c>
      <c r="C266" s="320">
        <f>SUMIFS('Expenditures - all orgs'!$D$14:$D$3599,'Expenditures - all orgs'!$C$14:$C$3599, 'Budget Detail - AAAAAA'!$B266,'Expenditures - all orgs'!$B$14:$B$3599,'Budget Detail - AAAAAA'!$B$3)</f>
        <v>0</v>
      </c>
      <c r="D266" s="471">
        <f>SUMIFS('Expenditures - all orgs'!$E$14:$E$3599,'Expenditures - all orgs'!$C$14:$C$3599, 'Budget Detail - AAAAAA'!$B266,'Expenditures - all orgs'!$B$14:$B$3599,'Budget Detail - AAAAAA'!$B$3)</f>
        <v>0</v>
      </c>
      <c r="E266" s="472">
        <f>SUMIFS('Expenditures - all orgs'!$F$14:$F$3599,'Expenditures - all orgs'!$C$14:$C$3599, 'Budget Detail - AAAAAA'!$B266,'Expenditures - all orgs'!$B$14:$B$3599,'Budget Detail - AAAAAA'!$B$3)</f>
        <v>0</v>
      </c>
      <c r="F266" s="474">
        <f t="shared" si="38"/>
        <v>0</v>
      </c>
      <c r="G266" s="305"/>
      <c r="H266" s="306"/>
      <c r="I266" s="306"/>
      <c r="J266" s="306"/>
      <c r="K266" s="305"/>
      <c r="L266" s="305"/>
      <c r="M266" s="305"/>
      <c r="N266" s="305"/>
      <c r="O266" s="305"/>
      <c r="P266" s="305"/>
      <c r="Q266" s="305"/>
      <c r="R266" s="305"/>
      <c r="S266" s="305"/>
      <c r="T266" s="305"/>
      <c r="U266" s="305"/>
      <c r="V266" s="305"/>
      <c r="W266" s="305"/>
      <c r="X266" s="305"/>
      <c r="Y266" s="305"/>
      <c r="Z266" s="305"/>
      <c r="AA266" s="305"/>
      <c r="AB266" s="305"/>
      <c r="AC266" s="305"/>
      <c r="AD266" s="305"/>
      <c r="AE266" s="305"/>
      <c r="AF266" s="305"/>
      <c r="AG266" s="305"/>
      <c r="AH266" s="305"/>
      <c r="AI266" s="305"/>
      <c r="AJ266" s="305"/>
      <c r="AK266" s="305"/>
    </row>
    <row r="267" spans="1:37" s="307" customFormat="1" ht="15" customHeight="1" x14ac:dyDescent="0.3">
      <c r="A267" s="225" t="s">
        <v>104</v>
      </c>
      <c r="B267" s="626" t="s">
        <v>107</v>
      </c>
      <c r="C267" s="320">
        <f>SUMIFS('Expenditures - all orgs'!$D$14:$D$3599,'Expenditures - all orgs'!$C$14:$C$3599, 'Budget Detail - AAAAAA'!$B267,'Expenditures - all orgs'!$B$14:$B$3599,'Budget Detail - AAAAAA'!$B$3)</f>
        <v>0</v>
      </c>
      <c r="D267" s="471">
        <f>SUMIFS('Expenditures - all orgs'!$E$14:$E$3599,'Expenditures - all orgs'!$C$14:$C$3599, 'Budget Detail - AAAAAA'!$B267,'Expenditures - all orgs'!$B$14:$B$3599,'Budget Detail - AAAAAA'!$B$3)</f>
        <v>0</v>
      </c>
      <c r="E267" s="472">
        <f>SUMIFS('Expenditures - all orgs'!$F$14:$F$3599,'Expenditures - all orgs'!$C$14:$C$3599, 'Budget Detail - AAAAAA'!$B267,'Expenditures - all orgs'!$B$14:$B$3599,'Budget Detail - AAAAAA'!$B$3)</f>
        <v>0</v>
      </c>
      <c r="F267" s="474">
        <f t="shared" ref="F267:F268" si="45">C267-D267-E267</f>
        <v>0</v>
      </c>
      <c r="G267" s="305"/>
      <c r="H267" s="306"/>
      <c r="I267" s="306"/>
      <c r="J267" s="306"/>
      <c r="K267" s="305"/>
      <c r="L267" s="305"/>
      <c r="M267" s="305"/>
      <c r="N267" s="305"/>
      <c r="O267" s="305"/>
      <c r="P267" s="305"/>
      <c r="Q267" s="305"/>
      <c r="R267" s="305"/>
      <c r="S267" s="305"/>
      <c r="T267" s="305"/>
      <c r="U267" s="305"/>
      <c r="V267" s="305"/>
      <c r="W267" s="305"/>
      <c r="X267" s="305"/>
      <c r="Y267" s="305"/>
      <c r="Z267" s="305"/>
      <c r="AA267" s="305"/>
      <c r="AB267" s="305"/>
      <c r="AC267" s="305"/>
      <c r="AD267" s="305"/>
      <c r="AE267" s="305"/>
      <c r="AF267" s="305"/>
      <c r="AG267" s="305"/>
      <c r="AH267" s="305"/>
      <c r="AI267" s="305"/>
      <c r="AJ267" s="305"/>
      <c r="AK267" s="305"/>
    </row>
    <row r="268" spans="1:37" s="307" customFormat="1" ht="15" customHeight="1" thickBot="1" x14ac:dyDescent="0.35">
      <c r="A268" s="225" t="s">
        <v>104</v>
      </c>
      <c r="B268" s="626" t="s">
        <v>107</v>
      </c>
      <c r="C268" s="320">
        <f>SUMIFS('Expenditures - all orgs'!$D$14:$D$3599,'Expenditures - all orgs'!$C$14:$C$3599, 'Budget Detail - AAAAAA'!$B268,'Expenditures - all orgs'!$B$14:$B$3599,'Budget Detail - AAAAAA'!$B$3)</f>
        <v>0</v>
      </c>
      <c r="D268" s="475">
        <f>SUMIFS('Expenditures - all orgs'!$E$14:$E$3599,'Expenditures - all orgs'!$C$14:$C$3599, 'Budget Detail - AAAAAA'!$B268,'Expenditures - all orgs'!$B$14:$B$3599,'Budget Detail - AAAAAA'!$B$3)</f>
        <v>0</v>
      </c>
      <c r="E268" s="476">
        <f>SUMIFS('Expenditures - all orgs'!$F$14:$F$3599,'Expenditures - all orgs'!$C$14:$C$3599, 'Budget Detail - AAAAAA'!$B268,'Expenditures - all orgs'!$B$14:$B$3599,'Budget Detail - AAAAAA'!$B$3)</f>
        <v>0</v>
      </c>
      <c r="F268" s="477">
        <f t="shared" si="45"/>
        <v>0</v>
      </c>
      <c r="G268" s="305"/>
      <c r="H268" s="306"/>
      <c r="I268" s="306"/>
      <c r="J268" s="306"/>
      <c r="K268" s="305"/>
      <c r="L268" s="305"/>
      <c r="M268" s="305"/>
      <c r="N268" s="305"/>
      <c r="O268" s="305"/>
      <c r="P268" s="305"/>
      <c r="Q268" s="305"/>
      <c r="R268" s="305"/>
      <c r="S268" s="305"/>
      <c r="T268" s="305"/>
      <c r="U268" s="305"/>
      <c r="V268" s="305"/>
      <c r="W268" s="305"/>
      <c r="X268" s="305"/>
      <c r="Y268" s="305"/>
      <c r="Z268" s="305"/>
      <c r="AA268" s="305"/>
      <c r="AB268" s="305"/>
      <c r="AC268" s="305"/>
      <c r="AD268" s="305"/>
      <c r="AE268" s="305"/>
      <c r="AF268" s="305"/>
      <c r="AG268" s="305"/>
      <c r="AH268" s="305"/>
      <c r="AI268" s="305"/>
      <c r="AJ268" s="305"/>
      <c r="AK268" s="305"/>
    </row>
    <row r="269" spans="1:37" s="307" customFormat="1" ht="15" customHeight="1" thickBot="1" x14ac:dyDescent="0.35">
      <c r="A269" s="225"/>
      <c r="B269" s="627" t="s">
        <v>362</v>
      </c>
      <c r="C269" s="364">
        <f>SUM(C258:C268)</f>
        <v>0</v>
      </c>
      <c r="D269" s="364">
        <f>SUM(D258:D268)</f>
        <v>0</v>
      </c>
      <c r="E269" s="364">
        <f>SUM(E258:E268)</f>
        <v>0</v>
      </c>
      <c r="F269" s="478">
        <f>SUM(F258:F268)</f>
        <v>0</v>
      </c>
      <c r="G269" s="305"/>
      <c r="H269" s="306"/>
      <c r="I269" s="306"/>
      <c r="J269" s="306"/>
      <c r="K269" s="305"/>
      <c r="L269" s="305"/>
      <c r="M269" s="305"/>
      <c r="N269" s="305"/>
      <c r="O269" s="305"/>
      <c r="P269" s="305"/>
      <c r="Q269" s="305"/>
      <c r="R269" s="305"/>
      <c r="S269" s="305"/>
      <c r="T269" s="305"/>
      <c r="U269" s="305"/>
      <c r="V269" s="305"/>
      <c r="W269" s="305"/>
      <c r="X269" s="305"/>
      <c r="Y269" s="305"/>
      <c r="Z269" s="305"/>
      <c r="AA269" s="305"/>
      <c r="AB269" s="305"/>
      <c r="AC269" s="305"/>
      <c r="AD269" s="305"/>
      <c r="AE269" s="305"/>
      <c r="AF269" s="305"/>
      <c r="AG269" s="305"/>
      <c r="AH269" s="305"/>
      <c r="AI269" s="305"/>
      <c r="AJ269" s="305"/>
      <c r="AK269" s="305"/>
    </row>
    <row r="270" spans="1:37" s="307" customFormat="1" ht="15" customHeight="1" x14ac:dyDescent="0.3">
      <c r="A270" s="708"/>
      <c r="B270" s="588"/>
      <c r="C270" s="288"/>
      <c r="D270" s="288"/>
      <c r="E270" s="288"/>
      <c r="F270" s="290"/>
      <c r="G270" s="305"/>
      <c r="H270" s="306"/>
      <c r="I270" s="306"/>
      <c r="J270" s="306"/>
      <c r="K270" s="305"/>
      <c r="L270" s="305"/>
      <c r="M270" s="305"/>
      <c r="N270" s="305"/>
      <c r="O270" s="305"/>
      <c r="P270" s="305"/>
      <c r="Q270" s="305"/>
      <c r="R270" s="305"/>
      <c r="S270" s="305"/>
      <c r="T270" s="305"/>
      <c r="U270" s="305"/>
      <c r="V270" s="305"/>
      <c r="W270" s="305"/>
      <c r="X270" s="305"/>
      <c r="Y270" s="305"/>
      <c r="Z270" s="305"/>
      <c r="AA270" s="305"/>
      <c r="AB270" s="305"/>
      <c r="AC270" s="305"/>
      <c r="AD270" s="305"/>
      <c r="AE270" s="305"/>
      <c r="AF270" s="305"/>
      <c r="AG270" s="305"/>
      <c r="AH270" s="305"/>
      <c r="AI270" s="305"/>
      <c r="AJ270" s="305"/>
      <c r="AK270" s="305"/>
    </row>
    <row r="271" spans="1:37" s="274" customFormat="1" ht="15" customHeight="1" x14ac:dyDescent="0.3">
      <c r="A271" s="231" t="s">
        <v>232</v>
      </c>
      <c r="B271" s="588"/>
      <c r="C271" s="288"/>
      <c r="D271" s="288"/>
      <c r="E271" s="288"/>
      <c r="F271" s="290"/>
      <c r="G271" s="281"/>
      <c r="H271" s="282"/>
      <c r="I271" s="282"/>
      <c r="J271" s="282"/>
      <c r="K271" s="281"/>
      <c r="L271" s="281"/>
      <c r="M271" s="281"/>
      <c r="N271" s="281"/>
      <c r="O271" s="281"/>
      <c r="P271" s="281"/>
      <c r="Q271" s="281"/>
      <c r="R271" s="281"/>
      <c r="S271" s="281"/>
      <c r="T271" s="281"/>
      <c r="U271" s="281"/>
      <c r="V271" s="281"/>
      <c r="W271" s="281"/>
      <c r="X271" s="281"/>
      <c r="Y271" s="281"/>
      <c r="Z271" s="281"/>
      <c r="AA271" s="281"/>
      <c r="AB271" s="281"/>
      <c r="AC271" s="281"/>
      <c r="AD271" s="281"/>
      <c r="AE271" s="281"/>
      <c r="AF271" s="281"/>
      <c r="AG271" s="281"/>
      <c r="AH271" s="281"/>
      <c r="AI271" s="281"/>
      <c r="AJ271" s="281"/>
      <c r="AK271" s="281"/>
    </row>
    <row r="272" spans="1:37" s="713" customFormat="1" ht="15" customHeight="1" x14ac:dyDescent="0.3">
      <c r="A272" s="222" t="s">
        <v>432</v>
      </c>
      <c r="B272" s="628">
        <v>141100</v>
      </c>
      <c r="C272" s="321">
        <f>SUMIFS('Expenditures - all orgs'!$D$14:$D$3599,'Expenditures - all orgs'!$C$14:$C$3599, 'Budget Detail - AAAAAA'!$B272,'Expenditures - all orgs'!$B$14:$B$3599,'Budget Detail - AAAAAA'!$B$3)</f>
        <v>0</v>
      </c>
      <c r="D272" s="1134">
        <f>SUMIFS('Expenditures - all orgs'!$E$14:$E$3599,'Expenditures - all orgs'!$C$14:$C$3599, 'Budget Detail - AAAAAA'!$B272,'Expenditures - all orgs'!$B$14:$B$3599,'Budget Detail - AAAAAA'!$B$3)</f>
        <v>0</v>
      </c>
      <c r="E272" s="480">
        <f>SUMIFS('Expenditures - all orgs'!$F$14:$F$3599,'Expenditures - all orgs'!$C$14:$C$3599, 'Budget Detail - AAAAAA'!$B272,'Expenditures - all orgs'!$B$14:$B$3599,'Budget Detail - AAAAAA'!$B$3)</f>
        <v>0</v>
      </c>
      <c r="F272" s="481">
        <f t="shared" si="10"/>
        <v>0</v>
      </c>
      <c r="G272" s="712"/>
      <c r="H272" s="711"/>
      <c r="I272" s="711"/>
      <c r="J272" s="711"/>
      <c r="K272" s="712"/>
      <c r="L272" s="712"/>
      <c r="M272" s="712"/>
      <c r="N272" s="712"/>
      <c r="O272" s="712"/>
      <c r="P272" s="712"/>
      <c r="Q272" s="712"/>
      <c r="R272" s="712"/>
      <c r="S272" s="712"/>
      <c r="T272" s="712"/>
      <c r="U272" s="712"/>
      <c r="V272" s="712"/>
      <c r="W272" s="712"/>
      <c r="X272" s="712"/>
      <c r="Y272" s="712"/>
      <c r="Z272" s="712"/>
      <c r="AA272" s="712"/>
      <c r="AB272" s="712"/>
      <c r="AC272" s="712"/>
      <c r="AD272" s="712"/>
      <c r="AE272" s="712"/>
      <c r="AF272" s="712"/>
      <c r="AG272" s="712"/>
      <c r="AH272" s="712"/>
      <c r="AI272" s="712"/>
      <c r="AJ272" s="712"/>
      <c r="AK272" s="712"/>
    </row>
    <row r="273" spans="1:37" s="713" customFormat="1" ht="15" customHeight="1" x14ac:dyDescent="0.3">
      <c r="A273" s="222" t="s">
        <v>36</v>
      </c>
      <c r="B273" s="629">
        <v>141300</v>
      </c>
      <c r="C273" s="321">
        <f>SUMIFS('Expenditures - all orgs'!$D$14:$D$3599,'Expenditures - all orgs'!$C$14:$C$3599, 'Budget Detail - AAAAAA'!$B273,'Expenditures - all orgs'!$B$14:$B$3599,'Budget Detail - AAAAAA'!$B$3)</f>
        <v>0</v>
      </c>
      <c r="D273" s="1134">
        <f>SUMIFS('Expenditures - all orgs'!$E$14:$E$3599,'Expenditures - all orgs'!$C$14:$C$3599, 'Budget Detail - AAAAAA'!$B273,'Expenditures - all orgs'!$B$14:$B$3599,'Budget Detail - AAAAAA'!$B$3)</f>
        <v>0</v>
      </c>
      <c r="E273" s="480">
        <f>SUMIFS('Expenditures - all orgs'!$F$14:$F$3599,'Expenditures - all orgs'!$C$14:$C$3599, 'Budget Detail - AAAAAA'!$B273,'Expenditures - all orgs'!$B$14:$B$3599,'Budget Detail - AAAAAA'!$B$3)</f>
        <v>0</v>
      </c>
      <c r="F273" s="481">
        <f t="shared" ref="F273:F274" si="46">C273-D273-E273</f>
        <v>0</v>
      </c>
      <c r="G273" s="712"/>
      <c r="H273" s="711"/>
      <c r="I273" s="711"/>
      <c r="J273" s="711"/>
      <c r="K273" s="712"/>
      <c r="L273" s="712"/>
      <c r="M273" s="712"/>
      <c r="N273" s="712"/>
      <c r="O273" s="712"/>
      <c r="P273" s="712"/>
      <c r="Q273" s="712"/>
      <c r="R273" s="712"/>
      <c r="S273" s="712"/>
      <c r="T273" s="712"/>
      <c r="U273" s="712"/>
      <c r="V273" s="712"/>
      <c r="W273" s="712"/>
      <c r="X273" s="712"/>
      <c r="Y273" s="712"/>
      <c r="Z273" s="712"/>
      <c r="AA273" s="712"/>
      <c r="AB273" s="712"/>
      <c r="AC273" s="712"/>
      <c r="AD273" s="712"/>
      <c r="AE273" s="712"/>
      <c r="AF273" s="712"/>
      <c r="AG273" s="712"/>
      <c r="AH273" s="712"/>
      <c r="AI273" s="712"/>
      <c r="AJ273" s="712"/>
      <c r="AK273" s="712"/>
    </row>
    <row r="274" spans="1:37" s="713" customFormat="1" ht="15" customHeight="1" x14ac:dyDescent="0.3">
      <c r="A274" s="222" t="s">
        <v>439</v>
      </c>
      <c r="B274" s="629">
        <v>141320</v>
      </c>
      <c r="C274" s="321">
        <f>SUMIFS('Expenditures - all orgs'!$D$14:$D$3599,'Expenditures - all orgs'!$C$14:$C$3599, 'Budget Detail - AAAAAA'!$B274,'Expenditures - all orgs'!$B$14:$B$3599,'Budget Detail - AAAAAA'!$B$3)</f>
        <v>0</v>
      </c>
      <c r="D274" s="1134">
        <f>SUMIFS('Expenditures - all orgs'!$E$14:$E$3599,'Expenditures - all orgs'!$C$14:$C$3599, 'Budget Detail - AAAAAA'!$B274,'Expenditures - all orgs'!$B$14:$B$3599,'Budget Detail - AAAAAA'!$B$3)</f>
        <v>0</v>
      </c>
      <c r="E274" s="480">
        <f>SUMIFS('Expenditures - all orgs'!$F$14:$F$3599,'Expenditures - all orgs'!$C$14:$C$3599, 'Budget Detail - AAAAAA'!$B274,'Expenditures - all orgs'!$B$14:$B$3599,'Budget Detail - AAAAAA'!$B$3)</f>
        <v>0</v>
      </c>
      <c r="F274" s="481">
        <f t="shared" si="46"/>
        <v>0</v>
      </c>
      <c r="G274" s="712"/>
      <c r="H274" s="711"/>
      <c r="I274" s="711"/>
      <c r="J274" s="711"/>
      <c r="K274" s="712"/>
      <c r="L274" s="712"/>
      <c r="M274" s="712"/>
      <c r="N274" s="712"/>
      <c r="O274" s="712"/>
      <c r="P274" s="712"/>
      <c r="Q274" s="712"/>
      <c r="R274" s="712"/>
      <c r="S274" s="712"/>
      <c r="T274" s="712"/>
      <c r="U274" s="712"/>
      <c r="V274" s="712"/>
      <c r="W274" s="712"/>
      <c r="X274" s="712"/>
      <c r="Y274" s="712"/>
      <c r="Z274" s="712"/>
      <c r="AA274" s="712"/>
      <c r="AB274" s="712"/>
      <c r="AC274" s="712"/>
      <c r="AD274" s="712"/>
      <c r="AE274" s="712"/>
      <c r="AF274" s="712"/>
      <c r="AG274" s="712"/>
      <c r="AH274" s="712"/>
      <c r="AI274" s="712"/>
      <c r="AJ274" s="712"/>
      <c r="AK274" s="712"/>
    </row>
    <row r="275" spans="1:37" s="713" customFormat="1" ht="15" customHeight="1" x14ac:dyDescent="0.3">
      <c r="A275" s="222" t="s">
        <v>233</v>
      </c>
      <c r="B275" s="629">
        <v>141500</v>
      </c>
      <c r="C275" s="321">
        <f>SUMIFS('Expenditures - all orgs'!$D$14:$D$3599,'Expenditures - all orgs'!$C$14:$C$3599, 'Budget Detail - AAAAAA'!$B275,'Expenditures - all orgs'!$B$14:$B$3599,'Budget Detail - AAAAAA'!$B$3)</f>
        <v>0</v>
      </c>
      <c r="D275" s="1134">
        <f>SUMIFS('Expenditures - all orgs'!$E$14:$E$3599,'Expenditures - all orgs'!$C$14:$C$3599, 'Budget Detail - AAAAAA'!$B275,'Expenditures - all orgs'!$B$14:$B$3599,'Budget Detail - AAAAAA'!$B$3)</f>
        <v>0</v>
      </c>
      <c r="E275" s="480">
        <f>SUMIFS('Expenditures - all orgs'!$F$14:$F$3599,'Expenditures - all orgs'!$C$14:$C$3599, 'Budget Detail - AAAAAA'!$B275,'Expenditures - all orgs'!$B$14:$B$3599,'Budget Detail - AAAAAA'!$B$3)</f>
        <v>0</v>
      </c>
      <c r="F275" s="482">
        <f t="shared" ref="F275:F278" si="47">C275-D275-E275</f>
        <v>0</v>
      </c>
      <c r="G275" s="712"/>
      <c r="H275" s="711"/>
      <c r="I275" s="711"/>
      <c r="J275" s="711"/>
      <c r="K275" s="712"/>
      <c r="L275" s="712"/>
      <c r="M275" s="712"/>
      <c r="N275" s="712"/>
      <c r="O275" s="712"/>
      <c r="P275" s="712"/>
      <c r="Q275" s="712"/>
      <c r="R275" s="712"/>
      <c r="S275" s="712"/>
      <c r="T275" s="712"/>
      <c r="U275" s="712"/>
      <c r="V275" s="712"/>
      <c r="W275" s="712"/>
      <c r="X275" s="712"/>
      <c r="Y275" s="712"/>
      <c r="Z275" s="712"/>
      <c r="AA275" s="712"/>
      <c r="AB275" s="712"/>
      <c r="AC275" s="712"/>
      <c r="AD275" s="712"/>
      <c r="AE275" s="712"/>
      <c r="AF275" s="712"/>
      <c r="AG275" s="712"/>
      <c r="AH275" s="712"/>
      <c r="AI275" s="712"/>
      <c r="AJ275" s="712"/>
      <c r="AK275" s="712"/>
    </row>
    <row r="276" spans="1:37" s="713" customFormat="1" ht="15" customHeight="1" x14ac:dyDescent="0.3">
      <c r="A276" s="222" t="s">
        <v>433</v>
      </c>
      <c r="B276" s="629">
        <v>141600</v>
      </c>
      <c r="C276" s="321">
        <f>SUMIFS('Expenditures - all orgs'!$D$14:$D$3599,'Expenditures - all orgs'!$C$14:$C$3599, 'Budget Detail - AAAAAA'!$B276,'Expenditures - all orgs'!$B$14:$B$3599,'Budget Detail - AAAAAA'!$B$3)</f>
        <v>0</v>
      </c>
      <c r="D276" s="1134">
        <f>SUMIFS('Expenditures - all orgs'!$E$14:$E$3599,'Expenditures - all orgs'!$C$14:$C$3599, 'Budget Detail - AAAAAA'!$B276,'Expenditures - all orgs'!$B$14:$B$3599,'Budget Detail - AAAAAA'!$B$3)</f>
        <v>0</v>
      </c>
      <c r="E276" s="480">
        <f>SUMIFS('Expenditures - all orgs'!$F$14:$F$3599,'Expenditures - all orgs'!$C$14:$C$3599, 'Budget Detail - AAAAAA'!$B276,'Expenditures - all orgs'!$B$14:$B$3599,'Budget Detail - AAAAAA'!$B$3)</f>
        <v>0</v>
      </c>
      <c r="F276" s="482">
        <f t="shared" ref="F276:F277" si="48">C276-D276-E276</f>
        <v>0</v>
      </c>
      <c r="G276" s="712"/>
      <c r="H276" s="711"/>
      <c r="I276" s="711"/>
      <c r="J276" s="711"/>
      <c r="K276" s="712"/>
      <c r="L276" s="712"/>
      <c r="M276" s="712"/>
      <c r="N276" s="712"/>
      <c r="O276" s="712"/>
      <c r="P276" s="712"/>
      <c r="Q276" s="712"/>
      <c r="R276" s="712"/>
      <c r="S276" s="712"/>
      <c r="T276" s="712"/>
      <c r="U276" s="712"/>
      <c r="V276" s="712"/>
      <c r="W276" s="712"/>
      <c r="X276" s="712"/>
      <c r="Y276" s="712"/>
      <c r="Z276" s="712"/>
      <c r="AA276" s="712"/>
      <c r="AB276" s="712"/>
      <c r="AC276" s="712"/>
      <c r="AD276" s="712"/>
      <c r="AE276" s="712"/>
      <c r="AF276" s="712"/>
      <c r="AG276" s="712"/>
      <c r="AH276" s="712"/>
      <c r="AI276" s="712"/>
      <c r="AJ276" s="712"/>
      <c r="AK276" s="712"/>
    </row>
    <row r="277" spans="1:37" s="713" customFormat="1" ht="15" customHeight="1" x14ac:dyDescent="0.3">
      <c r="A277" s="222" t="s">
        <v>434</v>
      </c>
      <c r="B277" s="629">
        <v>141700</v>
      </c>
      <c r="C277" s="321">
        <f>SUMIFS('Expenditures - all orgs'!$D$14:$D$3599,'Expenditures - all orgs'!$C$14:$C$3599, 'Budget Detail - AAAAAA'!$B277,'Expenditures - all orgs'!$B$14:$B$3599,'Budget Detail - AAAAAA'!$B$3)</f>
        <v>0</v>
      </c>
      <c r="D277" s="1134">
        <f>SUMIFS('Expenditures - all orgs'!$E$14:$E$3599,'Expenditures - all orgs'!$C$14:$C$3599, 'Budget Detail - AAAAAA'!$B277,'Expenditures - all orgs'!$B$14:$B$3599,'Budget Detail - AAAAAA'!$B$3)</f>
        <v>0</v>
      </c>
      <c r="E277" s="480">
        <f>SUMIFS('Expenditures - all orgs'!$F$14:$F$3599,'Expenditures - all orgs'!$C$14:$C$3599, 'Budget Detail - AAAAAA'!$B277,'Expenditures - all orgs'!$B$14:$B$3599,'Budget Detail - AAAAAA'!$B$3)</f>
        <v>0</v>
      </c>
      <c r="F277" s="482">
        <f t="shared" si="48"/>
        <v>0</v>
      </c>
      <c r="G277" s="712"/>
      <c r="H277" s="711"/>
      <c r="I277" s="711"/>
      <c r="J277" s="711"/>
      <c r="K277" s="712"/>
      <c r="L277" s="712"/>
      <c r="M277" s="712"/>
      <c r="N277" s="712"/>
      <c r="O277" s="712"/>
      <c r="P277" s="712"/>
      <c r="Q277" s="712"/>
      <c r="R277" s="712"/>
      <c r="S277" s="712"/>
      <c r="T277" s="712"/>
      <c r="U277" s="712"/>
      <c r="V277" s="712"/>
      <c r="W277" s="712"/>
      <c r="X277" s="712"/>
      <c r="Y277" s="712"/>
      <c r="Z277" s="712"/>
      <c r="AA277" s="712"/>
      <c r="AB277" s="712"/>
      <c r="AC277" s="712"/>
      <c r="AD277" s="712"/>
      <c r="AE277" s="712"/>
      <c r="AF277" s="712"/>
      <c r="AG277" s="712"/>
      <c r="AH277" s="712"/>
      <c r="AI277" s="712"/>
      <c r="AJ277" s="712"/>
      <c r="AK277" s="712"/>
    </row>
    <row r="278" spans="1:37" s="307" customFormat="1" ht="15" customHeight="1" x14ac:dyDescent="0.3">
      <c r="A278" s="222" t="s">
        <v>234</v>
      </c>
      <c r="B278" s="629">
        <v>141800</v>
      </c>
      <c r="C278" s="321">
        <f>SUMIFS('Expenditures - all orgs'!$D$14:$D$3599,'Expenditures - all orgs'!$C$14:$C$3599, 'Budget Detail - AAAAAA'!$B278,'Expenditures - all orgs'!$B$14:$B$3599,'Budget Detail - AAAAAA'!$B$3)</f>
        <v>0</v>
      </c>
      <c r="D278" s="1134">
        <f>SUMIFS('Expenditures - all orgs'!$E$14:$E$3599,'Expenditures - all orgs'!$C$14:$C$3599, 'Budget Detail - AAAAAA'!$B278,'Expenditures - all orgs'!$B$14:$B$3599,'Budget Detail - AAAAAA'!$B$3)</f>
        <v>0</v>
      </c>
      <c r="E278" s="480">
        <f>SUMIFS('Expenditures - all orgs'!$F$14:$F$3599,'Expenditures - all orgs'!$C$14:$C$3599, 'Budget Detail - AAAAAA'!$B278,'Expenditures - all orgs'!$B$14:$B$3599,'Budget Detail - AAAAAA'!$B$3)</f>
        <v>0</v>
      </c>
      <c r="F278" s="482">
        <f t="shared" si="47"/>
        <v>0</v>
      </c>
      <c r="G278" s="305"/>
      <c r="H278" s="306"/>
      <c r="I278" s="306"/>
      <c r="J278" s="306"/>
      <c r="K278" s="305"/>
      <c r="L278" s="305"/>
      <c r="M278" s="305"/>
      <c r="N278" s="305"/>
      <c r="O278" s="305"/>
      <c r="P278" s="305"/>
      <c r="Q278" s="305"/>
      <c r="R278" s="305"/>
      <c r="S278" s="305"/>
      <c r="T278" s="305"/>
      <c r="U278" s="305"/>
      <c r="V278" s="305"/>
      <c r="W278" s="305"/>
      <c r="X278" s="305"/>
      <c r="Y278" s="305"/>
      <c r="Z278" s="305"/>
      <c r="AA278" s="305"/>
      <c r="AB278" s="305"/>
      <c r="AC278" s="305"/>
      <c r="AD278" s="305"/>
      <c r="AE278" s="305"/>
      <c r="AF278" s="305"/>
      <c r="AG278" s="305"/>
      <c r="AH278" s="305"/>
      <c r="AI278" s="305"/>
      <c r="AJ278" s="305"/>
      <c r="AK278" s="305"/>
    </row>
    <row r="279" spans="1:37" s="307" customFormat="1" ht="15" customHeight="1" thickBot="1" x14ac:dyDescent="0.35">
      <c r="A279" s="218" t="s">
        <v>104</v>
      </c>
      <c r="B279" s="629" t="s">
        <v>107</v>
      </c>
      <c r="C279" s="321">
        <f>SUMIFS('Expenditures - all orgs'!$D$14:$D$3599,'Expenditures - all orgs'!$C$14:$C$3599, 'Budget Detail - AAAAAA'!$B279,'Expenditures - all orgs'!$B$14:$B$3599,'Budget Detail - AAAAAA'!$B$3)</f>
        <v>0</v>
      </c>
      <c r="D279" s="1135">
        <f>SUMIFS('Expenditures - all orgs'!$E$14:$E$3599,'Expenditures - all orgs'!$C$14:$C$3599, 'Budget Detail - AAAAAA'!$B279,'Expenditures - all orgs'!$B$14:$B$3599,'Budget Detail - AAAAAA'!$B$3)</f>
        <v>0</v>
      </c>
      <c r="E279" s="483">
        <f>SUMIFS('Expenditures - all orgs'!$F$14:$F$3599,'Expenditures - all orgs'!$C$14:$C$3599, 'Budget Detail - AAAAAA'!$B279,'Expenditures - all orgs'!$B$14:$B$3599,'Budget Detail - AAAAAA'!$B$3)</f>
        <v>0</v>
      </c>
      <c r="F279" s="484">
        <f t="shared" ref="F279" si="49">C279-D279-E279</f>
        <v>0</v>
      </c>
      <c r="G279" s="305"/>
      <c r="H279" s="306"/>
      <c r="I279" s="306"/>
      <c r="J279" s="306"/>
      <c r="K279" s="305"/>
      <c r="L279" s="305"/>
      <c r="M279" s="305"/>
      <c r="N279" s="305"/>
      <c r="O279" s="305"/>
      <c r="P279" s="305"/>
      <c r="Q279" s="305"/>
      <c r="R279" s="305"/>
      <c r="S279" s="305"/>
      <c r="T279" s="305"/>
      <c r="U279" s="305"/>
      <c r="V279" s="305"/>
      <c r="W279" s="305"/>
      <c r="X279" s="305"/>
      <c r="Y279" s="305"/>
      <c r="Z279" s="305"/>
      <c r="AA279" s="305"/>
      <c r="AB279" s="305"/>
      <c r="AC279" s="305"/>
      <c r="AD279" s="305"/>
      <c r="AE279" s="305"/>
      <c r="AF279" s="305"/>
      <c r="AG279" s="305"/>
      <c r="AH279" s="305"/>
      <c r="AI279" s="305"/>
      <c r="AJ279" s="305"/>
      <c r="AK279" s="305"/>
    </row>
    <row r="280" spans="1:37" s="307" customFormat="1" ht="15" customHeight="1" thickBot="1" x14ac:dyDescent="0.35">
      <c r="A280" s="218"/>
      <c r="B280" s="630" t="s">
        <v>362</v>
      </c>
      <c r="C280" s="365">
        <f>SUM(C272:C279)</f>
        <v>0</v>
      </c>
      <c r="D280" s="365">
        <f>SUM(D272:D279)</f>
        <v>0</v>
      </c>
      <c r="E280" s="365">
        <f>SUM(E272:E279)</f>
        <v>0</v>
      </c>
      <c r="F280" s="1146">
        <f>SUM(F272:F279)</f>
        <v>0</v>
      </c>
      <c r="G280" s="305"/>
      <c r="H280" s="306"/>
      <c r="I280" s="306"/>
      <c r="J280" s="306"/>
      <c r="K280" s="305"/>
      <c r="L280" s="305"/>
      <c r="M280" s="305"/>
      <c r="N280" s="305"/>
      <c r="O280" s="305"/>
      <c r="P280" s="305"/>
      <c r="Q280" s="305"/>
      <c r="R280" s="305"/>
      <c r="S280" s="305"/>
      <c r="T280" s="305"/>
      <c r="U280" s="305"/>
      <c r="V280" s="305"/>
      <c r="W280" s="305"/>
      <c r="X280" s="305"/>
      <c r="Y280" s="305"/>
      <c r="Z280" s="305"/>
      <c r="AA280" s="305"/>
      <c r="AB280" s="305"/>
      <c r="AC280" s="305"/>
      <c r="AD280" s="305"/>
      <c r="AE280" s="305"/>
      <c r="AF280" s="305"/>
      <c r="AG280" s="305"/>
      <c r="AH280" s="305"/>
      <c r="AI280" s="305"/>
      <c r="AJ280" s="305"/>
      <c r="AK280" s="305"/>
    </row>
    <row r="281" spans="1:37" s="307" customFormat="1" ht="15" customHeight="1" x14ac:dyDescent="0.3">
      <c r="A281" s="708"/>
      <c r="B281" s="588"/>
      <c r="C281" s="288"/>
      <c r="D281" s="288"/>
      <c r="E281" s="288"/>
      <c r="F281" s="290"/>
      <c r="G281" s="305"/>
      <c r="H281" s="306"/>
      <c r="I281" s="306"/>
      <c r="J281" s="306"/>
      <c r="K281" s="305"/>
      <c r="L281" s="305"/>
      <c r="M281" s="305"/>
      <c r="N281" s="305"/>
      <c r="O281" s="305"/>
      <c r="P281" s="305"/>
      <c r="Q281" s="305"/>
      <c r="R281" s="305"/>
      <c r="S281" s="305"/>
      <c r="T281" s="305"/>
      <c r="U281" s="305"/>
      <c r="V281" s="305"/>
      <c r="W281" s="305"/>
      <c r="X281" s="305"/>
      <c r="Y281" s="305"/>
      <c r="Z281" s="305"/>
      <c r="AA281" s="305"/>
      <c r="AB281" s="305"/>
      <c r="AC281" s="305"/>
      <c r="AD281" s="305"/>
      <c r="AE281" s="305"/>
      <c r="AF281" s="305"/>
      <c r="AG281" s="305"/>
      <c r="AH281" s="305"/>
      <c r="AI281" s="305"/>
      <c r="AJ281" s="305"/>
      <c r="AK281" s="305"/>
    </row>
    <row r="282" spans="1:37" s="274" customFormat="1" ht="15" customHeight="1" x14ac:dyDescent="0.3">
      <c r="A282" s="231" t="s">
        <v>235</v>
      </c>
      <c r="B282" s="588"/>
      <c r="C282" s="288"/>
      <c r="D282" s="288"/>
      <c r="E282" s="288"/>
      <c r="F282" s="290"/>
      <c r="G282" s="281"/>
      <c r="H282" s="282"/>
      <c r="I282" s="282"/>
      <c r="J282" s="282"/>
      <c r="K282" s="281"/>
      <c r="L282" s="281"/>
      <c r="M282" s="281"/>
      <c r="N282" s="281"/>
      <c r="O282" s="281"/>
      <c r="P282" s="281"/>
      <c r="Q282" s="281"/>
      <c r="R282" s="281"/>
      <c r="S282" s="281"/>
      <c r="T282" s="281"/>
      <c r="U282" s="281"/>
      <c r="V282" s="281"/>
      <c r="W282" s="281"/>
      <c r="X282" s="281"/>
      <c r="Y282" s="281"/>
      <c r="Z282" s="281"/>
      <c r="AA282" s="281"/>
      <c r="AB282" s="281"/>
      <c r="AC282" s="281"/>
      <c r="AD282" s="281"/>
      <c r="AE282" s="281"/>
      <c r="AF282" s="281"/>
      <c r="AG282" s="281"/>
      <c r="AH282" s="281"/>
      <c r="AI282" s="281"/>
      <c r="AJ282" s="281"/>
      <c r="AK282" s="281"/>
    </row>
    <row r="283" spans="1:37" s="713" customFormat="1" ht="15" customHeight="1" x14ac:dyDescent="0.3">
      <c r="A283" s="222" t="s">
        <v>37</v>
      </c>
      <c r="B283" s="631">
        <v>142100</v>
      </c>
      <c r="C283" s="322">
        <f>SUMIFS('Expenditures - all orgs'!$D$14:$D$3599,'Expenditures - all orgs'!$C$14:$C$3599, 'Budget Detail - AAAAAA'!$B283,'Expenditures - all orgs'!$B$14:$B$3599,'Budget Detail - AAAAAA'!$B$3)</f>
        <v>0</v>
      </c>
      <c r="D283" s="486">
        <f>SUMIFS('Expenditures - all orgs'!$E$14:$E$3599,'Expenditures - all orgs'!$C$14:$C$3599, 'Budget Detail - AAAAAA'!$B283,'Expenditures - all orgs'!$B$14:$B$3599,'Budget Detail - AAAAAA'!$B$3)</f>
        <v>0</v>
      </c>
      <c r="E283" s="487">
        <f>SUMIFS('Expenditures - all orgs'!$F$14:$F$3599,'Expenditures - all orgs'!$C$14:$C$3599, 'Budget Detail - AAAAAA'!$B283,'Expenditures - all orgs'!$B$14:$B$3599,'Budget Detail - AAAAAA'!$B$3)</f>
        <v>0</v>
      </c>
      <c r="F283" s="488">
        <f t="shared" si="10"/>
        <v>0</v>
      </c>
      <c r="G283" s="712"/>
      <c r="H283" s="711"/>
      <c r="I283" s="711"/>
      <c r="J283" s="711"/>
      <c r="K283" s="712"/>
      <c r="L283" s="712"/>
      <c r="M283" s="712"/>
      <c r="N283" s="712"/>
      <c r="O283" s="712"/>
      <c r="P283" s="712"/>
      <c r="Q283" s="712"/>
      <c r="R283" s="712"/>
      <c r="S283" s="712"/>
      <c r="T283" s="712"/>
      <c r="U283" s="712"/>
      <c r="V283" s="712"/>
      <c r="W283" s="712"/>
      <c r="X283" s="712"/>
      <c r="Y283" s="712"/>
      <c r="Z283" s="712"/>
      <c r="AA283" s="712"/>
      <c r="AB283" s="712"/>
      <c r="AC283" s="712"/>
      <c r="AD283" s="712"/>
      <c r="AE283" s="712"/>
      <c r="AF283" s="712"/>
      <c r="AG283" s="712"/>
      <c r="AH283" s="712"/>
      <c r="AI283" s="712"/>
      <c r="AJ283" s="712"/>
      <c r="AK283" s="712"/>
    </row>
    <row r="284" spans="1:37" s="713" customFormat="1" ht="15" customHeight="1" x14ac:dyDescent="0.3">
      <c r="A284" s="222" t="s">
        <v>435</v>
      </c>
      <c r="B284" s="631">
        <v>142200</v>
      </c>
      <c r="C284" s="322">
        <f>SUMIFS('Expenditures - all orgs'!$D$14:$D$3599,'Expenditures - all orgs'!$C$14:$C$3599, 'Budget Detail - AAAAAA'!$B284,'Expenditures - all orgs'!$B$14:$B$3599,'Budget Detail - AAAAAA'!$B$3)</f>
        <v>0</v>
      </c>
      <c r="D284" s="486">
        <f>SUMIFS('Expenditures - all orgs'!$E$14:$E$3599,'Expenditures - all orgs'!$C$14:$C$3599, 'Budget Detail - AAAAAA'!$B284,'Expenditures - all orgs'!$B$14:$B$3599,'Budget Detail - AAAAAA'!$B$3)</f>
        <v>0</v>
      </c>
      <c r="E284" s="487">
        <f>SUMIFS('Expenditures - all orgs'!$F$14:$F$3599,'Expenditures - all orgs'!$C$14:$C$3599, 'Budget Detail - AAAAAA'!$B284,'Expenditures - all orgs'!$B$14:$B$3599,'Budget Detail - AAAAAA'!$B$3)</f>
        <v>0</v>
      </c>
      <c r="F284" s="488">
        <f t="shared" ref="F284" si="50">C284-D284-E284</f>
        <v>0</v>
      </c>
      <c r="G284" s="712"/>
      <c r="H284" s="711"/>
      <c r="I284" s="711"/>
      <c r="J284" s="711"/>
      <c r="K284" s="712"/>
      <c r="L284" s="712"/>
      <c r="M284" s="712"/>
      <c r="N284" s="712"/>
      <c r="O284" s="712"/>
      <c r="P284" s="712"/>
      <c r="Q284" s="712"/>
      <c r="R284" s="712"/>
      <c r="S284" s="712"/>
      <c r="T284" s="712"/>
      <c r="U284" s="712"/>
      <c r="V284" s="712"/>
      <c r="W284" s="712"/>
      <c r="X284" s="712"/>
      <c r="Y284" s="712"/>
      <c r="Z284" s="712"/>
      <c r="AA284" s="712"/>
      <c r="AB284" s="712"/>
      <c r="AC284" s="712"/>
      <c r="AD284" s="712"/>
      <c r="AE284" s="712"/>
      <c r="AF284" s="712"/>
      <c r="AG284" s="712"/>
      <c r="AH284" s="712"/>
      <c r="AI284" s="712"/>
      <c r="AJ284" s="712"/>
      <c r="AK284" s="712"/>
    </row>
    <row r="285" spans="1:37" s="713" customFormat="1" ht="15" customHeight="1" x14ac:dyDescent="0.3">
      <c r="A285" s="222" t="s">
        <v>236</v>
      </c>
      <c r="B285" s="631">
        <v>142400</v>
      </c>
      <c r="C285" s="322">
        <f>SUMIFS('Expenditures - all orgs'!$D$14:$D$3599,'Expenditures - all orgs'!$C$14:$C$3599, 'Budget Detail - AAAAAA'!$B285,'Expenditures - all orgs'!$B$14:$B$3599,'Budget Detail - AAAAAA'!$B$3)</f>
        <v>0</v>
      </c>
      <c r="D285" s="486">
        <f>SUMIFS('Expenditures - all orgs'!$E$14:$E$3599,'Expenditures - all orgs'!$C$14:$C$3599, 'Budget Detail - AAAAAA'!$B285,'Expenditures - all orgs'!$B$14:$B$3599,'Budget Detail - AAAAAA'!$B$3)</f>
        <v>0</v>
      </c>
      <c r="E285" s="487">
        <f>SUMIFS('Expenditures - all orgs'!$F$14:$F$3599,'Expenditures - all orgs'!$C$14:$C$3599, 'Budget Detail - AAAAAA'!$B285,'Expenditures - all orgs'!$B$14:$B$3599,'Budget Detail - AAAAAA'!$B$3)</f>
        <v>0</v>
      </c>
      <c r="F285" s="488">
        <f t="shared" ref="F285" si="51">C285-D285-E285</f>
        <v>0</v>
      </c>
      <c r="G285" s="712"/>
      <c r="H285" s="711"/>
      <c r="I285" s="711"/>
      <c r="J285" s="711"/>
      <c r="K285" s="712"/>
      <c r="L285" s="712"/>
      <c r="M285" s="712"/>
      <c r="N285" s="712"/>
      <c r="O285" s="712"/>
      <c r="P285" s="712"/>
      <c r="Q285" s="712"/>
      <c r="R285" s="712"/>
      <c r="S285" s="712"/>
      <c r="T285" s="712"/>
      <c r="U285" s="712"/>
      <c r="V285" s="712"/>
      <c r="W285" s="712"/>
      <c r="X285" s="712"/>
      <c r="Y285" s="712"/>
      <c r="Z285" s="712"/>
      <c r="AA285" s="712"/>
      <c r="AB285" s="712"/>
      <c r="AC285" s="712"/>
      <c r="AD285" s="712"/>
      <c r="AE285" s="712"/>
      <c r="AF285" s="712"/>
      <c r="AG285" s="712"/>
      <c r="AH285" s="712"/>
      <c r="AI285" s="712"/>
      <c r="AJ285" s="712"/>
      <c r="AK285" s="712"/>
    </row>
    <row r="286" spans="1:37" s="713" customFormat="1" ht="15" customHeight="1" x14ac:dyDescent="0.3">
      <c r="A286" s="222" t="s">
        <v>38</v>
      </c>
      <c r="B286" s="631">
        <v>142500</v>
      </c>
      <c r="C286" s="322">
        <f>SUMIFS('Expenditures - all orgs'!$D$14:$D$3599,'Expenditures - all orgs'!$C$14:$C$3599, 'Budget Detail - AAAAAA'!$B286,'Expenditures - all orgs'!$B$14:$B$3599,'Budget Detail - AAAAAA'!$B$3)</f>
        <v>0</v>
      </c>
      <c r="D286" s="486">
        <f>SUMIFS('Expenditures - all orgs'!$E$14:$E$3599,'Expenditures - all orgs'!$C$14:$C$3599, 'Budget Detail - AAAAAA'!$B286,'Expenditures - all orgs'!$B$14:$B$3599,'Budget Detail - AAAAAA'!$B$3)</f>
        <v>0</v>
      </c>
      <c r="E286" s="487">
        <f>SUMIFS('Expenditures - all orgs'!$F$14:$F$3599,'Expenditures - all orgs'!$C$14:$C$3599, 'Budget Detail - AAAAAA'!$B286,'Expenditures - all orgs'!$B$14:$B$3599,'Budget Detail - AAAAAA'!$B$3)</f>
        <v>0</v>
      </c>
      <c r="F286" s="488">
        <f t="shared" si="10"/>
        <v>0</v>
      </c>
      <c r="G286" s="712"/>
      <c r="H286" s="711"/>
      <c r="I286" s="711"/>
      <c r="J286" s="711"/>
      <c r="K286" s="712"/>
      <c r="L286" s="712"/>
      <c r="M286" s="712"/>
      <c r="N286" s="712"/>
      <c r="O286" s="712"/>
      <c r="P286" s="712"/>
      <c r="Q286" s="712"/>
      <c r="R286" s="712"/>
      <c r="S286" s="712"/>
      <c r="T286" s="712"/>
      <c r="U286" s="712"/>
      <c r="V286" s="712"/>
      <c r="W286" s="712"/>
      <c r="X286" s="712"/>
      <c r="Y286" s="712"/>
      <c r="Z286" s="712"/>
      <c r="AA286" s="712"/>
      <c r="AB286" s="712"/>
      <c r="AC286" s="712"/>
      <c r="AD286" s="712"/>
      <c r="AE286" s="712"/>
      <c r="AF286" s="712"/>
      <c r="AG286" s="712"/>
      <c r="AH286" s="712"/>
      <c r="AI286" s="712"/>
      <c r="AJ286" s="712"/>
      <c r="AK286" s="712"/>
    </row>
    <row r="287" spans="1:37" s="713" customFormat="1" ht="15" customHeight="1" thickBot="1" x14ac:dyDescent="0.35">
      <c r="A287" s="218" t="s">
        <v>104</v>
      </c>
      <c r="B287" s="631" t="s">
        <v>107</v>
      </c>
      <c r="C287" s="366">
        <f>SUMIFS('Expenditures - all orgs'!$D$14:$D$3599,'Expenditures - all orgs'!$C$14:$C$3599, 'Budget Detail - AAAAAA'!$B287,'Expenditures - all orgs'!$B$14:$B$3599,'Budget Detail - AAAAAA'!$B$3)</f>
        <v>0</v>
      </c>
      <c r="D287" s="489">
        <f>SUMIFS('Expenditures - all orgs'!$E$14:$E$3599,'Expenditures - all orgs'!$C$14:$C$3599, 'Budget Detail - AAAAAA'!$B287,'Expenditures - all orgs'!$B$14:$B$3599,'Budget Detail - AAAAAA'!$B$3)</f>
        <v>0</v>
      </c>
      <c r="E287" s="490">
        <f>SUMIFS('Expenditures - all orgs'!$F$14:$F$3599,'Expenditures - all orgs'!$C$14:$C$3599, 'Budget Detail - AAAAAA'!$B287,'Expenditures - all orgs'!$B$14:$B$3599,'Budget Detail - AAAAAA'!$B$3)</f>
        <v>0</v>
      </c>
      <c r="F287" s="491">
        <f t="shared" ref="F287" si="52">C287-D287-E287</f>
        <v>0</v>
      </c>
      <c r="G287" s="712"/>
      <c r="H287" s="711"/>
      <c r="I287" s="711"/>
      <c r="J287" s="711"/>
      <c r="K287" s="712"/>
      <c r="L287" s="712"/>
      <c r="M287" s="712"/>
      <c r="N287" s="712"/>
      <c r="O287" s="712"/>
      <c r="P287" s="712"/>
      <c r="Q287" s="712"/>
      <c r="R287" s="712"/>
      <c r="S287" s="712"/>
      <c r="T287" s="712"/>
      <c r="U287" s="712"/>
      <c r="V287" s="712"/>
      <c r="W287" s="712"/>
      <c r="X287" s="712"/>
      <c r="Y287" s="712"/>
      <c r="Z287" s="712"/>
      <c r="AA287" s="712"/>
      <c r="AB287" s="712"/>
      <c r="AC287" s="712"/>
      <c r="AD287" s="712"/>
      <c r="AE287" s="712"/>
      <c r="AF287" s="712"/>
      <c r="AG287" s="712"/>
      <c r="AH287" s="712"/>
      <c r="AI287" s="712"/>
      <c r="AJ287" s="712"/>
      <c r="AK287" s="712"/>
    </row>
    <row r="288" spans="1:37" s="713" customFormat="1" ht="15" customHeight="1" thickBot="1" x14ac:dyDescent="0.35">
      <c r="A288" s="218"/>
      <c r="B288" s="632" t="s">
        <v>362</v>
      </c>
      <c r="C288" s="367">
        <f>SUM(C283:C287)</f>
        <v>0</v>
      </c>
      <c r="D288" s="367">
        <f>SUM(D283:D287)</f>
        <v>0</v>
      </c>
      <c r="E288" s="367">
        <f>SUM(E283:E287)</f>
        <v>0</v>
      </c>
      <c r="F288" s="492">
        <f>SUM(F283:F287)</f>
        <v>0</v>
      </c>
      <c r="G288" s="712"/>
      <c r="H288" s="711"/>
      <c r="I288" s="711"/>
      <c r="J288" s="711"/>
      <c r="K288" s="712"/>
      <c r="L288" s="712"/>
      <c r="M288" s="712"/>
      <c r="N288" s="712"/>
      <c r="O288" s="712"/>
      <c r="P288" s="712"/>
      <c r="Q288" s="712"/>
      <c r="R288" s="712"/>
      <c r="S288" s="712"/>
      <c r="T288" s="712"/>
      <c r="U288" s="712"/>
      <c r="V288" s="712"/>
      <c r="W288" s="712"/>
      <c r="X288" s="712"/>
      <c r="Y288" s="712"/>
      <c r="Z288" s="712"/>
      <c r="AA288" s="712"/>
      <c r="AB288" s="712"/>
      <c r="AC288" s="712"/>
      <c r="AD288" s="712"/>
      <c r="AE288" s="712"/>
      <c r="AF288" s="712"/>
      <c r="AG288" s="712"/>
      <c r="AH288" s="712"/>
      <c r="AI288" s="712"/>
      <c r="AJ288" s="712"/>
      <c r="AK288" s="712"/>
    </row>
    <row r="289" spans="1:37" s="307" customFormat="1" ht="15" customHeight="1" x14ac:dyDescent="0.3">
      <c r="A289" s="708"/>
      <c r="B289" s="588"/>
      <c r="C289" s="288"/>
      <c r="D289" s="288"/>
      <c r="E289" s="288"/>
      <c r="F289" s="290"/>
      <c r="G289" s="305"/>
      <c r="H289" s="306"/>
      <c r="I289" s="306"/>
      <c r="J289" s="306"/>
      <c r="K289" s="305"/>
      <c r="L289" s="305"/>
      <c r="M289" s="305"/>
      <c r="N289" s="305"/>
      <c r="O289" s="305"/>
      <c r="P289" s="305"/>
      <c r="Q289" s="305"/>
      <c r="R289" s="305"/>
      <c r="S289" s="305"/>
      <c r="T289" s="305"/>
      <c r="U289" s="305"/>
      <c r="V289" s="305"/>
      <c r="W289" s="305"/>
      <c r="X289" s="305"/>
      <c r="Y289" s="305"/>
      <c r="Z289" s="305"/>
      <c r="AA289" s="305"/>
      <c r="AB289" s="305"/>
      <c r="AC289" s="305"/>
      <c r="AD289" s="305"/>
      <c r="AE289" s="305"/>
      <c r="AF289" s="305"/>
      <c r="AG289" s="305"/>
      <c r="AH289" s="305"/>
      <c r="AI289" s="305"/>
      <c r="AJ289" s="305"/>
      <c r="AK289" s="305"/>
    </row>
    <row r="290" spans="1:37" s="274" customFormat="1" ht="15" customHeight="1" x14ac:dyDescent="0.3">
      <c r="A290" s="231" t="s">
        <v>237</v>
      </c>
      <c r="B290" s="588"/>
      <c r="C290" s="288"/>
      <c r="D290" s="288"/>
      <c r="E290" s="288"/>
      <c r="F290" s="290"/>
      <c r="G290" s="281"/>
      <c r="H290" s="282"/>
      <c r="I290" s="282"/>
      <c r="J290" s="282"/>
      <c r="K290" s="281"/>
      <c r="L290" s="281"/>
      <c r="M290" s="281"/>
      <c r="N290" s="281"/>
      <c r="O290" s="281"/>
      <c r="P290" s="281"/>
      <c r="Q290" s="281"/>
      <c r="R290" s="281"/>
      <c r="S290" s="281"/>
      <c r="T290" s="281"/>
      <c r="U290" s="281"/>
      <c r="V290" s="281"/>
      <c r="W290" s="281"/>
      <c r="X290" s="281"/>
      <c r="Y290" s="281"/>
      <c r="Z290" s="281"/>
      <c r="AA290" s="281"/>
      <c r="AB290" s="281"/>
      <c r="AC290" s="281"/>
      <c r="AD290" s="281"/>
      <c r="AE290" s="281"/>
      <c r="AF290" s="281"/>
      <c r="AG290" s="281"/>
      <c r="AH290" s="281"/>
      <c r="AI290" s="281"/>
      <c r="AJ290" s="281"/>
      <c r="AK290" s="281"/>
    </row>
    <row r="291" spans="1:37" s="274" customFormat="1" ht="15" customHeight="1" x14ac:dyDescent="0.3">
      <c r="A291" s="223" t="s">
        <v>238</v>
      </c>
      <c r="B291" s="633">
        <v>153100</v>
      </c>
      <c r="C291" s="323">
        <f>SUMIFS('Expenditures - all orgs'!$D$14:$D$3599,'Expenditures - all orgs'!$C$14:$C$3599, 'Budget Detail - AAAAAA'!$B291,'Expenditures - all orgs'!$B$14:$B$3599,'Budget Detail - AAAAAA'!$B$3)</f>
        <v>0</v>
      </c>
      <c r="D291" s="493">
        <f>SUMIFS('Expenditures - all orgs'!$E$14:$E$3599,'Expenditures - all orgs'!$C$14:$C$3599, 'Budget Detail - AAAAAA'!$B291,'Expenditures - all orgs'!$B$14:$B$3599,'Budget Detail - AAAAAA'!$B$3)</f>
        <v>0</v>
      </c>
      <c r="E291" s="494">
        <f>SUMIFS('Expenditures - all orgs'!$F$14:$F$3599,'Expenditures - all orgs'!$C$14:$C$3599, 'Budget Detail - AAAAAA'!$B291,'Expenditures - all orgs'!$B$14:$B$3599,'Budget Detail - AAAAAA'!$B$3)</f>
        <v>0</v>
      </c>
      <c r="F291" s="495">
        <f t="shared" ref="F291:F293" si="53">C291-D291-E291</f>
        <v>0</v>
      </c>
      <c r="G291" s="281"/>
      <c r="H291" s="282"/>
      <c r="I291" s="282"/>
      <c r="J291" s="282"/>
      <c r="K291" s="281"/>
      <c r="L291" s="281"/>
      <c r="M291" s="281"/>
      <c r="N291" s="281"/>
      <c r="O291" s="281"/>
      <c r="P291" s="281"/>
      <c r="Q291" s="281"/>
      <c r="R291" s="281"/>
      <c r="S291" s="281"/>
      <c r="T291" s="281"/>
      <c r="U291" s="281"/>
      <c r="V291" s="281"/>
      <c r="W291" s="281"/>
      <c r="X291" s="281"/>
      <c r="Y291" s="281"/>
      <c r="Z291" s="281"/>
      <c r="AA291" s="281"/>
      <c r="AB291" s="281"/>
      <c r="AC291" s="281"/>
      <c r="AD291" s="281"/>
      <c r="AE291" s="281"/>
      <c r="AF291" s="281"/>
      <c r="AG291" s="281"/>
      <c r="AH291" s="281"/>
      <c r="AI291" s="281"/>
      <c r="AJ291" s="281"/>
      <c r="AK291" s="281"/>
    </row>
    <row r="292" spans="1:37" s="274" customFormat="1" ht="15" customHeight="1" x14ac:dyDescent="0.3">
      <c r="A292" s="223" t="s">
        <v>239</v>
      </c>
      <c r="B292" s="634">
        <v>153200</v>
      </c>
      <c r="C292" s="323">
        <f>SUMIFS('Expenditures - all orgs'!$D$14:$D$3599,'Expenditures - all orgs'!$C$14:$C$3599, 'Budget Detail - AAAAAA'!$B292,'Expenditures - all orgs'!$B$14:$B$3599,'Budget Detail - AAAAAA'!$B$3)</f>
        <v>0</v>
      </c>
      <c r="D292" s="493">
        <f>SUMIFS('Expenditures - all orgs'!$E$14:$E$3599,'Expenditures - all orgs'!$C$14:$C$3599, 'Budget Detail - AAAAAA'!$B292,'Expenditures - all orgs'!$B$14:$B$3599,'Budget Detail - AAAAAA'!$B$3)</f>
        <v>0</v>
      </c>
      <c r="E292" s="494">
        <f>SUMIFS('Expenditures - all orgs'!$F$14:$F$3599,'Expenditures - all orgs'!$C$14:$C$3599, 'Budget Detail - AAAAAA'!$B292,'Expenditures - all orgs'!$B$14:$B$3599,'Budget Detail - AAAAAA'!$B$3)</f>
        <v>0</v>
      </c>
      <c r="F292" s="495">
        <f t="shared" si="53"/>
        <v>0</v>
      </c>
      <c r="G292" s="281"/>
      <c r="H292" s="282"/>
      <c r="I292" s="282"/>
      <c r="J292" s="282"/>
      <c r="K292" s="281"/>
      <c r="L292" s="281"/>
      <c r="M292" s="281"/>
      <c r="N292" s="281"/>
      <c r="O292" s="281"/>
      <c r="P292" s="281"/>
      <c r="Q292" s="281"/>
      <c r="R292" s="281"/>
      <c r="S292" s="281"/>
      <c r="T292" s="281"/>
      <c r="U292" s="281"/>
      <c r="V292" s="281"/>
      <c r="W292" s="281"/>
      <c r="X292" s="281"/>
      <c r="Y292" s="281"/>
      <c r="Z292" s="281"/>
      <c r="AA292" s="281"/>
      <c r="AB292" s="281"/>
      <c r="AC292" s="281"/>
      <c r="AD292" s="281"/>
      <c r="AE292" s="281"/>
      <c r="AF292" s="281"/>
      <c r="AG292" s="281"/>
      <c r="AH292" s="281"/>
      <c r="AI292" s="281"/>
      <c r="AJ292" s="281"/>
      <c r="AK292" s="281"/>
    </row>
    <row r="293" spans="1:37" s="274" customFormat="1" ht="15" customHeight="1" x14ac:dyDescent="0.3">
      <c r="A293" s="223" t="s">
        <v>240</v>
      </c>
      <c r="B293" s="634">
        <v>153300</v>
      </c>
      <c r="C293" s="323">
        <f>SUMIFS('Expenditures - all orgs'!$D$14:$D$3599,'Expenditures - all orgs'!$C$14:$C$3599, 'Budget Detail - AAAAAA'!$B293,'Expenditures - all orgs'!$B$14:$B$3599,'Budget Detail - AAAAAA'!$B$3)</f>
        <v>0</v>
      </c>
      <c r="D293" s="493">
        <f>SUMIFS('Expenditures - all orgs'!$E$14:$E$3599,'Expenditures - all orgs'!$C$14:$C$3599, 'Budget Detail - AAAAAA'!$B293,'Expenditures - all orgs'!$B$14:$B$3599,'Budget Detail - AAAAAA'!$B$3)</f>
        <v>0</v>
      </c>
      <c r="E293" s="494">
        <f>SUMIFS('Expenditures - all orgs'!$F$14:$F$3599,'Expenditures - all orgs'!$C$14:$C$3599, 'Budget Detail - AAAAAA'!$B293,'Expenditures - all orgs'!$B$14:$B$3599,'Budget Detail - AAAAAA'!$B$3)</f>
        <v>0</v>
      </c>
      <c r="F293" s="495">
        <f t="shared" si="53"/>
        <v>0</v>
      </c>
      <c r="G293" s="281"/>
      <c r="H293" s="282"/>
      <c r="I293" s="282"/>
      <c r="J293" s="282"/>
      <c r="K293" s="281"/>
      <c r="L293" s="281"/>
      <c r="M293" s="281"/>
      <c r="N293" s="281"/>
      <c r="O293" s="281"/>
      <c r="P293" s="281"/>
      <c r="Q293" s="281"/>
      <c r="R293" s="281"/>
      <c r="S293" s="281"/>
      <c r="T293" s="281"/>
      <c r="U293" s="281"/>
      <c r="V293" s="281"/>
      <c r="W293" s="281"/>
      <c r="X293" s="281"/>
      <c r="Y293" s="281"/>
      <c r="Z293" s="281"/>
      <c r="AA293" s="281"/>
      <c r="AB293" s="281"/>
      <c r="AC293" s="281"/>
      <c r="AD293" s="281"/>
      <c r="AE293" s="281"/>
      <c r="AF293" s="281"/>
      <c r="AG293" s="281"/>
      <c r="AH293" s="281"/>
      <c r="AI293" s="281"/>
      <c r="AJ293" s="281"/>
      <c r="AK293" s="281"/>
    </row>
    <row r="294" spans="1:37" s="713" customFormat="1" ht="15" customHeight="1" x14ac:dyDescent="0.3">
      <c r="A294" s="222" t="s">
        <v>241</v>
      </c>
      <c r="B294" s="635">
        <v>153400</v>
      </c>
      <c r="C294" s="323">
        <f>SUMIFS('Expenditures - all orgs'!$D$14:$D$3599,'Expenditures - all orgs'!$C$14:$C$3599, 'Budget Detail - AAAAAA'!$B294,'Expenditures - all orgs'!$B$14:$B$3599,'Budget Detail - AAAAAA'!$B$3)</f>
        <v>0</v>
      </c>
      <c r="D294" s="493">
        <f>SUMIFS('Expenditures - all orgs'!$E$14:$E$3599,'Expenditures - all orgs'!$C$14:$C$3599, 'Budget Detail - AAAAAA'!$B294,'Expenditures - all orgs'!$B$14:$B$3599,'Budget Detail - AAAAAA'!$B$3)</f>
        <v>0</v>
      </c>
      <c r="E294" s="494">
        <f>SUMIFS('Expenditures - all orgs'!$F$14:$F$3599,'Expenditures - all orgs'!$C$14:$C$3599, 'Budget Detail - AAAAAA'!$B294,'Expenditures - all orgs'!$B$14:$B$3599,'Budget Detail - AAAAAA'!$B$3)</f>
        <v>0</v>
      </c>
      <c r="F294" s="495">
        <f t="shared" si="10"/>
        <v>0</v>
      </c>
      <c r="G294" s="712"/>
      <c r="H294" s="711"/>
      <c r="I294" s="711"/>
      <c r="J294" s="711"/>
      <c r="K294" s="712"/>
      <c r="L294" s="712"/>
      <c r="M294" s="712"/>
      <c r="N294" s="712"/>
      <c r="O294" s="712"/>
      <c r="P294" s="712"/>
      <c r="Q294" s="712"/>
      <c r="R294" s="712"/>
      <c r="S294" s="712"/>
      <c r="T294" s="712"/>
      <c r="U294" s="712"/>
      <c r="V294" s="712"/>
      <c r="W294" s="712"/>
      <c r="X294" s="712"/>
      <c r="Y294" s="712"/>
      <c r="Z294" s="712"/>
      <c r="AA294" s="712"/>
      <c r="AB294" s="712"/>
      <c r="AC294" s="712"/>
      <c r="AD294" s="712"/>
      <c r="AE294" s="712"/>
      <c r="AF294" s="712"/>
      <c r="AG294" s="712"/>
      <c r="AH294" s="712"/>
      <c r="AI294" s="712"/>
      <c r="AJ294" s="712"/>
      <c r="AK294" s="712"/>
    </row>
    <row r="295" spans="1:37" s="713" customFormat="1" ht="15" customHeight="1" x14ac:dyDescent="0.3">
      <c r="A295" s="222" t="s">
        <v>39</v>
      </c>
      <c r="B295" s="635">
        <v>153500</v>
      </c>
      <c r="C295" s="323">
        <f>SUMIFS('Expenditures - all orgs'!$D$14:$D$3599,'Expenditures - all orgs'!$C$14:$C$3599, 'Budget Detail - AAAAAA'!$B295,'Expenditures - all orgs'!$B$14:$B$3599,'Budget Detail - AAAAAA'!$B$3)</f>
        <v>0</v>
      </c>
      <c r="D295" s="493">
        <f>SUMIFS('Expenditures - all orgs'!$E$14:$E$3599,'Expenditures - all orgs'!$C$14:$C$3599, 'Budget Detail - AAAAAA'!$B295,'Expenditures - all orgs'!$B$14:$B$3599,'Budget Detail - AAAAAA'!$B$3)</f>
        <v>0</v>
      </c>
      <c r="E295" s="494">
        <f>SUMIFS('Expenditures - all orgs'!$F$14:$F$3599,'Expenditures - all orgs'!$C$14:$C$3599, 'Budget Detail - AAAAAA'!$B295,'Expenditures - all orgs'!$B$14:$B$3599,'Budget Detail - AAAAAA'!$B$3)</f>
        <v>0</v>
      </c>
      <c r="F295" s="495">
        <f t="shared" si="10"/>
        <v>0</v>
      </c>
      <c r="G295" s="712"/>
      <c r="H295" s="711"/>
      <c r="I295" s="711"/>
      <c r="J295" s="711"/>
      <c r="K295" s="712"/>
      <c r="L295" s="712"/>
      <c r="M295" s="712"/>
      <c r="N295" s="712"/>
      <c r="O295" s="712"/>
      <c r="P295" s="712"/>
      <c r="Q295" s="712"/>
      <c r="R295" s="712"/>
      <c r="S295" s="712"/>
      <c r="T295" s="712"/>
      <c r="U295" s="712"/>
      <c r="V295" s="712"/>
      <c r="W295" s="712"/>
      <c r="X295" s="712"/>
      <c r="Y295" s="712"/>
      <c r="Z295" s="712"/>
      <c r="AA295" s="712"/>
      <c r="AB295" s="712"/>
      <c r="AC295" s="712"/>
      <c r="AD295" s="712"/>
      <c r="AE295" s="712"/>
      <c r="AF295" s="712"/>
      <c r="AG295" s="712"/>
      <c r="AH295" s="712"/>
      <c r="AI295" s="712"/>
      <c r="AJ295" s="712"/>
      <c r="AK295" s="712"/>
    </row>
    <row r="296" spans="1:37" s="713" customFormat="1" ht="15" customHeight="1" x14ac:dyDescent="0.3">
      <c r="A296" s="222" t="s">
        <v>242</v>
      </c>
      <c r="B296" s="635">
        <v>153510</v>
      </c>
      <c r="C296" s="323">
        <f>SUMIFS('Expenditures - all orgs'!$D$14:$D$3599,'Expenditures - all orgs'!$C$14:$C$3599, 'Budget Detail - AAAAAA'!$B296,'Expenditures - all orgs'!$B$14:$B$3599,'Budget Detail - AAAAAA'!$B$3)</f>
        <v>0</v>
      </c>
      <c r="D296" s="493">
        <f>SUMIFS('Expenditures - all orgs'!$E$14:$E$3599,'Expenditures - all orgs'!$C$14:$C$3599, 'Budget Detail - AAAAAA'!$B296,'Expenditures - all orgs'!$B$14:$B$3599,'Budget Detail - AAAAAA'!$B$3)</f>
        <v>0</v>
      </c>
      <c r="E296" s="494">
        <f>SUMIFS('Expenditures - all orgs'!$F$14:$F$3599,'Expenditures - all orgs'!$C$14:$C$3599, 'Budget Detail - AAAAAA'!$B296,'Expenditures - all orgs'!$B$14:$B$3599,'Budget Detail - AAAAAA'!$B$3)</f>
        <v>0</v>
      </c>
      <c r="F296" s="495">
        <f t="shared" ref="F296:F300" si="54">C296-D296-E296</f>
        <v>0</v>
      </c>
      <c r="G296" s="712"/>
      <c r="H296" s="711"/>
      <c r="I296" s="711"/>
      <c r="J296" s="711"/>
      <c r="K296" s="712"/>
      <c r="L296" s="712"/>
      <c r="M296" s="712"/>
      <c r="N296" s="712"/>
      <c r="O296" s="712"/>
      <c r="P296" s="712"/>
      <c r="Q296" s="712"/>
      <c r="R296" s="712"/>
      <c r="S296" s="712"/>
      <c r="T296" s="712"/>
      <c r="U296" s="712"/>
      <c r="V296" s="712"/>
      <c r="W296" s="712"/>
      <c r="X296" s="712"/>
      <c r="Y296" s="712"/>
      <c r="Z296" s="712"/>
      <c r="AA296" s="712"/>
      <c r="AB296" s="712"/>
      <c r="AC296" s="712"/>
      <c r="AD296" s="712"/>
      <c r="AE296" s="712"/>
      <c r="AF296" s="712"/>
      <c r="AG296" s="712"/>
      <c r="AH296" s="712"/>
      <c r="AI296" s="712"/>
      <c r="AJ296" s="712"/>
      <c r="AK296" s="712"/>
    </row>
    <row r="297" spans="1:37" s="713" customFormat="1" ht="15" customHeight="1" x14ac:dyDescent="0.3">
      <c r="A297" s="222" t="s">
        <v>243</v>
      </c>
      <c r="B297" s="635">
        <v>153600</v>
      </c>
      <c r="C297" s="323">
        <f>SUMIFS('Expenditures - all orgs'!$D$14:$D$3599,'Expenditures - all orgs'!$C$14:$C$3599, 'Budget Detail - AAAAAA'!$B297,'Expenditures - all orgs'!$B$14:$B$3599,'Budget Detail - AAAAAA'!$B$3)</f>
        <v>0</v>
      </c>
      <c r="D297" s="493">
        <f>SUMIFS('Expenditures - all orgs'!$E$14:$E$3599,'Expenditures - all orgs'!$C$14:$C$3599, 'Budget Detail - AAAAAA'!$B297,'Expenditures - all orgs'!$B$14:$B$3599,'Budget Detail - AAAAAA'!$B$3)</f>
        <v>0</v>
      </c>
      <c r="E297" s="494">
        <f>SUMIFS('Expenditures - all orgs'!$F$14:$F$3599,'Expenditures - all orgs'!$C$14:$C$3599, 'Budget Detail - AAAAAA'!$B297,'Expenditures - all orgs'!$B$14:$B$3599,'Budget Detail - AAAAAA'!$B$3)</f>
        <v>0</v>
      </c>
      <c r="F297" s="495">
        <f t="shared" si="54"/>
        <v>0</v>
      </c>
      <c r="G297" s="712"/>
      <c r="H297" s="711"/>
      <c r="I297" s="711"/>
      <c r="J297" s="711"/>
      <c r="K297" s="712"/>
      <c r="L297" s="712"/>
      <c r="M297" s="712"/>
      <c r="N297" s="712"/>
      <c r="O297" s="712"/>
      <c r="P297" s="712"/>
      <c r="Q297" s="712"/>
      <c r="R297" s="712"/>
      <c r="S297" s="712"/>
      <c r="T297" s="712"/>
      <c r="U297" s="712"/>
      <c r="V297" s="712"/>
      <c r="W297" s="712"/>
      <c r="X297" s="712"/>
      <c r="Y297" s="712"/>
      <c r="Z297" s="712"/>
      <c r="AA297" s="712"/>
      <c r="AB297" s="712"/>
      <c r="AC297" s="712"/>
      <c r="AD297" s="712"/>
      <c r="AE297" s="712"/>
      <c r="AF297" s="712"/>
      <c r="AG297" s="712"/>
      <c r="AH297" s="712"/>
      <c r="AI297" s="712"/>
      <c r="AJ297" s="712"/>
      <c r="AK297" s="712"/>
    </row>
    <row r="298" spans="1:37" s="713" customFormat="1" ht="15" customHeight="1" x14ac:dyDescent="0.3">
      <c r="A298" s="222" t="s">
        <v>244</v>
      </c>
      <c r="B298" s="635">
        <v>153700</v>
      </c>
      <c r="C298" s="323">
        <f>SUMIFS('Expenditures - all orgs'!$D$14:$D$3599,'Expenditures - all orgs'!$C$14:$C$3599, 'Budget Detail - AAAAAA'!$B298,'Expenditures - all orgs'!$B$14:$B$3599,'Budget Detail - AAAAAA'!$B$3)</f>
        <v>0</v>
      </c>
      <c r="D298" s="493">
        <f>SUMIFS('Expenditures - all orgs'!$E$14:$E$3599,'Expenditures - all orgs'!$C$14:$C$3599, 'Budget Detail - AAAAAA'!$B298,'Expenditures - all orgs'!$B$14:$B$3599,'Budget Detail - AAAAAA'!$B$3)</f>
        <v>0</v>
      </c>
      <c r="E298" s="494">
        <f>SUMIFS('Expenditures - all orgs'!$F$14:$F$3599,'Expenditures - all orgs'!$C$14:$C$3599, 'Budget Detail - AAAAAA'!$B298,'Expenditures - all orgs'!$B$14:$B$3599,'Budget Detail - AAAAAA'!$B$3)</f>
        <v>0</v>
      </c>
      <c r="F298" s="495">
        <f t="shared" si="54"/>
        <v>0</v>
      </c>
      <c r="G298" s="712"/>
      <c r="H298" s="711"/>
      <c r="I298" s="711"/>
      <c r="J298" s="711"/>
      <c r="K298" s="712"/>
      <c r="L298" s="712"/>
      <c r="M298" s="712"/>
      <c r="N298" s="712"/>
      <c r="O298" s="712"/>
      <c r="P298" s="712"/>
      <c r="Q298" s="712"/>
      <c r="R298" s="712"/>
      <c r="S298" s="712"/>
      <c r="T298" s="712"/>
      <c r="U298" s="712"/>
      <c r="V298" s="712"/>
      <c r="W298" s="712"/>
      <c r="X298" s="712"/>
      <c r="Y298" s="712"/>
      <c r="Z298" s="712"/>
      <c r="AA298" s="712"/>
      <c r="AB298" s="712"/>
      <c r="AC298" s="712"/>
      <c r="AD298" s="712"/>
      <c r="AE298" s="712"/>
      <c r="AF298" s="712"/>
      <c r="AG298" s="712"/>
      <c r="AH298" s="712"/>
      <c r="AI298" s="712"/>
      <c r="AJ298" s="712"/>
      <c r="AK298" s="712"/>
    </row>
    <row r="299" spans="1:37" s="713" customFormat="1" ht="15" customHeight="1" x14ac:dyDescent="0.3">
      <c r="A299" s="222" t="s">
        <v>245</v>
      </c>
      <c r="B299" s="635">
        <v>153800</v>
      </c>
      <c r="C299" s="323">
        <f>SUMIFS('Expenditures - all orgs'!$D$14:$D$3599,'Expenditures - all orgs'!$C$14:$C$3599, 'Budget Detail - AAAAAA'!$B299,'Expenditures - all orgs'!$B$14:$B$3599,'Budget Detail - AAAAAA'!$B$3)</f>
        <v>0</v>
      </c>
      <c r="D299" s="493">
        <f>SUMIFS('Expenditures - all orgs'!$E$14:$E$3599,'Expenditures - all orgs'!$C$14:$C$3599, 'Budget Detail - AAAAAA'!$B299,'Expenditures - all orgs'!$B$14:$B$3599,'Budget Detail - AAAAAA'!$B$3)</f>
        <v>0</v>
      </c>
      <c r="E299" s="494">
        <f>SUMIFS('Expenditures - all orgs'!$F$14:$F$3599,'Expenditures - all orgs'!$C$14:$C$3599, 'Budget Detail - AAAAAA'!$B299,'Expenditures - all orgs'!$B$14:$B$3599,'Budget Detail - AAAAAA'!$B$3)</f>
        <v>0</v>
      </c>
      <c r="F299" s="495">
        <f t="shared" si="54"/>
        <v>0</v>
      </c>
      <c r="G299" s="712"/>
      <c r="H299" s="711"/>
      <c r="I299" s="711"/>
      <c r="J299" s="711"/>
      <c r="K299" s="712"/>
      <c r="L299" s="712"/>
      <c r="M299" s="712"/>
      <c r="N299" s="712"/>
      <c r="O299" s="712"/>
      <c r="P299" s="712"/>
      <c r="Q299" s="712"/>
      <c r="R299" s="712"/>
      <c r="S299" s="712"/>
      <c r="T299" s="712"/>
      <c r="U299" s="712"/>
      <c r="V299" s="712"/>
      <c r="W299" s="712"/>
      <c r="X299" s="712"/>
      <c r="Y299" s="712"/>
      <c r="Z299" s="712"/>
      <c r="AA299" s="712"/>
      <c r="AB299" s="712"/>
      <c r="AC299" s="712"/>
      <c r="AD299" s="712"/>
      <c r="AE299" s="712"/>
      <c r="AF299" s="712"/>
      <c r="AG299" s="712"/>
      <c r="AH299" s="712"/>
      <c r="AI299" s="712"/>
      <c r="AJ299" s="712"/>
      <c r="AK299" s="712"/>
    </row>
    <row r="300" spans="1:37" s="713" customFormat="1" ht="15" customHeight="1" x14ac:dyDescent="0.3">
      <c r="A300" s="222" t="s">
        <v>246</v>
      </c>
      <c r="B300" s="635">
        <v>153900</v>
      </c>
      <c r="C300" s="323">
        <f>SUMIFS('Expenditures - all orgs'!$D$14:$D$3599,'Expenditures - all orgs'!$C$14:$C$3599, 'Budget Detail - AAAAAA'!$B300,'Expenditures - all orgs'!$B$14:$B$3599,'Budget Detail - AAAAAA'!$B$3)</f>
        <v>0</v>
      </c>
      <c r="D300" s="493">
        <f>SUMIFS('Expenditures - all orgs'!$E$14:$E$3599,'Expenditures - all orgs'!$C$14:$C$3599, 'Budget Detail - AAAAAA'!$B300,'Expenditures - all orgs'!$B$14:$B$3599,'Budget Detail - AAAAAA'!$B$3)</f>
        <v>0</v>
      </c>
      <c r="E300" s="494">
        <f>SUMIFS('Expenditures - all orgs'!$F$14:$F$3599,'Expenditures - all orgs'!$C$14:$C$3599, 'Budget Detail - AAAAAA'!$B300,'Expenditures - all orgs'!$B$14:$B$3599,'Budget Detail - AAAAAA'!$B$3)</f>
        <v>0</v>
      </c>
      <c r="F300" s="495">
        <f t="shared" si="54"/>
        <v>0</v>
      </c>
      <c r="G300" s="712"/>
      <c r="H300" s="711"/>
      <c r="I300" s="711"/>
      <c r="J300" s="711"/>
      <c r="K300" s="712"/>
      <c r="L300" s="712"/>
      <c r="M300" s="712"/>
      <c r="N300" s="712"/>
      <c r="O300" s="712"/>
      <c r="P300" s="712"/>
      <c r="Q300" s="712"/>
      <c r="R300" s="712"/>
      <c r="S300" s="712"/>
      <c r="T300" s="712"/>
      <c r="U300" s="712"/>
      <c r="V300" s="712"/>
      <c r="W300" s="712"/>
      <c r="X300" s="712"/>
      <c r="Y300" s="712"/>
      <c r="Z300" s="712"/>
      <c r="AA300" s="712"/>
      <c r="AB300" s="712"/>
      <c r="AC300" s="712"/>
      <c r="AD300" s="712"/>
      <c r="AE300" s="712"/>
      <c r="AF300" s="712"/>
      <c r="AG300" s="712"/>
      <c r="AH300" s="712"/>
      <c r="AI300" s="712"/>
      <c r="AJ300" s="712"/>
      <c r="AK300" s="712"/>
    </row>
    <row r="301" spans="1:37" s="713" customFormat="1" ht="15" customHeight="1" x14ac:dyDescent="0.3">
      <c r="A301" s="218" t="s">
        <v>104</v>
      </c>
      <c r="B301" s="635" t="s">
        <v>107</v>
      </c>
      <c r="C301" s="323">
        <f>SUMIFS('Expenditures - all orgs'!$D$14:$D$3599,'Expenditures - all orgs'!$C$14:$C$3599, 'Budget Detail - AAAAAA'!$B301,'Expenditures - all orgs'!$B$14:$B$3599,'Budget Detail - AAAAAA'!$B$3)</f>
        <v>0</v>
      </c>
      <c r="D301" s="493">
        <f>SUMIFS('Expenditures - all orgs'!$E$14:$E$3599,'Expenditures - all orgs'!$C$14:$C$3599, 'Budget Detail - AAAAAA'!$B301,'Expenditures - all orgs'!$B$14:$B$3599,'Budget Detail - AAAAAA'!$B$3)</f>
        <v>0</v>
      </c>
      <c r="E301" s="494">
        <f>SUMIFS('Expenditures - all orgs'!$F$14:$F$3599,'Expenditures - all orgs'!$C$14:$C$3599, 'Budget Detail - AAAAAA'!$B301,'Expenditures - all orgs'!$B$14:$B$3599,'Budget Detail - AAAAAA'!$B$3)</f>
        <v>0</v>
      </c>
      <c r="F301" s="495">
        <f t="shared" ref="F301:F302" si="55">C301-D301-E301</f>
        <v>0</v>
      </c>
      <c r="G301" s="712"/>
      <c r="H301" s="711"/>
      <c r="I301" s="711"/>
      <c r="J301" s="711"/>
      <c r="K301" s="712"/>
      <c r="L301" s="712"/>
      <c r="M301" s="712"/>
      <c r="N301" s="712"/>
      <c r="O301" s="712"/>
      <c r="P301" s="712"/>
      <c r="Q301" s="712"/>
      <c r="R301" s="712"/>
      <c r="S301" s="712"/>
      <c r="T301" s="712"/>
      <c r="U301" s="712"/>
      <c r="V301" s="712"/>
      <c r="W301" s="712"/>
      <c r="X301" s="712"/>
      <c r="Y301" s="712"/>
      <c r="Z301" s="712"/>
      <c r="AA301" s="712"/>
      <c r="AB301" s="712"/>
      <c r="AC301" s="712"/>
      <c r="AD301" s="712"/>
      <c r="AE301" s="712"/>
      <c r="AF301" s="712"/>
      <c r="AG301" s="712"/>
      <c r="AH301" s="712"/>
      <c r="AI301" s="712"/>
      <c r="AJ301" s="712"/>
      <c r="AK301" s="712"/>
    </row>
    <row r="302" spans="1:37" s="713" customFormat="1" ht="15" customHeight="1" thickBot="1" x14ac:dyDescent="0.35">
      <c r="A302" s="218" t="s">
        <v>104</v>
      </c>
      <c r="B302" s="635" t="s">
        <v>107</v>
      </c>
      <c r="C302" s="323">
        <f>SUMIFS('Expenditures - all orgs'!$D$14:$D$3599,'Expenditures - all orgs'!$C$14:$C$3599, 'Budget Detail - AAAAAA'!$B302,'Expenditures - all orgs'!$B$14:$B$3599,'Budget Detail - AAAAAA'!$B$3)</f>
        <v>0</v>
      </c>
      <c r="D302" s="496">
        <f>SUMIFS('Expenditures - all orgs'!$E$14:$E$3599,'Expenditures - all orgs'!$C$14:$C$3599, 'Budget Detail - AAAAAA'!$B302,'Expenditures - all orgs'!$B$14:$B$3599,'Budget Detail - AAAAAA'!$B$3)</f>
        <v>0</v>
      </c>
      <c r="E302" s="497">
        <f>SUMIFS('Expenditures - all orgs'!$F$14:$F$3599,'Expenditures - all orgs'!$C$14:$C$3599, 'Budget Detail - AAAAAA'!$B302,'Expenditures - all orgs'!$B$14:$B$3599,'Budget Detail - AAAAAA'!$B$3)</f>
        <v>0</v>
      </c>
      <c r="F302" s="498">
        <f t="shared" si="55"/>
        <v>0</v>
      </c>
      <c r="G302" s="712"/>
      <c r="H302" s="711"/>
      <c r="I302" s="711"/>
      <c r="J302" s="711"/>
      <c r="K302" s="712"/>
      <c r="L302" s="712"/>
      <c r="M302" s="712"/>
      <c r="N302" s="712"/>
      <c r="O302" s="712"/>
      <c r="P302" s="712"/>
      <c r="Q302" s="712"/>
      <c r="R302" s="712"/>
      <c r="S302" s="712"/>
      <c r="T302" s="712"/>
      <c r="U302" s="712"/>
      <c r="V302" s="712"/>
      <c r="W302" s="712"/>
      <c r="X302" s="712"/>
      <c r="Y302" s="712"/>
      <c r="Z302" s="712"/>
      <c r="AA302" s="712"/>
      <c r="AB302" s="712"/>
      <c r="AC302" s="712"/>
      <c r="AD302" s="712"/>
      <c r="AE302" s="712"/>
      <c r="AF302" s="712"/>
      <c r="AG302" s="712"/>
      <c r="AH302" s="712"/>
      <c r="AI302" s="712"/>
      <c r="AJ302" s="712"/>
      <c r="AK302" s="712"/>
    </row>
    <row r="303" spans="1:37" s="713" customFormat="1" ht="15" customHeight="1" thickBot="1" x14ac:dyDescent="0.35">
      <c r="A303" s="218"/>
      <c r="B303" s="636" t="s">
        <v>362</v>
      </c>
      <c r="C303" s="368">
        <f>SUM(C291:C302)</f>
        <v>0</v>
      </c>
      <c r="D303" s="368">
        <f>SUM(D291:D302)</f>
        <v>0</v>
      </c>
      <c r="E303" s="368">
        <f>SUM(E291:E302)</f>
        <v>0</v>
      </c>
      <c r="F303" s="1147">
        <f>SUM(F291:F302)</f>
        <v>0</v>
      </c>
      <c r="G303" s="712"/>
      <c r="H303" s="711"/>
      <c r="I303" s="711"/>
      <c r="J303" s="711"/>
      <c r="K303" s="712"/>
      <c r="L303" s="712"/>
      <c r="M303" s="712"/>
      <c r="N303" s="712"/>
      <c r="O303" s="712"/>
      <c r="P303" s="712"/>
      <c r="Q303" s="712"/>
      <c r="R303" s="712"/>
      <c r="S303" s="712"/>
      <c r="T303" s="712"/>
      <c r="U303" s="712"/>
      <c r="V303" s="712"/>
      <c r="W303" s="712"/>
      <c r="X303" s="712"/>
      <c r="Y303" s="712"/>
      <c r="Z303" s="712"/>
      <c r="AA303" s="712"/>
      <c r="AB303" s="712"/>
      <c r="AC303" s="712"/>
      <c r="AD303" s="712"/>
      <c r="AE303" s="712"/>
      <c r="AF303" s="712"/>
      <c r="AG303" s="712"/>
      <c r="AH303" s="712"/>
      <c r="AI303" s="712"/>
      <c r="AJ303" s="712"/>
      <c r="AK303" s="712"/>
    </row>
    <row r="304" spans="1:37" s="307" customFormat="1" ht="15" customHeight="1" x14ac:dyDescent="0.3">
      <c r="A304" s="708"/>
      <c r="B304" s="588"/>
      <c r="C304" s="288"/>
      <c r="D304" s="288"/>
      <c r="E304" s="288"/>
      <c r="F304" s="290"/>
      <c r="G304" s="305"/>
      <c r="H304" s="306"/>
      <c r="I304" s="306"/>
      <c r="J304" s="306"/>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row>
    <row r="305" spans="1:37" s="274" customFormat="1" ht="15" customHeight="1" x14ac:dyDescent="0.3">
      <c r="A305" s="231" t="s">
        <v>247</v>
      </c>
      <c r="B305" s="588"/>
      <c r="C305" s="288"/>
      <c r="D305" s="288"/>
      <c r="E305" s="288"/>
      <c r="F305" s="290"/>
      <c r="G305" s="281"/>
      <c r="H305" s="282"/>
      <c r="I305" s="282"/>
      <c r="J305" s="282"/>
      <c r="K305" s="281"/>
      <c r="L305" s="281"/>
      <c r="M305" s="281"/>
      <c r="N305" s="281"/>
      <c r="O305" s="281"/>
      <c r="P305" s="281"/>
      <c r="Q305" s="281"/>
      <c r="R305" s="281"/>
      <c r="S305" s="281"/>
      <c r="T305" s="281"/>
      <c r="U305" s="281"/>
      <c r="V305" s="281"/>
      <c r="W305" s="281"/>
      <c r="X305" s="281"/>
      <c r="Y305" s="281"/>
      <c r="Z305" s="281"/>
      <c r="AA305" s="281"/>
      <c r="AB305" s="281"/>
      <c r="AC305" s="281"/>
      <c r="AD305" s="281"/>
      <c r="AE305" s="281"/>
      <c r="AF305" s="281"/>
      <c r="AG305" s="281"/>
      <c r="AH305" s="281"/>
      <c r="AI305" s="281"/>
      <c r="AJ305" s="281"/>
      <c r="AK305" s="281"/>
    </row>
    <row r="306" spans="1:37" s="713" customFormat="1" ht="15" customHeight="1" x14ac:dyDescent="0.3">
      <c r="A306" s="222" t="s">
        <v>401</v>
      </c>
      <c r="B306" s="637">
        <v>154100</v>
      </c>
      <c r="C306" s="324">
        <f>SUMIFS('Expenditures - all orgs'!$D$14:$D$3599,'Expenditures - all orgs'!$C$14:$C$3599, 'Budget Detail - AAAAAA'!$B306,'Expenditures - all orgs'!$B$14:$B$3599,'Budget Detail - AAAAAA'!$B$3)</f>
        <v>0</v>
      </c>
      <c r="D306" s="499">
        <f>SUMIFS('Expenditures - all orgs'!$E$14:$E$3599,'Expenditures - all orgs'!$C$14:$C$3599, 'Budget Detail - AAAAAA'!$B306,'Expenditures - all orgs'!$B$14:$B$3599,'Budget Detail - AAAAAA'!$B$3)</f>
        <v>0</v>
      </c>
      <c r="E306" s="500">
        <f>SUMIFS('Expenditures - all orgs'!$F$14:$F$3599,'Expenditures - all orgs'!$C$14:$C$3599, 'Budget Detail - AAAAAA'!$B306,'Expenditures - all orgs'!$B$14:$B$3599,'Budget Detail - AAAAAA'!$B$3)</f>
        <v>0</v>
      </c>
      <c r="F306" s="501">
        <f t="shared" si="10"/>
        <v>0</v>
      </c>
      <c r="G306" s="712"/>
      <c r="H306" s="711"/>
      <c r="I306" s="711"/>
      <c r="J306" s="711"/>
      <c r="K306" s="712"/>
      <c r="L306" s="712"/>
      <c r="M306" s="712"/>
      <c r="N306" s="712"/>
      <c r="O306" s="712"/>
      <c r="P306" s="712"/>
      <c r="Q306" s="712"/>
      <c r="R306" s="712"/>
      <c r="S306" s="712"/>
      <c r="T306" s="712"/>
      <c r="U306" s="712"/>
      <c r="V306" s="712"/>
      <c r="W306" s="712"/>
      <c r="X306" s="712"/>
      <c r="Y306" s="712"/>
      <c r="Z306" s="712"/>
      <c r="AA306" s="712"/>
      <c r="AB306" s="712"/>
      <c r="AC306" s="712"/>
      <c r="AD306" s="712"/>
      <c r="AE306" s="712"/>
      <c r="AF306" s="712"/>
      <c r="AG306" s="712"/>
      <c r="AH306" s="712"/>
      <c r="AI306" s="712"/>
      <c r="AJ306" s="712"/>
      <c r="AK306" s="712"/>
    </row>
    <row r="307" spans="1:37" s="713" customFormat="1" ht="15" customHeight="1" x14ac:dyDescent="0.3">
      <c r="A307" s="222" t="s">
        <v>441</v>
      </c>
      <c r="B307" s="638">
        <v>154120</v>
      </c>
      <c r="C307" s="324">
        <f>SUMIFS('Expenditures - all orgs'!$D$14:$D$3599,'Expenditures - all orgs'!$C$14:$C$3599, 'Budget Detail - AAAAAA'!$B307,'Expenditures - all orgs'!$B$14:$B$3599,'Budget Detail - AAAAAA'!$B$3)</f>
        <v>0</v>
      </c>
      <c r="D307" s="499">
        <f>SUMIFS('Expenditures - all orgs'!$E$14:$E$3599,'Expenditures - all orgs'!$C$14:$C$3599, 'Budget Detail - AAAAAA'!$B307,'Expenditures - all orgs'!$B$14:$B$3599,'Budget Detail - AAAAAA'!$B$3)</f>
        <v>0</v>
      </c>
      <c r="E307" s="500">
        <f>SUMIFS('Expenditures - all orgs'!$F$14:$F$3599,'Expenditures - all orgs'!$C$14:$C$3599, 'Budget Detail - AAAAAA'!$B307,'Expenditures - all orgs'!$B$14:$B$3599,'Budget Detail - AAAAAA'!$B$3)</f>
        <v>0</v>
      </c>
      <c r="F307" s="501">
        <f t="shared" ref="F307:F314" si="56">C307-D307-E307</f>
        <v>0</v>
      </c>
      <c r="G307" s="712"/>
      <c r="H307" s="711"/>
      <c r="I307" s="711"/>
      <c r="J307" s="711"/>
      <c r="K307" s="712"/>
      <c r="L307" s="712"/>
      <c r="M307" s="712"/>
      <c r="N307" s="712"/>
      <c r="O307" s="712"/>
      <c r="P307" s="712"/>
      <c r="Q307" s="712"/>
      <c r="R307" s="712"/>
      <c r="S307" s="712"/>
      <c r="T307" s="712"/>
      <c r="U307" s="712"/>
      <c r="V307" s="712"/>
      <c r="W307" s="712"/>
      <c r="X307" s="712"/>
      <c r="Y307" s="712"/>
      <c r="Z307" s="712"/>
      <c r="AA307" s="712"/>
      <c r="AB307" s="712"/>
      <c r="AC307" s="712"/>
      <c r="AD307" s="712"/>
      <c r="AE307" s="712"/>
      <c r="AF307" s="712"/>
      <c r="AG307" s="712"/>
      <c r="AH307" s="712"/>
      <c r="AI307" s="712"/>
      <c r="AJ307" s="712"/>
      <c r="AK307" s="712"/>
    </row>
    <row r="308" spans="1:37" s="713" customFormat="1" ht="15" customHeight="1" x14ac:dyDescent="0.3">
      <c r="A308" s="218" t="s">
        <v>440</v>
      </c>
      <c r="B308" s="638">
        <v>154200</v>
      </c>
      <c r="C308" s="324">
        <f>SUMIFS('Expenditures - all orgs'!$D$14:$D$3599,'Expenditures - all orgs'!$C$14:$C$3599, 'Budget Detail - AAAAAA'!$B308,'Expenditures - all orgs'!$B$14:$B$3599,'Budget Detail - AAAAAA'!$B$3)</f>
        <v>0</v>
      </c>
      <c r="D308" s="499">
        <f>SUMIFS('Expenditures - all orgs'!$E$14:$E$3599,'Expenditures - all orgs'!$C$14:$C$3599, 'Budget Detail - AAAAAA'!$B308,'Expenditures - all orgs'!$B$14:$B$3599,'Budget Detail - AAAAAA'!$B$3)</f>
        <v>0</v>
      </c>
      <c r="E308" s="500">
        <f>SUMIFS('Expenditures - all orgs'!$F$14:$F$3599,'Expenditures - all orgs'!$C$14:$C$3599, 'Budget Detail - AAAAAA'!$B308,'Expenditures - all orgs'!$B$14:$B$3599,'Budget Detail - AAAAAA'!$B$3)</f>
        <v>0</v>
      </c>
      <c r="F308" s="501">
        <f t="shared" si="56"/>
        <v>0</v>
      </c>
      <c r="G308" s="712"/>
      <c r="H308" s="711"/>
      <c r="I308" s="711"/>
      <c r="J308" s="711"/>
      <c r="K308" s="712"/>
      <c r="L308" s="712"/>
      <c r="M308" s="712"/>
      <c r="N308" s="712"/>
      <c r="O308" s="712"/>
      <c r="P308" s="712"/>
      <c r="Q308" s="712"/>
      <c r="R308" s="712"/>
      <c r="S308" s="712"/>
      <c r="T308" s="712"/>
      <c r="U308" s="712"/>
      <c r="V308" s="712"/>
      <c r="W308" s="712"/>
      <c r="X308" s="712"/>
      <c r="Y308" s="712"/>
      <c r="Z308" s="712"/>
      <c r="AA308" s="712"/>
      <c r="AB308" s="712"/>
      <c r="AC308" s="712"/>
      <c r="AD308" s="712"/>
      <c r="AE308" s="712"/>
      <c r="AF308" s="712"/>
      <c r="AG308" s="712"/>
      <c r="AH308" s="712"/>
      <c r="AI308" s="712"/>
      <c r="AJ308" s="712"/>
      <c r="AK308" s="712"/>
    </row>
    <row r="309" spans="1:37" s="713" customFormat="1" ht="15" customHeight="1" x14ac:dyDescent="0.3">
      <c r="A309" s="218" t="s">
        <v>403</v>
      </c>
      <c r="B309" s="638">
        <v>154300</v>
      </c>
      <c r="C309" s="324">
        <f>SUMIFS('Expenditures - all orgs'!$D$14:$D$3599,'Expenditures - all orgs'!$C$14:$C$3599, 'Budget Detail - AAAAAA'!$B309,'Expenditures - all orgs'!$B$14:$B$3599,'Budget Detail - AAAAAA'!$B$3)</f>
        <v>0</v>
      </c>
      <c r="D309" s="499">
        <f>SUMIFS('Expenditures - all orgs'!$E$14:$E$3599,'Expenditures - all orgs'!$C$14:$C$3599, 'Budget Detail - AAAAAA'!$B309,'Expenditures - all orgs'!$B$14:$B$3599,'Budget Detail - AAAAAA'!$B$3)</f>
        <v>0</v>
      </c>
      <c r="E309" s="500">
        <f>SUMIFS('Expenditures - all orgs'!$F$14:$F$3599,'Expenditures - all orgs'!$C$14:$C$3599, 'Budget Detail - AAAAAA'!$B309,'Expenditures - all orgs'!$B$14:$B$3599,'Budget Detail - AAAAAA'!$B$3)</f>
        <v>0</v>
      </c>
      <c r="F309" s="501">
        <f t="shared" si="56"/>
        <v>0</v>
      </c>
      <c r="G309" s="712"/>
      <c r="H309" s="711"/>
      <c r="I309" s="711"/>
      <c r="J309" s="711"/>
      <c r="K309" s="712"/>
      <c r="L309" s="712"/>
      <c r="M309" s="712"/>
      <c r="N309" s="712"/>
      <c r="O309" s="712"/>
      <c r="P309" s="712"/>
      <c r="Q309" s="712"/>
      <c r="R309" s="712"/>
      <c r="S309" s="712"/>
      <c r="T309" s="712"/>
      <c r="U309" s="712"/>
      <c r="V309" s="712"/>
      <c r="W309" s="712"/>
      <c r="X309" s="712"/>
      <c r="Y309" s="712"/>
      <c r="Z309" s="712"/>
      <c r="AA309" s="712"/>
      <c r="AB309" s="712"/>
      <c r="AC309" s="712"/>
      <c r="AD309" s="712"/>
      <c r="AE309" s="712"/>
      <c r="AF309" s="712"/>
      <c r="AG309" s="712"/>
      <c r="AH309" s="712"/>
      <c r="AI309" s="712"/>
      <c r="AJ309" s="712"/>
      <c r="AK309" s="712"/>
    </row>
    <row r="310" spans="1:37" s="713" customFormat="1" ht="15" customHeight="1" x14ac:dyDescent="0.3">
      <c r="A310" s="218" t="s">
        <v>402</v>
      </c>
      <c r="B310" s="638">
        <v>154310</v>
      </c>
      <c r="C310" s="324">
        <f>SUMIFS('Expenditures - all orgs'!$D$14:$D$3599,'Expenditures - all orgs'!$C$14:$C$3599, 'Budget Detail - AAAAAA'!$B310,'Expenditures - all orgs'!$B$14:$B$3599,'Budget Detail - AAAAAA'!$B$3)</f>
        <v>0</v>
      </c>
      <c r="D310" s="499">
        <f>SUMIFS('Expenditures - all orgs'!$E$14:$E$3599,'Expenditures - all orgs'!$C$14:$C$3599, 'Budget Detail - AAAAAA'!$B310,'Expenditures - all orgs'!$B$14:$B$3599,'Budget Detail - AAAAAA'!$B$3)</f>
        <v>0</v>
      </c>
      <c r="E310" s="500">
        <f>SUMIFS('Expenditures - all orgs'!$F$14:$F$3599,'Expenditures - all orgs'!$C$14:$C$3599, 'Budget Detail - AAAAAA'!$B310,'Expenditures - all orgs'!$B$14:$B$3599,'Budget Detail - AAAAAA'!$B$3)</f>
        <v>0</v>
      </c>
      <c r="F310" s="501">
        <f t="shared" si="56"/>
        <v>0</v>
      </c>
      <c r="G310" s="712"/>
      <c r="H310" s="711"/>
      <c r="I310" s="711"/>
      <c r="J310" s="711"/>
      <c r="K310" s="712"/>
      <c r="L310" s="712"/>
      <c r="M310" s="712"/>
      <c r="N310" s="712"/>
      <c r="O310" s="712"/>
      <c r="P310" s="712"/>
      <c r="Q310" s="712"/>
      <c r="R310" s="712"/>
      <c r="S310" s="712"/>
      <c r="T310" s="712"/>
      <c r="U310" s="712"/>
      <c r="V310" s="712"/>
      <c r="W310" s="712"/>
      <c r="X310" s="712"/>
      <c r="Y310" s="712"/>
      <c r="Z310" s="712"/>
      <c r="AA310" s="712"/>
      <c r="AB310" s="712"/>
      <c r="AC310" s="712"/>
      <c r="AD310" s="712"/>
      <c r="AE310" s="712"/>
      <c r="AF310" s="712"/>
      <c r="AG310" s="712"/>
      <c r="AH310" s="712"/>
      <c r="AI310" s="712"/>
      <c r="AJ310" s="712"/>
      <c r="AK310" s="712"/>
    </row>
    <row r="311" spans="1:37" s="713" customFormat="1" ht="15" customHeight="1" x14ac:dyDescent="0.3">
      <c r="A311" s="218" t="s">
        <v>404</v>
      </c>
      <c r="B311" s="638">
        <v>154320</v>
      </c>
      <c r="C311" s="324">
        <f>SUMIFS('Expenditures - all orgs'!$D$14:$D$3599,'Expenditures - all orgs'!$C$14:$C$3599, 'Budget Detail - AAAAAA'!$B311,'Expenditures - all orgs'!$B$14:$B$3599,'Budget Detail - AAAAAA'!$B$3)</f>
        <v>0</v>
      </c>
      <c r="D311" s="499">
        <f>SUMIFS('Expenditures - all orgs'!$E$14:$E$3599,'Expenditures - all orgs'!$C$14:$C$3599, 'Budget Detail - AAAAAA'!$B311,'Expenditures - all orgs'!$B$14:$B$3599,'Budget Detail - AAAAAA'!$B$3)</f>
        <v>0</v>
      </c>
      <c r="E311" s="500">
        <f>SUMIFS('Expenditures - all orgs'!$F$14:$F$3599,'Expenditures - all orgs'!$C$14:$C$3599, 'Budget Detail - AAAAAA'!$B311,'Expenditures - all orgs'!$B$14:$B$3599,'Budget Detail - AAAAAA'!$B$3)</f>
        <v>0</v>
      </c>
      <c r="F311" s="501">
        <f t="shared" si="56"/>
        <v>0</v>
      </c>
      <c r="G311" s="712"/>
      <c r="H311" s="711"/>
      <c r="I311" s="711"/>
      <c r="J311" s="711"/>
      <c r="K311" s="712"/>
      <c r="L311" s="712"/>
      <c r="M311" s="712"/>
      <c r="N311" s="712"/>
      <c r="O311" s="712"/>
      <c r="P311" s="712"/>
      <c r="Q311" s="712"/>
      <c r="R311" s="712"/>
      <c r="S311" s="712"/>
      <c r="T311" s="712"/>
      <c r="U311" s="712"/>
      <c r="V311" s="712"/>
      <c r="W311" s="712"/>
      <c r="X311" s="712"/>
      <c r="Y311" s="712"/>
      <c r="Z311" s="712"/>
      <c r="AA311" s="712"/>
      <c r="AB311" s="712"/>
      <c r="AC311" s="712"/>
      <c r="AD311" s="712"/>
      <c r="AE311" s="712"/>
      <c r="AF311" s="712"/>
      <c r="AG311" s="712"/>
      <c r="AH311" s="712"/>
      <c r="AI311" s="712"/>
      <c r="AJ311" s="712"/>
      <c r="AK311" s="712"/>
    </row>
    <row r="312" spans="1:37" s="713" customFormat="1" ht="15" customHeight="1" x14ac:dyDescent="0.3">
      <c r="A312" s="218" t="s">
        <v>405</v>
      </c>
      <c r="B312" s="638">
        <v>154400</v>
      </c>
      <c r="C312" s="324">
        <f>SUMIFS('Expenditures - all orgs'!$D$14:$D$3599,'Expenditures - all orgs'!$C$14:$C$3599, 'Budget Detail - AAAAAA'!$B312,'Expenditures - all orgs'!$B$14:$B$3599,'Budget Detail - AAAAAA'!$B$3)</f>
        <v>0</v>
      </c>
      <c r="D312" s="499">
        <f>SUMIFS('Expenditures - all orgs'!$E$14:$E$3599,'Expenditures - all orgs'!$C$14:$C$3599, 'Budget Detail - AAAAAA'!$B312,'Expenditures - all orgs'!$B$14:$B$3599,'Budget Detail - AAAAAA'!$B$3)</f>
        <v>0</v>
      </c>
      <c r="E312" s="500">
        <f>SUMIFS('Expenditures - all orgs'!$F$14:$F$3599,'Expenditures - all orgs'!$C$14:$C$3599, 'Budget Detail - AAAAAA'!$B312,'Expenditures - all orgs'!$B$14:$B$3599,'Budget Detail - AAAAAA'!$B$3)</f>
        <v>0</v>
      </c>
      <c r="F312" s="501">
        <f t="shared" si="56"/>
        <v>0</v>
      </c>
      <c r="G312" s="712"/>
      <c r="H312" s="711"/>
      <c r="I312" s="711"/>
      <c r="J312" s="711"/>
      <c r="K312" s="712"/>
      <c r="L312" s="712"/>
      <c r="M312" s="712"/>
      <c r="N312" s="712"/>
      <c r="O312" s="712"/>
      <c r="P312" s="712"/>
      <c r="Q312" s="712"/>
      <c r="R312" s="712"/>
      <c r="S312" s="712"/>
      <c r="T312" s="712"/>
      <c r="U312" s="712"/>
      <c r="V312" s="712"/>
      <c r="W312" s="712"/>
      <c r="X312" s="712"/>
      <c r="Y312" s="712"/>
      <c r="Z312" s="712"/>
      <c r="AA312" s="712"/>
      <c r="AB312" s="712"/>
      <c r="AC312" s="712"/>
      <c r="AD312" s="712"/>
      <c r="AE312" s="712"/>
      <c r="AF312" s="712"/>
      <c r="AG312" s="712"/>
      <c r="AH312" s="712"/>
      <c r="AI312" s="712"/>
      <c r="AJ312" s="712"/>
      <c r="AK312" s="712"/>
    </row>
    <row r="313" spans="1:37" s="713" customFormat="1" ht="15" customHeight="1" x14ac:dyDescent="0.3">
      <c r="A313" s="222" t="s">
        <v>40</v>
      </c>
      <c r="B313" s="638">
        <v>154600</v>
      </c>
      <c r="C313" s="324">
        <f>SUMIFS('Expenditures - all orgs'!$D$14:$D$3599,'Expenditures - all orgs'!$C$14:$C$3599, 'Budget Detail - AAAAAA'!$B313,'Expenditures - all orgs'!$B$14:$B$3599,'Budget Detail - AAAAAA'!$B$3)</f>
        <v>0</v>
      </c>
      <c r="D313" s="499">
        <f>SUMIFS('Expenditures - all orgs'!$E$14:$E$3599,'Expenditures - all orgs'!$C$14:$C$3599, 'Budget Detail - AAAAAA'!$B313,'Expenditures - all orgs'!$B$14:$B$3599,'Budget Detail - AAAAAA'!$B$3)</f>
        <v>0</v>
      </c>
      <c r="E313" s="500">
        <f>SUMIFS('Expenditures - all orgs'!$F$14:$F$3599,'Expenditures - all orgs'!$C$14:$C$3599, 'Budget Detail - AAAAAA'!$B313,'Expenditures - all orgs'!$B$14:$B$3599,'Budget Detail - AAAAAA'!$B$3)</f>
        <v>0</v>
      </c>
      <c r="F313" s="501">
        <f t="shared" si="56"/>
        <v>0</v>
      </c>
      <c r="G313" s="712"/>
      <c r="H313" s="711"/>
      <c r="I313" s="711"/>
      <c r="J313" s="711"/>
      <c r="K313" s="712"/>
      <c r="L313" s="712"/>
      <c r="M313" s="712"/>
      <c r="N313" s="712"/>
      <c r="O313" s="712"/>
      <c r="P313" s="712"/>
      <c r="Q313" s="712"/>
      <c r="R313" s="712"/>
      <c r="S313" s="712"/>
      <c r="T313" s="712"/>
      <c r="U313" s="712"/>
      <c r="V313" s="712"/>
      <c r="W313" s="712"/>
      <c r="X313" s="712"/>
      <c r="Y313" s="712"/>
      <c r="Z313" s="712"/>
      <c r="AA313" s="712"/>
      <c r="AB313" s="712"/>
      <c r="AC313" s="712"/>
      <c r="AD313" s="712"/>
      <c r="AE313" s="712"/>
      <c r="AF313" s="712"/>
      <c r="AG313" s="712"/>
      <c r="AH313" s="712"/>
      <c r="AI313" s="712"/>
      <c r="AJ313" s="712"/>
      <c r="AK313" s="712"/>
    </row>
    <row r="314" spans="1:37" s="713" customFormat="1" ht="15" customHeight="1" x14ac:dyDescent="0.3">
      <c r="A314" s="218" t="s">
        <v>406</v>
      </c>
      <c r="B314" s="638">
        <v>154700</v>
      </c>
      <c r="C314" s="324">
        <f>SUMIFS('Expenditures - all orgs'!$D$14:$D$3599,'Expenditures - all orgs'!$C$14:$C$3599, 'Budget Detail - AAAAAA'!$B314,'Expenditures - all orgs'!$B$14:$B$3599,'Budget Detail - AAAAAA'!$B$3)</f>
        <v>0</v>
      </c>
      <c r="D314" s="499">
        <f>SUMIFS('Expenditures - all orgs'!$E$14:$E$3599,'Expenditures - all orgs'!$C$14:$C$3599, 'Budget Detail - AAAAAA'!$B314,'Expenditures - all orgs'!$B$14:$B$3599,'Budget Detail - AAAAAA'!$B$3)</f>
        <v>0</v>
      </c>
      <c r="E314" s="500">
        <f>SUMIFS('Expenditures - all orgs'!$F$14:$F$3599,'Expenditures - all orgs'!$C$14:$C$3599, 'Budget Detail - AAAAAA'!$B314,'Expenditures - all orgs'!$B$14:$B$3599,'Budget Detail - AAAAAA'!$B$3)</f>
        <v>0</v>
      </c>
      <c r="F314" s="501">
        <f t="shared" si="56"/>
        <v>0</v>
      </c>
      <c r="G314" s="712"/>
      <c r="H314" s="711"/>
      <c r="I314" s="711"/>
      <c r="J314" s="711"/>
      <c r="K314" s="712"/>
      <c r="L314" s="712"/>
      <c r="M314" s="712"/>
      <c r="N314" s="712"/>
      <c r="O314" s="712"/>
      <c r="P314" s="712"/>
      <c r="Q314" s="712"/>
      <c r="R314" s="712"/>
      <c r="S314" s="712"/>
      <c r="T314" s="712"/>
      <c r="U314" s="712"/>
      <c r="V314" s="712"/>
      <c r="W314" s="712"/>
      <c r="X314" s="712"/>
      <c r="Y314" s="712"/>
      <c r="Z314" s="712"/>
      <c r="AA314" s="712"/>
      <c r="AB314" s="712"/>
      <c r="AC314" s="712"/>
      <c r="AD314" s="712"/>
      <c r="AE314" s="712"/>
      <c r="AF314" s="712"/>
      <c r="AG314" s="712"/>
      <c r="AH314" s="712"/>
      <c r="AI314" s="712"/>
      <c r="AJ314" s="712"/>
      <c r="AK314" s="712"/>
    </row>
    <row r="315" spans="1:37" s="713" customFormat="1" ht="15" customHeight="1" thickBot="1" x14ac:dyDescent="0.35">
      <c r="A315" s="218" t="s">
        <v>104</v>
      </c>
      <c r="B315" s="638" t="s">
        <v>107</v>
      </c>
      <c r="C315" s="369">
        <f>SUMIFS('Expenditures - all orgs'!$D$14:$D$3599,'Expenditures - all orgs'!$C$14:$C$3599, 'Budget Detail - AAAAAA'!$B315,'Expenditures - all orgs'!$B$14:$B$3599,'Budget Detail - AAAAAA'!$B$3)</f>
        <v>0</v>
      </c>
      <c r="D315" s="502">
        <f>SUMIFS('Expenditures - all orgs'!$E$14:$E$3599,'Expenditures - all orgs'!$C$14:$C$3599, 'Budget Detail - AAAAAA'!$B315,'Expenditures - all orgs'!$B$14:$B$3599,'Budget Detail - AAAAAA'!$B$3)</f>
        <v>0</v>
      </c>
      <c r="E315" s="503">
        <f>SUMIFS('Expenditures - all orgs'!$F$14:$F$3599,'Expenditures - all orgs'!$C$14:$C$3599, 'Budget Detail - AAAAAA'!$B315,'Expenditures - all orgs'!$B$14:$B$3599,'Budget Detail - AAAAAA'!$B$3)</f>
        <v>0</v>
      </c>
      <c r="F315" s="504">
        <f t="shared" ref="F315" si="57">C315-D315-E315</f>
        <v>0</v>
      </c>
      <c r="G315" s="712"/>
      <c r="H315" s="711"/>
      <c r="I315" s="711"/>
      <c r="J315" s="711"/>
      <c r="K315" s="712"/>
      <c r="L315" s="712"/>
      <c r="M315" s="712"/>
      <c r="N315" s="712"/>
      <c r="O315" s="712"/>
      <c r="P315" s="712"/>
      <c r="Q315" s="712"/>
      <c r="R315" s="712"/>
      <c r="S315" s="712"/>
      <c r="T315" s="712"/>
      <c r="U315" s="712"/>
      <c r="V315" s="712"/>
      <c r="W315" s="712"/>
      <c r="X315" s="712"/>
      <c r="Y315" s="712"/>
      <c r="Z315" s="712"/>
      <c r="AA315" s="712"/>
      <c r="AB315" s="712"/>
      <c r="AC315" s="712"/>
      <c r="AD315" s="712"/>
      <c r="AE315" s="712"/>
      <c r="AF315" s="712"/>
      <c r="AG315" s="712"/>
      <c r="AH315" s="712"/>
      <c r="AI315" s="712"/>
      <c r="AJ315" s="712"/>
      <c r="AK315" s="712"/>
    </row>
    <row r="316" spans="1:37" s="713" customFormat="1" ht="15" customHeight="1" thickBot="1" x14ac:dyDescent="0.35">
      <c r="A316" s="218"/>
      <c r="B316" s="639" t="s">
        <v>362</v>
      </c>
      <c r="C316" s="370">
        <f>SUM(C306:C315)</f>
        <v>0</v>
      </c>
      <c r="D316" s="370">
        <f>SUM(D306:D315)</f>
        <v>0</v>
      </c>
      <c r="E316" s="370">
        <f>SUM(E306:E315)</f>
        <v>0</v>
      </c>
      <c r="F316" s="505">
        <f>SUM(F306:F315)</f>
        <v>0</v>
      </c>
      <c r="G316" s="712"/>
      <c r="H316" s="711"/>
      <c r="I316" s="711"/>
      <c r="J316" s="711"/>
      <c r="K316" s="712"/>
      <c r="L316" s="712"/>
      <c r="M316" s="712"/>
      <c r="N316" s="712"/>
      <c r="O316" s="712"/>
      <c r="P316" s="712"/>
      <c r="Q316" s="712"/>
      <c r="R316" s="712"/>
      <c r="S316" s="712"/>
      <c r="T316" s="712"/>
      <c r="U316" s="712"/>
      <c r="V316" s="712"/>
      <c r="W316" s="712"/>
      <c r="X316" s="712"/>
      <c r="Y316" s="712"/>
      <c r="Z316" s="712"/>
      <c r="AA316" s="712"/>
      <c r="AB316" s="712"/>
      <c r="AC316" s="712"/>
      <c r="AD316" s="712"/>
      <c r="AE316" s="712"/>
      <c r="AF316" s="712"/>
      <c r="AG316" s="712"/>
      <c r="AH316" s="712"/>
      <c r="AI316" s="712"/>
      <c r="AJ316" s="712"/>
      <c r="AK316" s="712"/>
    </row>
    <row r="317" spans="1:37" s="307" customFormat="1" ht="15" customHeight="1" x14ac:dyDescent="0.3">
      <c r="A317" s="708"/>
      <c r="B317" s="588"/>
      <c r="C317" s="288"/>
      <c r="D317" s="288"/>
      <c r="E317" s="288"/>
      <c r="F317" s="290"/>
      <c r="G317" s="305"/>
      <c r="H317" s="306"/>
      <c r="I317" s="306"/>
      <c r="J317" s="306"/>
      <c r="K317" s="305"/>
      <c r="L317" s="305"/>
      <c r="M317" s="305"/>
      <c r="N317" s="305"/>
      <c r="O317" s="305"/>
      <c r="P317" s="305"/>
      <c r="Q317" s="305"/>
      <c r="R317" s="305"/>
      <c r="S317" s="305"/>
      <c r="T317" s="305"/>
      <c r="U317" s="305"/>
      <c r="V317" s="305"/>
      <c r="W317" s="305"/>
      <c r="X317" s="305"/>
      <c r="Y317" s="305"/>
      <c r="Z317" s="305"/>
      <c r="AA317" s="305"/>
      <c r="AB317" s="305"/>
      <c r="AC317" s="305"/>
      <c r="AD317" s="305"/>
      <c r="AE317" s="305"/>
      <c r="AF317" s="305"/>
      <c r="AG317" s="305"/>
      <c r="AH317" s="305"/>
      <c r="AI317" s="305"/>
      <c r="AJ317" s="305"/>
      <c r="AK317" s="305"/>
    </row>
    <row r="318" spans="1:37" s="274" customFormat="1" ht="15" customHeight="1" x14ac:dyDescent="0.3">
      <c r="A318" s="231" t="s">
        <v>248</v>
      </c>
      <c r="B318" s="588"/>
      <c r="C318" s="288"/>
      <c r="D318" s="288"/>
      <c r="E318" s="288"/>
      <c r="F318" s="290"/>
      <c r="G318" s="281"/>
      <c r="H318" s="282"/>
      <c r="I318" s="282"/>
      <c r="J318" s="282"/>
      <c r="K318" s="281"/>
      <c r="L318" s="281"/>
      <c r="M318" s="281"/>
      <c r="N318" s="281"/>
      <c r="O318" s="281"/>
      <c r="P318" s="281"/>
      <c r="Q318" s="281"/>
      <c r="R318" s="281"/>
      <c r="S318" s="281"/>
      <c r="T318" s="281"/>
      <c r="U318" s="281"/>
      <c r="V318" s="281"/>
      <c r="W318" s="281"/>
      <c r="X318" s="281"/>
      <c r="Y318" s="281"/>
      <c r="Z318" s="281"/>
      <c r="AA318" s="281"/>
      <c r="AB318" s="281"/>
      <c r="AC318" s="281"/>
      <c r="AD318" s="281"/>
      <c r="AE318" s="281"/>
      <c r="AF318" s="281"/>
      <c r="AG318" s="281"/>
      <c r="AH318" s="281"/>
      <c r="AI318" s="281"/>
      <c r="AJ318" s="281"/>
      <c r="AK318" s="281"/>
    </row>
    <row r="319" spans="1:37" s="274" customFormat="1" ht="15" customHeight="1" x14ac:dyDescent="0.3">
      <c r="A319" s="223" t="s">
        <v>249</v>
      </c>
      <c r="B319" s="640">
        <v>212100</v>
      </c>
      <c r="C319" s="325">
        <f>SUMIFS('Expenditures - all orgs'!$D$14:$D$3599,'Expenditures - all orgs'!$C$14:$C$3599, 'Budget Detail - AAAAAA'!$B319,'Expenditures - all orgs'!$B$14:$B$3599,'Budget Detail - AAAAAA'!$B$3)</f>
        <v>0</v>
      </c>
      <c r="D319" s="506">
        <f>SUMIFS('Expenditures - all orgs'!$E$14:$E$3599,'Expenditures - all orgs'!$C$14:$C$3599, 'Budget Detail - AAAAAA'!$B319,'Expenditures - all orgs'!$B$14:$B$3599,'Budget Detail - AAAAAA'!$B$3)</f>
        <v>0</v>
      </c>
      <c r="E319" s="507">
        <f>SUMIFS('Expenditures - all orgs'!$F$14:$F$3599,'Expenditures - all orgs'!$C$14:$C$3599, 'Budget Detail - AAAAAA'!$B319,'Expenditures - all orgs'!$B$14:$B$3599,'Budget Detail - AAAAAA'!$B$3)</f>
        <v>0</v>
      </c>
      <c r="F319" s="508">
        <f t="shared" ref="F319:F321" si="58">C319-D319-E319</f>
        <v>0</v>
      </c>
      <c r="G319" s="281"/>
      <c r="H319" s="282"/>
      <c r="I319" s="282"/>
      <c r="J319" s="282"/>
      <c r="K319" s="281"/>
      <c r="L319" s="281"/>
      <c r="M319" s="281"/>
      <c r="N319" s="281"/>
      <c r="O319" s="281"/>
      <c r="P319" s="281"/>
      <c r="Q319" s="281"/>
      <c r="R319" s="281"/>
      <c r="S319" s="281"/>
      <c r="T319" s="281"/>
      <c r="U319" s="281"/>
      <c r="V319" s="281"/>
      <c r="W319" s="281"/>
      <c r="X319" s="281"/>
      <c r="Y319" s="281"/>
      <c r="Z319" s="281"/>
      <c r="AA319" s="281"/>
      <c r="AB319" s="281"/>
      <c r="AC319" s="281"/>
      <c r="AD319" s="281"/>
      <c r="AE319" s="281"/>
      <c r="AF319" s="281"/>
      <c r="AG319" s="281"/>
      <c r="AH319" s="281"/>
      <c r="AI319" s="281"/>
      <c r="AJ319" s="281"/>
      <c r="AK319" s="281"/>
    </row>
    <row r="320" spans="1:37" s="274" customFormat="1" ht="15" customHeight="1" x14ac:dyDescent="0.3">
      <c r="A320" s="223" t="s">
        <v>250</v>
      </c>
      <c r="B320" s="641">
        <v>212200</v>
      </c>
      <c r="C320" s="325">
        <f>SUMIFS('Expenditures - all orgs'!$D$14:$D$3599,'Expenditures - all orgs'!$C$14:$C$3599, 'Budget Detail - AAAAAA'!$B320,'Expenditures - all orgs'!$B$14:$B$3599,'Budget Detail - AAAAAA'!$B$3)</f>
        <v>0</v>
      </c>
      <c r="D320" s="506">
        <f>SUMIFS('Expenditures - all orgs'!$E$14:$E$3599,'Expenditures - all orgs'!$C$14:$C$3599, 'Budget Detail - AAAAAA'!$B320,'Expenditures - all orgs'!$B$14:$B$3599,'Budget Detail - AAAAAA'!$B$3)</f>
        <v>0</v>
      </c>
      <c r="E320" s="507">
        <f>SUMIFS('Expenditures - all orgs'!$F$14:$F$3599,'Expenditures - all orgs'!$C$14:$C$3599, 'Budget Detail - AAAAAA'!$B320,'Expenditures - all orgs'!$B$14:$B$3599,'Budget Detail - AAAAAA'!$B$3)</f>
        <v>0</v>
      </c>
      <c r="F320" s="508">
        <f t="shared" si="58"/>
        <v>0</v>
      </c>
      <c r="G320" s="281"/>
      <c r="H320" s="282"/>
      <c r="I320" s="282"/>
      <c r="J320" s="282"/>
      <c r="K320" s="281"/>
      <c r="L320" s="281"/>
      <c r="M320" s="281"/>
      <c r="N320" s="281"/>
      <c r="O320" s="281"/>
      <c r="P320" s="281"/>
      <c r="Q320" s="281"/>
      <c r="R320" s="281"/>
      <c r="S320" s="281"/>
      <c r="T320" s="281"/>
      <c r="U320" s="281"/>
      <c r="V320" s="281"/>
      <c r="W320" s="281"/>
      <c r="X320" s="281"/>
      <c r="Y320" s="281"/>
      <c r="Z320" s="281"/>
      <c r="AA320" s="281"/>
      <c r="AB320" s="281"/>
      <c r="AC320" s="281"/>
      <c r="AD320" s="281"/>
      <c r="AE320" s="281"/>
      <c r="AF320" s="281"/>
      <c r="AG320" s="281"/>
      <c r="AH320" s="281"/>
      <c r="AI320" s="281"/>
      <c r="AJ320" s="281"/>
      <c r="AK320" s="281"/>
    </row>
    <row r="321" spans="1:37" s="274" customFormat="1" ht="15" customHeight="1" x14ac:dyDescent="0.3">
      <c r="A321" s="223" t="s">
        <v>251</v>
      </c>
      <c r="B321" s="641">
        <v>212300</v>
      </c>
      <c r="C321" s="325">
        <f>SUMIFS('Expenditures - all orgs'!$D$14:$D$3599,'Expenditures - all orgs'!$C$14:$C$3599, 'Budget Detail - AAAAAA'!$B321,'Expenditures - all orgs'!$B$14:$B$3599,'Budget Detail - AAAAAA'!$B$3)</f>
        <v>0</v>
      </c>
      <c r="D321" s="506">
        <f>SUMIFS('Expenditures - all orgs'!$E$14:$E$3599,'Expenditures - all orgs'!$C$14:$C$3599, 'Budget Detail - AAAAAA'!$B321,'Expenditures - all orgs'!$B$14:$B$3599,'Budget Detail - AAAAAA'!$B$3)</f>
        <v>0</v>
      </c>
      <c r="E321" s="507">
        <f>SUMIFS('Expenditures - all orgs'!$F$14:$F$3599,'Expenditures - all orgs'!$C$14:$C$3599, 'Budget Detail - AAAAAA'!$B321,'Expenditures - all orgs'!$B$14:$B$3599,'Budget Detail - AAAAAA'!$B$3)</f>
        <v>0</v>
      </c>
      <c r="F321" s="508">
        <f t="shared" si="58"/>
        <v>0</v>
      </c>
      <c r="G321" s="281"/>
      <c r="H321" s="282"/>
      <c r="I321" s="282"/>
      <c r="J321" s="282"/>
      <c r="K321" s="281"/>
      <c r="L321" s="281"/>
      <c r="M321" s="281"/>
      <c r="N321" s="281"/>
      <c r="O321" s="281"/>
      <c r="P321" s="281"/>
      <c r="Q321" s="281"/>
      <c r="R321" s="281"/>
      <c r="S321" s="281"/>
      <c r="T321" s="281"/>
      <c r="U321" s="281"/>
      <c r="V321" s="281"/>
      <c r="W321" s="281"/>
      <c r="X321" s="281"/>
      <c r="Y321" s="281"/>
      <c r="Z321" s="281"/>
      <c r="AA321" s="281"/>
      <c r="AB321" s="281"/>
      <c r="AC321" s="281"/>
      <c r="AD321" s="281"/>
      <c r="AE321" s="281"/>
      <c r="AF321" s="281"/>
      <c r="AG321" s="281"/>
      <c r="AH321" s="281"/>
      <c r="AI321" s="281"/>
      <c r="AJ321" s="281"/>
      <c r="AK321" s="281"/>
    </row>
    <row r="322" spans="1:37" s="274" customFormat="1" ht="15" customHeight="1" thickBot="1" x14ac:dyDescent="0.35">
      <c r="A322" s="708" t="s">
        <v>104</v>
      </c>
      <c r="B322" s="641" t="s">
        <v>107</v>
      </c>
      <c r="C322" s="325">
        <f>SUMIFS('Expenditures - all orgs'!$D$14:$D$3599,'Expenditures - all orgs'!$C$14:$C$3599, 'Budget Detail - AAAAAA'!$B322,'Expenditures - all orgs'!$B$14:$B$3599,'Budget Detail - AAAAAA'!$B$3)</f>
        <v>0</v>
      </c>
      <c r="D322" s="509">
        <f>SUMIFS('Expenditures - all orgs'!$E$14:$E$3599,'Expenditures - all orgs'!$C$14:$C$3599, 'Budget Detail - AAAAAA'!$B322,'Expenditures - all orgs'!$B$14:$B$3599,'Budget Detail - AAAAAA'!$B$3)</f>
        <v>0</v>
      </c>
      <c r="E322" s="510">
        <f>SUMIFS('Expenditures - all orgs'!$F$14:$F$3599,'Expenditures - all orgs'!$C$14:$C$3599, 'Budget Detail - AAAAAA'!$B322,'Expenditures - all orgs'!$B$14:$B$3599,'Budget Detail - AAAAAA'!$B$3)</f>
        <v>0</v>
      </c>
      <c r="F322" s="511">
        <f t="shared" ref="F322" si="59">C322-D322-E322</f>
        <v>0</v>
      </c>
      <c r="G322" s="281"/>
      <c r="H322" s="282"/>
      <c r="I322" s="282"/>
      <c r="J322" s="282"/>
      <c r="K322" s="281"/>
      <c r="L322" s="281"/>
      <c r="M322" s="281"/>
      <c r="N322" s="281"/>
      <c r="O322" s="281"/>
      <c r="P322" s="281"/>
      <c r="Q322" s="281"/>
      <c r="R322" s="281"/>
      <c r="S322" s="281"/>
      <c r="T322" s="281"/>
      <c r="U322" s="281"/>
      <c r="V322" s="281"/>
      <c r="W322" s="281"/>
      <c r="X322" s="281"/>
      <c r="Y322" s="281"/>
      <c r="Z322" s="281"/>
      <c r="AA322" s="281"/>
      <c r="AB322" s="281"/>
      <c r="AC322" s="281"/>
      <c r="AD322" s="281"/>
      <c r="AE322" s="281"/>
      <c r="AF322" s="281"/>
      <c r="AG322" s="281"/>
      <c r="AH322" s="281"/>
      <c r="AI322" s="281"/>
      <c r="AJ322" s="281"/>
      <c r="AK322" s="281"/>
    </row>
    <row r="323" spans="1:37" s="274" customFormat="1" ht="15" customHeight="1" thickBot="1" x14ac:dyDescent="0.35">
      <c r="A323" s="708"/>
      <c r="B323" s="642" t="s">
        <v>362</v>
      </c>
      <c r="C323" s="371">
        <f>SUM(C319:C322)</f>
        <v>0</v>
      </c>
      <c r="D323" s="346">
        <f>SUM(D319:D322)</f>
        <v>0</v>
      </c>
      <c r="E323" s="346">
        <f>SUM(E319:E322)</f>
        <v>0</v>
      </c>
      <c r="F323" s="409">
        <f>SUM(F319:F322)</f>
        <v>0</v>
      </c>
      <c r="G323" s="281"/>
      <c r="H323" s="282"/>
      <c r="I323" s="282"/>
      <c r="J323" s="282"/>
      <c r="K323" s="281"/>
      <c r="L323" s="281"/>
      <c r="M323" s="281"/>
      <c r="N323" s="281"/>
      <c r="O323" s="281"/>
      <c r="P323" s="281"/>
      <c r="Q323" s="281"/>
      <c r="R323" s="281"/>
      <c r="S323" s="281"/>
      <c r="T323" s="281"/>
      <c r="U323" s="281"/>
      <c r="V323" s="281"/>
      <c r="W323" s="281"/>
      <c r="X323" s="281"/>
      <c r="Y323" s="281"/>
      <c r="Z323" s="281"/>
      <c r="AA323" s="281"/>
      <c r="AB323" s="281"/>
      <c r="AC323" s="281"/>
      <c r="AD323" s="281"/>
      <c r="AE323" s="281"/>
      <c r="AF323" s="281"/>
      <c r="AG323" s="281"/>
      <c r="AH323" s="281"/>
      <c r="AI323" s="281"/>
      <c r="AJ323" s="281"/>
      <c r="AK323" s="281"/>
    </row>
    <row r="324" spans="1:37" s="307" customFormat="1" ht="15" customHeight="1" x14ac:dyDescent="0.3">
      <c r="A324" s="708"/>
      <c r="B324" s="588"/>
      <c r="C324" s="288"/>
      <c r="D324" s="288"/>
      <c r="E324" s="288"/>
      <c r="F324" s="290"/>
      <c r="G324" s="305"/>
      <c r="H324" s="306"/>
      <c r="I324" s="306"/>
      <c r="J324" s="306"/>
      <c r="K324" s="305"/>
      <c r="L324" s="305"/>
      <c r="M324" s="305"/>
      <c r="N324" s="305"/>
      <c r="O324" s="305"/>
      <c r="P324" s="305"/>
      <c r="Q324" s="305"/>
      <c r="R324" s="305"/>
      <c r="S324" s="305"/>
      <c r="T324" s="305"/>
      <c r="U324" s="305"/>
      <c r="V324" s="305"/>
      <c r="W324" s="305"/>
      <c r="X324" s="305"/>
      <c r="Y324" s="305"/>
      <c r="Z324" s="305"/>
      <c r="AA324" s="305"/>
      <c r="AB324" s="305"/>
      <c r="AC324" s="305"/>
      <c r="AD324" s="305"/>
      <c r="AE324" s="305"/>
      <c r="AF324" s="305"/>
      <c r="AG324" s="305"/>
      <c r="AH324" s="305"/>
      <c r="AI324" s="305"/>
      <c r="AJ324" s="305"/>
      <c r="AK324" s="305"/>
    </row>
    <row r="325" spans="1:37" s="274" customFormat="1" ht="15" customHeight="1" x14ac:dyDescent="0.3">
      <c r="A325" s="231" t="s">
        <v>253</v>
      </c>
      <c r="B325" s="588"/>
      <c r="C325" s="288"/>
      <c r="D325" s="288"/>
      <c r="E325" s="288"/>
      <c r="F325" s="290"/>
      <c r="G325" s="281"/>
      <c r="H325" s="282"/>
      <c r="I325" s="282"/>
      <c r="J325" s="282"/>
      <c r="K325" s="281"/>
      <c r="L325" s="281"/>
      <c r="M325" s="281"/>
      <c r="N325" s="281"/>
      <c r="O325" s="281"/>
      <c r="P325" s="281"/>
      <c r="Q325" s="281"/>
      <c r="R325" s="281"/>
      <c r="S325" s="281"/>
      <c r="T325" s="281"/>
      <c r="U325" s="281"/>
      <c r="V325" s="281"/>
      <c r="W325" s="281"/>
      <c r="X325" s="281"/>
      <c r="Y325" s="281"/>
      <c r="Z325" s="281"/>
      <c r="AA325" s="281"/>
      <c r="AB325" s="281"/>
      <c r="AC325" s="281"/>
      <c r="AD325" s="281"/>
      <c r="AE325" s="281"/>
      <c r="AF325" s="281"/>
      <c r="AG325" s="281"/>
      <c r="AH325" s="281"/>
      <c r="AI325" s="281"/>
      <c r="AJ325" s="281"/>
      <c r="AK325" s="281"/>
    </row>
    <row r="326" spans="1:37" s="274" customFormat="1" ht="15" customHeight="1" x14ac:dyDescent="0.3">
      <c r="A326" s="708" t="s">
        <v>254</v>
      </c>
      <c r="B326" s="643">
        <v>213100</v>
      </c>
      <c r="C326" s="326">
        <f>SUMIFS('Expenditures - all orgs'!$D$14:$D$3599,'Expenditures - all orgs'!$C$14:$C$3599, 'Budget Detail - AAAAAA'!$B326,'Expenditures - all orgs'!$B$14:$B$3599,'Budget Detail - AAAAAA'!$B$3)</f>
        <v>0</v>
      </c>
      <c r="D326" s="512">
        <f>SUMIFS('Expenditures - all orgs'!$E$14:$E$3599,'Expenditures - all orgs'!$C$14:$C$3599, 'Budget Detail - AAAAAA'!$B326,'Expenditures - all orgs'!$B$14:$B$3599,'Budget Detail - AAAAAA'!$B$3)</f>
        <v>0</v>
      </c>
      <c r="E326" s="513">
        <f>SUMIFS('Expenditures - all orgs'!$F$14:$F$3599,'Expenditures - all orgs'!$C$14:$C$3599, 'Budget Detail - AAAAAA'!$B326,'Expenditures - all orgs'!$B$14:$B$3599,'Budget Detail - AAAAAA'!$B$3)</f>
        <v>0</v>
      </c>
      <c r="F326" s="514">
        <f t="shared" ref="F326:F328" si="60">C326-D326-E326</f>
        <v>0</v>
      </c>
      <c r="G326" s="281"/>
      <c r="H326" s="282"/>
      <c r="I326" s="282"/>
      <c r="J326" s="282"/>
      <c r="K326" s="281"/>
      <c r="L326" s="281"/>
      <c r="M326" s="281"/>
      <c r="N326" s="281"/>
      <c r="O326" s="281"/>
      <c r="P326" s="281"/>
      <c r="Q326" s="281"/>
      <c r="R326" s="281"/>
      <c r="S326" s="281"/>
      <c r="T326" s="281"/>
      <c r="U326" s="281"/>
      <c r="V326" s="281"/>
      <c r="W326" s="281"/>
      <c r="X326" s="281"/>
      <c r="Y326" s="281"/>
      <c r="Z326" s="281"/>
      <c r="AA326" s="281"/>
      <c r="AB326" s="281"/>
      <c r="AC326" s="281"/>
      <c r="AD326" s="281"/>
      <c r="AE326" s="281"/>
      <c r="AF326" s="281"/>
      <c r="AG326" s="281"/>
      <c r="AH326" s="281"/>
      <c r="AI326" s="281"/>
      <c r="AJ326" s="281"/>
      <c r="AK326" s="281"/>
    </row>
    <row r="327" spans="1:37" s="274" customFormat="1" ht="15" customHeight="1" x14ac:dyDescent="0.3">
      <c r="A327" s="708" t="s">
        <v>255</v>
      </c>
      <c r="B327" s="644">
        <v>213200</v>
      </c>
      <c r="C327" s="326">
        <f>SUMIFS('Expenditures - all orgs'!$D$14:$D$3599,'Expenditures - all orgs'!$C$14:$C$3599, 'Budget Detail - AAAAAA'!$B327,'Expenditures - all orgs'!$B$14:$B$3599,'Budget Detail - AAAAAA'!$B$3)</f>
        <v>0</v>
      </c>
      <c r="D327" s="512">
        <f>SUMIFS('Expenditures - all orgs'!$E$14:$E$3599,'Expenditures - all orgs'!$C$14:$C$3599, 'Budget Detail - AAAAAA'!$B327,'Expenditures - all orgs'!$B$14:$B$3599,'Budget Detail - AAAAAA'!$B$3)</f>
        <v>0</v>
      </c>
      <c r="E327" s="513">
        <f>SUMIFS('Expenditures - all orgs'!$F$14:$F$3599,'Expenditures - all orgs'!$C$14:$C$3599, 'Budget Detail - AAAAAA'!$B327,'Expenditures - all orgs'!$B$14:$B$3599,'Budget Detail - AAAAAA'!$B$3)</f>
        <v>0</v>
      </c>
      <c r="F327" s="514">
        <f t="shared" si="60"/>
        <v>0</v>
      </c>
      <c r="G327" s="281"/>
      <c r="H327" s="282"/>
      <c r="I327" s="282"/>
      <c r="J327" s="282"/>
      <c r="K327" s="281"/>
      <c r="L327" s="281"/>
      <c r="M327" s="281"/>
      <c r="N327" s="281"/>
      <c r="O327" s="281"/>
      <c r="P327" s="281"/>
      <c r="Q327" s="281"/>
      <c r="R327" s="281"/>
      <c r="S327" s="281"/>
      <c r="T327" s="281"/>
      <c r="U327" s="281"/>
      <c r="V327" s="281"/>
      <c r="W327" s="281"/>
      <c r="X327" s="281"/>
      <c r="Y327" s="281"/>
      <c r="Z327" s="281"/>
      <c r="AA327" s="281"/>
      <c r="AB327" s="281"/>
      <c r="AC327" s="281"/>
      <c r="AD327" s="281"/>
      <c r="AE327" s="281"/>
      <c r="AF327" s="281"/>
      <c r="AG327" s="281"/>
      <c r="AH327" s="281"/>
      <c r="AI327" s="281"/>
      <c r="AJ327" s="281"/>
      <c r="AK327" s="281"/>
    </row>
    <row r="328" spans="1:37" s="274" customFormat="1" ht="15" customHeight="1" x14ac:dyDescent="0.3">
      <c r="A328" s="708" t="s">
        <v>256</v>
      </c>
      <c r="B328" s="644">
        <v>213300</v>
      </c>
      <c r="C328" s="326">
        <f>SUMIFS('Expenditures - all orgs'!$D$14:$D$3599,'Expenditures - all orgs'!$C$14:$C$3599, 'Budget Detail - AAAAAA'!$B328,'Expenditures - all orgs'!$B$14:$B$3599,'Budget Detail - AAAAAA'!$B$3)</f>
        <v>0</v>
      </c>
      <c r="D328" s="512">
        <f>SUMIFS('Expenditures - all orgs'!$E$14:$E$3599,'Expenditures - all orgs'!$C$14:$C$3599, 'Budget Detail - AAAAAA'!$B328,'Expenditures - all orgs'!$B$14:$B$3599,'Budget Detail - AAAAAA'!$B$3)</f>
        <v>0</v>
      </c>
      <c r="E328" s="513">
        <f>SUMIFS('Expenditures - all orgs'!$F$14:$F$3599,'Expenditures - all orgs'!$C$14:$C$3599, 'Budget Detail - AAAAAA'!$B328,'Expenditures - all orgs'!$B$14:$B$3599,'Budget Detail - AAAAAA'!$B$3)</f>
        <v>0</v>
      </c>
      <c r="F328" s="514">
        <f t="shared" si="60"/>
        <v>0</v>
      </c>
      <c r="G328" s="281"/>
      <c r="H328" s="282"/>
      <c r="I328" s="282"/>
      <c r="J328" s="282"/>
      <c r="K328" s="281"/>
      <c r="L328" s="281"/>
      <c r="M328" s="281"/>
      <c r="N328" s="281"/>
      <c r="O328" s="281"/>
      <c r="P328" s="281"/>
      <c r="Q328" s="281"/>
      <c r="R328" s="281"/>
      <c r="S328" s="281"/>
      <c r="T328" s="281"/>
      <c r="U328" s="281"/>
      <c r="V328" s="281"/>
      <c r="W328" s="281"/>
      <c r="X328" s="281"/>
      <c r="Y328" s="281"/>
      <c r="Z328" s="281"/>
      <c r="AA328" s="281"/>
      <c r="AB328" s="281"/>
      <c r="AC328" s="281"/>
      <c r="AD328" s="281"/>
      <c r="AE328" s="281"/>
      <c r="AF328" s="281"/>
      <c r="AG328" s="281"/>
      <c r="AH328" s="281"/>
      <c r="AI328" s="281"/>
      <c r="AJ328" s="281"/>
      <c r="AK328" s="281"/>
    </row>
    <row r="329" spans="1:37" s="274" customFormat="1" ht="15" customHeight="1" x14ac:dyDescent="0.3">
      <c r="A329" s="708" t="s">
        <v>104</v>
      </c>
      <c r="B329" s="644" t="s">
        <v>107</v>
      </c>
      <c r="C329" s="326">
        <f>SUMIFS('Expenditures - all orgs'!$D$14:$D$3599,'Expenditures - all orgs'!$C$14:$C$3599, 'Budget Detail - AAAAAA'!$B329,'Expenditures - all orgs'!$B$14:$B$3599,'Budget Detail - AAAAAA'!$B$3)</f>
        <v>0</v>
      </c>
      <c r="D329" s="512">
        <f>SUMIFS('Expenditures - all orgs'!$E$14:$E$3599,'Expenditures - all orgs'!$C$14:$C$3599, 'Budget Detail - AAAAAA'!$B329,'Expenditures - all orgs'!$B$14:$B$3599,'Budget Detail - AAAAAA'!$B$3)</f>
        <v>0</v>
      </c>
      <c r="E329" s="513">
        <f>SUMIFS('Expenditures - all orgs'!$F$14:$F$3599,'Expenditures - all orgs'!$C$14:$C$3599, 'Budget Detail - AAAAAA'!$B329,'Expenditures - all orgs'!$B$14:$B$3599,'Budget Detail - AAAAAA'!$B$3)</f>
        <v>0</v>
      </c>
      <c r="F329" s="514">
        <f t="shared" ref="F329:F330" si="61">C329-D329-E329</f>
        <v>0</v>
      </c>
      <c r="G329" s="281"/>
      <c r="H329" s="282"/>
      <c r="I329" s="282"/>
      <c r="J329" s="282"/>
      <c r="K329" s="281"/>
      <c r="L329" s="281"/>
      <c r="M329" s="281"/>
      <c r="N329" s="281"/>
      <c r="O329" s="281"/>
      <c r="P329" s="281"/>
      <c r="Q329" s="281"/>
      <c r="R329" s="281"/>
      <c r="S329" s="281"/>
      <c r="T329" s="281"/>
      <c r="U329" s="281"/>
      <c r="V329" s="281"/>
      <c r="W329" s="281"/>
      <c r="X329" s="281"/>
      <c r="Y329" s="281"/>
      <c r="Z329" s="281"/>
      <c r="AA329" s="281"/>
      <c r="AB329" s="281"/>
      <c r="AC329" s="281"/>
      <c r="AD329" s="281"/>
      <c r="AE329" s="281"/>
      <c r="AF329" s="281"/>
      <c r="AG329" s="281"/>
      <c r="AH329" s="281"/>
      <c r="AI329" s="281"/>
      <c r="AJ329" s="281"/>
      <c r="AK329" s="281"/>
    </row>
    <row r="330" spans="1:37" s="274" customFormat="1" ht="15" customHeight="1" thickBot="1" x14ac:dyDescent="0.35">
      <c r="A330" s="708" t="s">
        <v>104</v>
      </c>
      <c r="B330" s="644" t="s">
        <v>107</v>
      </c>
      <c r="C330" s="326">
        <f>SUMIFS('Expenditures - all orgs'!$D$14:$D$3599,'Expenditures - all orgs'!$C$14:$C$3599, 'Budget Detail - AAAAAA'!$B330,'Expenditures - all orgs'!$B$14:$B$3599,'Budget Detail - AAAAAA'!$B$3)</f>
        <v>0</v>
      </c>
      <c r="D330" s="515">
        <f>SUMIFS('Expenditures - all orgs'!$E$14:$E$3599,'Expenditures - all orgs'!$C$14:$C$3599, 'Budget Detail - AAAAAA'!$B330,'Expenditures - all orgs'!$B$14:$B$3599,'Budget Detail - AAAAAA'!$B$3)</f>
        <v>0</v>
      </c>
      <c r="E330" s="516">
        <f>SUMIFS('Expenditures - all orgs'!$F$14:$F$3599,'Expenditures - all orgs'!$C$14:$C$3599, 'Budget Detail - AAAAAA'!$B330,'Expenditures - all orgs'!$B$14:$B$3599,'Budget Detail - AAAAAA'!$B$3)</f>
        <v>0</v>
      </c>
      <c r="F330" s="517">
        <f t="shared" si="61"/>
        <v>0</v>
      </c>
      <c r="G330" s="281"/>
      <c r="H330" s="282"/>
      <c r="I330" s="282"/>
      <c r="J330" s="282"/>
      <c r="K330" s="281"/>
      <c r="L330" s="281"/>
      <c r="M330" s="281"/>
      <c r="N330" s="281"/>
      <c r="O330" s="281"/>
      <c r="P330" s="281"/>
      <c r="Q330" s="281"/>
      <c r="R330" s="281"/>
      <c r="S330" s="281"/>
      <c r="T330" s="281"/>
      <c r="U330" s="281"/>
      <c r="V330" s="281"/>
      <c r="W330" s="281"/>
      <c r="X330" s="281"/>
      <c r="Y330" s="281"/>
      <c r="Z330" s="281"/>
      <c r="AA330" s="281"/>
      <c r="AB330" s="281"/>
      <c r="AC330" s="281"/>
      <c r="AD330" s="281"/>
      <c r="AE330" s="281"/>
      <c r="AF330" s="281"/>
      <c r="AG330" s="281"/>
      <c r="AH330" s="281"/>
      <c r="AI330" s="281"/>
      <c r="AJ330" s="281"/>
      <c r="AK330" s="281"/>
    </row>
    <row r="331" spans="1:37" s="274" customFormat="1" ht="15" customHeight="1" thickBot="1" x14ac:dyDescent="0.35">
      <c r="A331" s="708"/>
      <c r="B331" s="645" t="s">
        <v>362</v>
      </c>
      <c r="C331" s="372">
        <f>SUM(C326:C330)</f>
        <v>0</v>
      </c>
      <c r="D331" s="372">
        <f>SUM(D326:D330)</f>
        <v>0</v>
      </c>
      <c r="E331" s="372">
        <f>SUM(E326:E330)</f>
        <v>0</v>
      </c>
      <c r="F331" s="518">
        <f>SUM(F326:F330)</f>
        <v>0</v>
      </c>
      <c r="G331" s="281"/>
      <c r="H331" s="282"/>
      <c r="I331" s="282"/>
      <c r="J331" s="282"/>
      <c r="K331" s="281"/>
      <c r="L331" s="281"/>
      <c r="M331" s="281"/>
      <c r="N331" s="281"/>
      <c r="O331" s="281"/>
      <c r="P331" s="281"/>
      <c r="Q331" s="281"/>
      <c r="R331" s="281"/>
      <c r="S331" s="281"/>
      <c r="T331" s="281"/>
      <c r="U331" s="281"/>
      <c r="V331" s="281"/>
      <c r="W331" s="281"/>
      <c r="X331" s="281"/>
      <c r="Y331" s="281"/>
      <c r="Z331" s="281"/>
      <c r="AA331" s="281"/>
      <c r="AB331" s="281"/>
      <c r="AC331" s="281"/>
      <c r="AD331" s="281"/>
      <c r="AE331" s="281"/>
      <c r="AF331" s="281"/>
      <c r="AG331" s="281"/>
      <c r="AH331" s="281"/>
      <c r="AI331" s="281"/>
      <c r="AJ331" s="281"/>
      <c r="AK331" s="281"/>
    </row>
    <row r="332" spans="1:37" s="307" customFormat="1" ht="15" customHeight="1" x14ac:dyDescent="0.3">
      <c r="A332" s="708"/>
      <c r="B332" s="588"/>
      <c r="C332" s="288"/>
      <c r="D332" s="288"/>
      <c r="E332" s="288"/>
      <c r="F332" s="290"/>
      <c r="G332" s="305"/>
      <c r="H332" s="306"/>
      <c r="I332" s="306"/>
      <c r="J332" s="306"/>
      <c r="K332" s="305"/>
      <c r="L332" s="305"/>
      <c r="M332" s="305"/>
      <c r="N332" s="305"/>
      <c r="O332" s="305"/>
      <c r="P332" s="305"/>
      <c r="Q332" s="305"/>
      <c r="R332" s="305"/>
      <c r="S332" s="305"/>
      <c r="T332" s="305"/>
      <c r="U332" s="305"/>
      <c r="V332" s="305"/>
      <c r="W332" s="305"/>
      <c r="X332" s="305"/>
      <c r="Y332" s="305"/>
      <c r="Z332" s="305"/>
      <c r="AA332" s="305"/>
      <c r="AB332" s="305"/>
      <c r="AC332" s="305"/>
      <c r="AD332" s="305"/>
      <c r="AE332" s="305"/>
      <c r="AF332" s="305"/>
      <c r="AG332" s="305"/>
      <c r="AH332" s="305"/>
      <c r="AI332" s="305"/>
      <c r="AJ332" s="305"/>
      <c r="AK332" s="305"/>
    </row>
    <row r="333" spans="1:37" s="274" customFormat="1" ht="15" customHeight="1" x14ac:dyDescent="0.3">
      <c r="A333" s="231" t="s">
        <v>252</v>
      </c>
      <c r="B333" s="588"/>
      <c r="C333" s="288"/>
      <c r="D333" s="288"/>
      <c r="E333" s="288"/>
      <c r="F333" s="290"/>
      <c r="G333" s="281"/>
      <c r="H333" s="282"/>
      <c r="I333" s="282"/>
      <c r="J333" s="282"/>
      <c r="K333" s="281"/>
      <c r="L333" s="281"/>
      <c r="M333" s="281"/>
      <c r="N333" s="281"/>
      <c r="O333" s="281"/>
      <c r="P333" s="281"/>
      <c r="Q333" s="281"/>
      <c r="R333" s="281"/>
      <c r="S333" s="281"/>
      <c r="T333" s="281"/>
      <c r="U333" s="281"/>
      <c r="V333" s="281"/>
      <c r="W333" s="281"/>
      <c r="X333" s="281"/>
      <c r="Y333" s="281"/>
      <c r="Z333" s="281"/>
      <c r="AA333" s="281"/>
      <c r="AB333" s="281"/>
      <c r="AC333" s="281"/>
      <c r="AD333" s="281"/>
      <c r="AE333" s="281"/>
      <c r="AF333" s="281"/>
      <c r="AG333" s="281"/>
      <c r="AH333" s="281"/>
      <c r="AI333" s="281"/>
      <c r="AJ333" s="281"/>
      <c r="AK333" s="281"/>
    </row>
    <row r="334" spans="1:37" s="274" customFormat="1" ht="15" customHeight="1" x14ac:dyDescent="0.3">
      <c r="A334" s="223" t="s">
        <v>326</v>
      </c>
      <c r="B334" s="646">
        <v>220010</v>
      </c>
      <c r="C334" s="327">
        <f>SUMIFS('Expenditures - all orgs'!$D$14:$D$3599,'Expenditures - all orgs'!$C$14:$C$3599, 'Budget Detail - AAAAAA'!$B334,'Expenditures - all orgs'!$B$14:$B$3599,'Budget Detail - AAAAAA'!$B$3)</f>
        <v>0</v>
      </c>
      <c r="D334" s="519">
        <f>SUMIFS('Expenditures - all orgs'!$E$14:$E$3599,'Expenditures - all orgs'!$C$14:$C$3599, 'Budget Detail - AAAAAA'!$B334,'Expenditures - all orgs'!$B$14:$B$3599,'Budget Detail - AAAAAA'!$B$3)</f>
        <v>0</v>
      </c>
      <c r="E334" s="520">
        <f>SUMIFS('Expenditures - all orgs'!$F$14:$F$3599,'Expenditures - all orgs'!$C$14:$C$3599, 'Budget Detail - AAAAAA'!$B334,'Expenditures - all orgs'!$B$14:$B$3599,'Budget Detail - AAAAAA'!$B$3)</f>
        <v>0</v>
      </c>
      <c r="F334" s="521">
        <f t="shared" ref="F334" si="62">C334-D334-E334</f>
        <v>0</v>
      </c>
      <c r="G334" s="281"/>
      <c r="H334" s="282"/>
      <c r="I334" s="282"/>
      <c r="J334" s="282"/>
      <c r="K334" s="281"/>
      <c r="L334" s="281"/>
      <c r="M334" s="281"/>
      <c r="N334" s="281"/>
      <c r="O334" s="281"/>
      <c r="P334" s="281"/>
      <c r="Q334" s="281"/>
      <c r="R334" s="281"/>
      <c r="S334" s="281"/>
      <c r="T334" s="281"/>
      <c r="U334" s="281"/>
      <c r="V334" s="281"/>
      <c r="W334" s="281"/>
      <c r="X334" s="281"/>
      <c r="Y334" s="281"/>
      <c r="Z334" s="281"/>
      <c r="AA334" s="281"/>
      <c r="AB334" s="281"/>
      <c r="AC334" s="281"/>
      <c r="AD334" s="281"/>
      <c r="AE334" s="281"/>
      <c r="AF334" s="281"/>
      <c r="AG334" s="281"/>
      <c r="AH334" s="281"/>
      <c r="AI334" s="281"/>
      <c r="AJ334" s="281"/>
      <c r="AK334" s="281"/>
    </row>
    <row r="335" spans="1:37" s="274" customFormat="1" ht="15" customHeight="1" x14ac:dyDescent="0.3">
      <c r="A335" s="223" t="s">
        <v>257</v>
      </c>
      <c r="B335" s="647">
        <v>221100</v>
      </c>
      <c r="C335" s="327">
        <f>SUMIFS('Expenditures - all orgs'!$D$14:$D$3599,'Expenditures - all orgs'!$C$14:$C$3599, 'Budget Detail - AAAAAA'!$B335,'Expenditures - all orgs'!$B$14:$B$3599,'Budget Detail - AAAAAA'!$B$3)</f>
        <v>0</v>
      </c>
      <c r="D335" s="519">
        <f>SUMIFS('Expenditures - all orgs'!$E$14:$E$3599,'Expenditures - all orgs'!$C$14:$C$3599, 'Budget Detail - AAAAAA'!$B335,'Expenditures - all orgs'!$B$14:$B$3599,'Budget Detail - AAAAAA'!$B$3)</f>
        <v>0</v>
      </c>
      <c r="E335" s="520">
        <f>SUMIFS('Expenditures - all orgs'!$F$14:$F$3599,'Expenditures - all orgs'!$C$14:$C$3599, 'Budget Detail - AAAAAA'!$B335,'Expenditures - all orgs'!$B$14:$B$3599,'Budget Detail - AAAAAA'!$B$3)</f>
        <v>0</v>
      </c>
      <c r="F335" s="521">
        <f t="shared" ref="F335" si="63">C335-D335-E335</f>
        <v>0</v>
      </c>
      <c r="G335" s="281"/>
      <c r="H335" s="282"/>
      <c r="I335" s="282"/>
      <c r="J335" s="282"/>
      <c r="K335" s="281"/>
      <c r="L335" s="281"/>
      <c r="M335" s="281"/>
      <c r="N335" s="281"/>
      <c r="O335" s="281"/>
      <c r="P335" s="281"/>
      <c r="Q335" s="281"/>
      <c r="R335" s="281"/>
      <c r="S335" s="281"/>
      <c r="T335" s="281"/>
      <c r="U335" s="281"/>
      <c r="V335" s="281"/>
      <c r="W335" s="281"/>
      <c r="X335" s="281"/>
      <c r="Y335" s="281"/>
      <c r="Z335" s="281"/>
      <c r="AA335" s="281"/>
      <c r="AB335" s="281"/>
      <c r="AC335" s="281"/>
      <c r="AD335" s="281"/>
      <c r="AE335" s="281"/>
      <c r="AF335" s="281"/>
      <c r="AG335" s="281"/>
      <c r="AH335" s="281"/>
      <c r="AI335" s="281"/>
      <c r="AJ335" s="281"/>
      <c r="AK335" s="281"/>
    </row>
    <row r="336" spans="1:37" s="713" customFormat="1" ht="15" customHeight="1" x14ac:dyDescent="0.3">
      <c r="A336" s="222" t="s">
        <v>257</v>
      </c>
      <c r="B336" s="648">
        <v>221200</v>
      </c>
      <c r="C336" s="327">
        <f>SUMIFS('Expenditures - all orgs'!$D$14:$D$3599,'Expenditures - all orgs'!$C$14:$C$3599, 'Budget Detail - AAAAAA'!$B336,'Expenditures - all orgs'!$B$14:$B$3599,'Budget Detail - AAAAAA'!$B$3)</f>
        <v>0</v>
      </c>
      <c r="D336" s="519">
        <f>SUMIFS('Expenditures - all orgs'!$E$14:$E$3599,'Expenditures - all orgs'!$C$14:$C$3599, 'Budget Detail - AAAAAA'!$B336,'Expenditures - all orgs'!$B$14:$B$3599,'Budget Detail - AAAAAA'!$B$3)</f>
        <v>0</v>
      </c>
      <c r="E336" s="520">
        <f>SUMIFS('Expenditures - all orgs'!$F$14:$F$3599,'Expenditures - all orgs'!$C$14:$C$3599, 'Budget Detail - AAAAAA'!$B336,'Expenditures - all orgs'!$B$14:$B$3599,'Budget Detail - AAAAAA'!$B$3)</f>
        <v>0</v>
      </c>
      <c r="F336" s="521">
        <f t="shared" si="10"/>
        <v>0</v>
      </c>
      <c r="G336" s="712"/>
      <c r="H336" s="285"/>
      <c r="I336" s="285"/>
      <c r="J336" s="285"/>
      <c r="K336" s="712"/>
      <c r="L336" s="712"/>
      <c r="M336" s="712"/>
      <c r="N336" s="712"/>
      <c r="O336" s="712"/>
      <c r="P336" s="712"/>
      <c r="Q336" s="712"/>
      <c r="R336" s="712"/>
      <c r="S336" s="712"/>
      <c r="T336" s="712"/>
      <c r="U336" s="712"/>
      <c r="V336" s="712"/>
      <c r="W336" s="712"/>
      <c r="X336" s="712"/>
      <c r="Y336" s="712"/>
      <c r="Z336" s="712"/>
      <c r="AA336" s="712"/>
      <c r="AB336" s="712"/>
      <c r="AC336" s="712"/>
      <c r="AD336" s="712"/>
      <c r="AE336" s="712"/>
      <c r="AF336" s="712"/>
      <c r="AG336" s="712"/>
      <c r="AH336" s="712"/>
      <c r="AI336" s="712"/>
      <c r="AJ336" s="712"/>
      <c r="AK336" s="712"/>
    </row>
    <row r="337" spans="1:37" s="713" customFormat="1" ht="15" customHeight="1" x14ac:dyDescent="0.3">
      <c r="A337" s="222" t="s">
        <v>258</v>
      </c>
      <c r="B337" s="648">
        <v>221400</v>
      </c>
      <c r="C337" s="327">
        <f>SUMIFS('Expenditures - all orgs'!$D$14:$D$3599,'Expenditures - all orgs'!$C$14:$C$3599, 'Budget Detail - AAAAAA'!$B337,'Expenditures - all orgs'!$B$14:$B$3599,'Budget Detail - AAAAAA'!$B$3)</f>
        <v>0</v>
      </c>
      <c r="D337" s="519">
        <f>SUMIFS('Expenditures - all orgs'!$E$14:$E$3599,'Expenditures - all orgs'!$C$14:$C$3599, 'Budget Detail - AAAAAA'!$B337,'Expenditures - all orgs'!$B$14:$B$3599,'Budget Detail - AAAAAA'!$B$3)</f>
        <v>0</v>
      </c>
      <c r="E337" s="520">
        <f>SUMIFS('Expenditures - all orgs'!$F$14:$F$3599,'Expenditures - all orgs'!$C$14:$C$3599, 'Budget Detail - AAAAAA'!$B337,'Expenditures - all orgs'!$B$14:$B$3599,'Budget Detail - AAAAAA'!$B$3)</f>
        <v>0</v>
      </c>
      <c r="F337" s="521">
        <f t="shared" ref="F337" si="64">C337-D337-E337</f>
        <v>0</v>
      </c>
      <c r="G337" s="712"/>
      <c r="H337" s="285"/>
      <c r="I337" s="285"/>
      <c r="J337" s="285"/>
      <c r="K337" s="712"/>
      <c r="L337" s="712"/>
      <c r="M337" s="712"/>
      <c r="N337" s="712"/>
      <c r="O337" s="712"/>
      <c r="P337" s="712"/>
      <c r="Q337" s="712"/>
      <c r="R337" s="712"/>
      <c r="S337" s="712"/>
      <c r="T337" s="712"/>
      <c r="U337" s="712"/>
      <c r="V337" s="712"/>
      <c r="W337" s="712"/>
      <c r="X337" s="712"/>
      <c r="Y337" s="712"/>
      <c r="Z337" s="712"/>
      <c r="AA337" s="712"/>
      <c r="AB337" s="712"/>
      <c r="AC337" s="712"/>
      <c r="AD337" s="712"/>
      <c r="AE337" s="712"/>
      <c r="AF337" s="712"/>
      <c r="AG337" s="712"/>
      <c r="AH337" s="712"/>
      <c r="AI337" s="712"/>
      <c r="AJ337" s="712"/>
      <c r="AK337" s="712"/>
    </row>
    <row r="338" spans="1:37" s="713" customFormat="1" ht="15" customHeight="1" x14ac:dyDescent="0.3">
      <c r="A338" s="222" t="s">
        <v>102</v>
      </c>
      <c r="B338" s="648">
        <v>221500</v>
      </c>
      <c r="C338" s="327">
        <f>SUMIFS('Expenditures - all orgs'!$D$14:$D$3599,'Expenditures - all orgs'!$C$14:$C$3599, 'Budget Detail - AAAAAA'!$B338,'Expenditures - all orgs'!$B$14:$B$3599,'Budget Detail - AAAAAA'!$B$3)</f>
        <v>0</v>
      </c>
      <c r="D338" s="519">
        <f>SUMIFS('Expenditures - all orgs'!$E$14:$E$3599,'Expenditures - all orgs'!$C$14:$C$3599, 'Budget Detail - AAAAAA'!$B338,'Expenditures - all orgs'!$B$14:$B$3599,'Budget Detail - AAAAAA'!$B$3)</f>
        <v>0</v>
      </c>
      <c r="E338" s="520">
        <f>SUMIFS('Expenditures - all orgs'!$F$14:$F$3599,'Expenditures - all orgs'!$C$14:$C$3599, 'Budget Detail - AAAAAA'!$B338,'Expenditures - all orgs'!$B$14:$B$3599,'Budget Detail - AAAAAA'!$B$3)</f>
        <v>0</v>
      </c>
      <c r="F338" s="521">
        <f t="shared" si="10"/>
        <v>0</v>
      </c>
      <c r="G338" s="712"/>
      <c r="H338" s="285"/>
      <c r="I338" s="285"/>
      <c r="J338" s="285"/>
      <c r="K338" s="712"/>
      <c r="L338" s="712"/>
      <c r="M338" s="712"/>
      <c r="N338" s="712"/>
      <c r="O338" s="712"/>
      <c r="P338" s="712"/>
      <c r="Q338" s="712"/>
      <c r="R338" s="712"/>
      <c r="S338" s="712"/>
      <c r="T338" s="712"/>
      <c r="U338" s="712"/>
      <c r="V338" s="712"/>
      <c r="W338" s="712"/>
      <c r="X338" s="712"/>
      <c r="Y338" s="712"/>
      <c r="Z338" s="712"/>
      <c r="AA338" s="712"/>
      <c r="AB338" s="712"/>
      <c r="AC338" s="712"/>
      <c r="AD338" s="712"/>
      <c r="AE338" s="712"/>
      <c r="AF338" s="712"/>
      <c r="AG338" s="712"/>
      <c r="AH338" s="712"/>
      <c r="AI338" s="712"/>
      <c r="AJ338" s="712"/>
      <c r="AK338" s="712"/>
    </row>
    <row r="339" spans="1:37" s="713" customFormat="1" ht="15" customHeight="1" x14ac:dyDescent="0.3">
      <c r="A339" s="218" t="s">
        <v>259</v>
      </c>
      <c r="B339" s="648">
        <v>221600</v>
      </c>
      <c r="C339" s="327">
        <f>SUMIFS('Expenditures - all orgs'!$D$14:$D$3599,'Expenditures - all orgs'!$C$14:$C$3599, 'Budget Detail - AAAAAA'!$B339,'Expenditures - all orgs'!$B$14:$B$3599,'Budget Detail - AAAAAA'!$B$3)</f>
        <v>0</v>
      </c>
      <c r="D339" s="522">
        <f>SUMIFS('Expenditures - all orgs'!$E$14:$E$3599,'Expenditures - all orgs'!$C$14:$C$3599, 'Budget Detail - AAAAAA'!$B339,'Expenditures - all orgs'!$B$14:$B$3599,'Budget Detail - AAAAAA'!$B$3)</f>
        <v>0</v>
      </c>
      <c r="E339" s="520">
        <f>SUMIFS('Expenditures - all orgs'!$F$14:$F$3599,'Expenditures - all orgs'!$C$14:$C$3599, 'Budget Detail - AAAAAA'!$B339,'Expenditures - all orgs'!$B$14:$B$3599,'Budget Detail - AAAAAA'!$B$3)</f>
        <v>0</v>
      </c>
      <c r="F339" s="521">
        <f t="shared" ref="F339" si="65">C339-D339-E339</f>
        <v>0</v>
      </c>
      <c r="G339" s="712"/>
      <c r="H339" s="285"/>
      <c r="I339" s="285"/>
      <c r="J339" s="285"/>
      <c r="K339" s="712"/>
      <c r="L339" s="712"/>
      <c r="M339" s="712"/>
      <c r="N339" s="712"/>
      <c r="O339" s="712"/>
      <c r="P339" s="712"/>
      <c r="Q339" s="712"/>
      <c r="R339" s="712"/>
      <c r="S339" s="712"/>
      <c r="T339" s="712"/>
      <c r="U339" s="712"/>
      <c r="V339" s="712"/>
      <c r="W339" s="712"/>
      <c r="X339" s="712"/>
      <c r="Y339" s="712"/>
      <c r="Z339" s="712"/>
      <c r="AA339" s="712"/>
      <c r="AB339" s="712"/>
      <c r="AC339" s="712"/>
      <c r="AD339" s="712"/>
      <c r="AE339" s="712"/>
      <c r="AF339" s="712"/>
      <c r="AG339" s="712"/>
      <c r="AH339" s="712"/>
      <c r="AI339" s="712"/>
      <c r="AJ339" s="712"/>
      <c r="AK339" s="712"/>
    </row>
    <row r="340" spans="1:37" s="713" customFormat="1" ht="15" customHeight="1" x14ac:dyDescent="0.3">
      <c r="A340" s="708" t="s">
        <v>260</v>
      </c>
      <c r="B340" s="647">
        <v>221700</v>
      </c>
      <c r="C340" s="327">
        <f>SUMIFS('Expenditures - all orgs'!$D$14:$D$3599,'Expenditures - all orgs'!$C$14:$C$3599, 'Budget Detail - AAAAAA'!$B340,'Expenditures - all orgs'!$B$14:$B$3599,'Budget Detail - AAAAAA'!$B$3)</f>
        <v>0</v>
      </c>
      <c r="D340" s="522">
        <f>SUMIFS('Expenditures - all orgs'!$E$14:$E$3599,'Expenditures - all orgs'!$C$14:$C$3599, 'Budget Detail - AAAAAA'!$B340,'Expenditures - all orgs'!$B$14:$B$3599,'Budget Detail - AAAAAA'!$B$3)</f>
        <v>0</v>
      </c>
      <c r="E340" s="520">
        <f>SUMIFS('Expenditures - all orgs'!$F$14:$F$3599,'Expenditures - all orgs'!$C$14:$C$3599, 'Budget Detail - AAAAAA'!$B340,'Expenditures - all orgs'!$B$14:$B$3599,'Budget Detail - AAAAAA'!$B$3)</f>
        <v>0</v>
      </c>
      <c r="F340" s="521">
        <f t="shared" si="10"/>
        <v>0</v>
      </c>
      <c r="G340" s="712"/>
      <c r="H340" s="712"/>
      <c r="I340" s="712"/>
      <c r="J340" s="712"/>
      <c r="K340" s="712"/>
      <c r="L340" s="712"/>
      <c r="M340" s="712"/>
      <c r="N340" s="712"/>
      <c r="O340" s="712"/>
      <c r="P340" s="712"/>
      <c r="Q340" s="712"/>
      <c r="R340" s="712"/>
      <c r="S340" s="712"/>
      <c r="T340" s="712"/>
      <c r="U340" s="712"/>
      <c r="V340" s="712"/>
      <c r="W340" s="712"/>
      <c r="X340" s="712"/>
      <c r="Y340" s="712"/>
      <c r="Z340" s="712"/>
      <c r="AA340" s="712"/>
      <c r="AB340" s="712"/>
      <c r="AC340" s="712"/>
      <c r="AD340" s="712"/>
      <c r="AE340" s="712"/>
      <c r="AF340" s="712"/>
      <c r="AG340" s="712"/>
      <c r="AH340" s="712"/>
      <c r="AI340" s="712"/>
      <c r="AJ340" s="712"/>
      <c r="AK340" s="712"/>
    </row>
    <row r="341" spans="1:37" s="713" customFormat="1" ht="15" customHeight="1" x14ac:dyDescent="0.3">
      <c r="A341" s="216" t="s">
        <v>28</v>
      </c>
      <c r="B341" s="647">
        <v>221800</v>
      </c>
      <c r="C341" s="327">
        <f>SUMIFS('Expenditures - all orgs'!$D$14:$D$3599,'Expenditures - all orgs'!$C$14:$C$3599, 'Budget Detail - AAAAAA'!$B341,'Expenditures - all orgs'!$B$14:$B$3599,'Budget Detail - AAAAAA'!$B$3)</f>
        <v>0</v>
      </c>
      <c r="D341" s="522">
        <f>SUMIFS('Expenditures - all orgs'!$E$14:$E$3599,'Expenditures - all orgs'!$C$14:$C$3599, 'Budget Detail - AAAAAA'!$B341,'Expenditures - all orgs'!$B$14:$B$3599,'Budget Detail - AAAAAA'!$B$3)</f>
        <v>0</v>
      </c>
      <c r="E341" s="520">
        <f>SUMIFS('Expenditures - all orgs'!$F$14:$F$3599,'Expenditures - all orgs'!$C$14:$C$3599, 'Budget Detail - AAAAAA'!$B341,'Expenditures - all orgs'!$B$14:$B$3599,'Budget Detail - AAAAAA'!$B$3)</f>
        <v>0</v>
      </c>
      <c r="F341" s="521">
        <f t="shared" ref="F341:F342" si="66">C341-D341-E341</f>
        <v>0</v>
      </c>
      <c r="G341" s="712"/>
      <c r="H341" s="711"/>
      <c r="I341" s="712"/>
      <c r="J341" s="712"/>
      <c r="K341" s="712"/>
      <c r="L341" s="712"/>
      <c r="M341" s="712"/>
      <c r="N341" s="712"/>
      <c r="O341" s="712"/>
      <c r="P341" s="712"/>
      <c r="Q341" s="712"/>
      <c r="R341" s="712"/>
      <c r="S341" s="712"/>
      <c r="T341" s="712"/>
      <c r="U341" s="712"/>
      <c r="V341" s="712"/>
      <c r="W341" s="712"/>
      <c r="X341" s="712"/>
      <c r="Y341" s="712"/>
      <c r="Z341" s="712"/>
      <c r="AA341" s="712"/>
      <c r="AB341" s="712"/>
      <c r="AC341" s="712"/>
      <c r="AD341" s="712"/>
      <c r="AE341" s="712"/>
      <c r="AF341" s="712"/>
      <c r="AG341" s="712"/>
      <c r="AH341" s="712"/>
      <c r="AI341" s="712"/>
      <c r="AJ341" s="712"/>
      <c r="AK341" s="712"/>
    </row>
    <row r="342" spans="1:37" s="713" customFormat="1" ht="15" customHeight="1" x14ac:dyDescent="0.3">
      <c r="A342" s="216" t="s">
        <v>261</v>
      </c>
      <c r="B342" s="647">
        <v>221900</v>
      </c>
      <c r="C342" s="327">
        <f>SUMIFS('Expenditures - all orgs'!$D$14:$D$3599,'Expenditures - all orgs'!$C$14:$C$3599, 'Budget Detail - AAAAAA'!$B342,'Expenditures - all orgs'!$B$14:$B$3599,'Budget Detail - AAAAAA'!$B$3)</f>
        <v>0</v>
      </c>
      <c r="D342" s="522">
        <f>SUMIFS('Expenditures - all orgs'!$E$14:$E$3599,'Expenditures - all orgs'!$C$14:$C$3599, 'Budget Detail - AAAAAA'!$B342,'Expenditures - all orgs'!$B$14:$B$3599,'Budget Detail - AAAAAA'!$B$3)</f>
        <v>0</v>
      </c>
      <c r="E342" s="520">
        <f>SUMIFS('Expenditures - all orgs'!$F$14:$F$3599,'Expenditures - all orgs'!$C$14:$C$3599, 'Budget Detail - AAAAAA'!$B342,'Expenditures - all orgs'!$B$14:$B$3599,'Budget Detail - AAAAAA'!$B$3)</f>
        <v>0</v>
      </c>
      <c r="F342" s="521">
        <f t="shared" si="66"/>
        <v>0</v>
      </c>
      <c r="G342" s="712"/>
      <c r="H342" s="711"/>
      <c r="I342" s="712"/>
      <c r="J342" s="712"/>
      <c r="K342" s="712"/>
      <c r="L342" s="712"/>
      <c r="M342" s="712"/>
      <c r="N342" s="712"/>
      <c r="O342" s="712"/>
      <c r="P342" s="712"/>
      <c r="Q342" s="712"/>
      <c r="R342" s="712"/>
      <c r="S342" s="712"/>
      <c r="T342" s="712"/>
      <c r="U342" s="712"/>
      <c r="V342" s="712"/>
      <c r="W342" s="712"/>
      <c r="X342" s="712"/>
      <c r="Y342" s="712"/>
      <c r="Z342" s="712"/>
      <c r="AA342" s="712"/>
      <c r="AB342" s="712"/>
      <c r="AC342" s="712"/>
      <c r="AD342" s="712"/>
      <c r="AE342" s="712"/>
      <c r="AF342" s="712"/>
      <c r="AG342" s="712"/>
      <c r="AH342" s="712"/>
      <c r="AI342" s="712"/>
      <c r="AJ342" s="712"/>
      <c r="AK342" s="712"/>
    </row>
    <row r="343" spans="1:37" s="713" customFormat="1" ht="15" customHeight="1" x14ac:dyDescent="0.3">
      <c r="A343" s="216" t="s">
        <v>104</v>
      </c>
      <c r="B343" s="647" t="s">
        <v>107</v>
      </c>
      <c r="C343" s="327">
        <f>SUMIFS('Expenditures - all orgs'!$D$14:$D$3599,'Expenditures - all orgs'!$C$14:$C$3599, 'Budget Detail - AAAAAA'!$B343,'Expenditures - all orgs'!$B$14:$B$3599,'Budget Detail - AAAAAA'!$B$3)</f>
        <v>0</v>
      </c>
      <c r="D343" s="522">
        <f>SUMIFS('Expenditures - all orgs'!$E$14:$E$3599,'Expenditures - all orgs'!$C$14:$C$3599, 'Budget Detail - AAAAAA'!$B343,'Expenditures - all orgs'!$B$14:$B$3599,'Budget Detail - AAAAAA'!$B$3)</f>
        <v>0</v>
      </c>
      <c r="E343" s="520">
        <f>SUMIFS('Expenditures - all orgs'!$F$14:$F$3599,'Expenditures - all orgs'!$C$14:$C$3599, 'Budget Detail - AAAAAA'!$B343,'Expenditures - all orgs'!$B$14:$B$3599,'Budget Detail - AAAAAA'!$B$3)</f>
        <v>0</v>
      </c>
      <c r="F343" s="521">
        <f t="shared" ref="F343:F344" si="67">C343-D343-E343</f>
        <v>0</v>
      </c>
      <c r="G343" s="712"/>
      <c r="H343" s="711"/>
      <c r="I343" s="712"/>
      <c r="J343" s="712"/>
      <c r="K343" s="712"/>
      <c r="L343" s="712"/>
      <c r="M343" s="712"/>
      <c r="N343" s="712"/>
      <c r="O343" s="712"/>
      <c r="P343" s="712"/>
      <c r="Q343" s="712"/>
      <c r="R343" s="712"/>
      <c r="S343" s="712"/>
      <c r="T343" s="712"/>
      <c r="U343" s="712"/>
      <c r="V343" s="712"/>
      <c r="W343" s="712"/>
      <c r="X343" s="712"/>
      <c r="Y343" s="712"/>
      <c r="Z343" s="712"/>
      <c r="AA343" s="712"/>
      <c r="AB343" s="712"/>
      <c r="AC343" s="712"/>
      <c r="AD343" s="712"/>
      <c r="AE343" s="712"/>
      <c r="AF343" s="712"/>
      <c r="AG343" s="712"/>
      <c r="AH343" s="712"/>
      <c r="AI343" s="712"/>
      <c r="AJ343" s="712"/>
      <c r="AK343" s="712"/>
    </row>
    <row r="344" spans="1:37" s="713" customFormat="1" ht="15" customHeight="1" thickBot="1" x14ac:dyDescent="0.35">
      <c r="A344" s="216" t="s">
        <v>104</v>
      </c>
      <c r="B344" s="647" t="s">
        <v>107</v>
      </c>
      <c r="C344" s="327">
        <f>SUMIFS('Expenditures - all orgs'!$D$14:$D$3599,'Expenditures - all orgs'!$C$14:$C$3599, 'Budget Detail - AAAAAA'!$B344,'Expenditures - all orgs'!$B$14:$B$3599,'Budget Detail - AAAAAA'!$B$3)</f>
        <v>0</v>
      </c>
      <c r="D344" s="523">
        <f>SUMIFS('Expenditures - all orgs'!$E$14:$E$3599,'Expenditures - all orgs'!$C$14:$C$3599, 'Budget Detail - AAAAAA'!$B344,'Expenditures - all orgs'!$B$14:$B$3599,'Budget Detail - AAAAAA'!$B$3)</f>
        <v>0</v>
      </c>
      <c r="E344" s="524">
        <f>SUMIFS('Expenditures - all orgs'!$F$14:$F$3599,'Expenditures - all orgs'!$C$14:$C$3599, 'Budget Detail - AAAAAA'!$B344,'Expenditures - all orgs'!$B$14:$B$3599,'Budget Detail - AAAAAA'!$B$3)</f>
        <v>0</v>
      </c>
      <c r="F344" s="525">
        <f t="shared" si="67"/>
        <v>0</v>
      </c>
      <c r="G344" s="712"/>
      <c r="H344" s="711"/>
      <c r="I344" s="712"/>
      <c r="J344" s="712"/>
      <c r="K344" s="712"/>
      <c r="L344" s="712"/>
      <c r="M344" s="712"/>
      <c r="N344" s="712"/>
      <c r="O344" s="712"/>
      <c r="P344" s="712"/>
      <c r="Q344" s="712"/>
      <c r="R344" s="712"/>
      <c r="S344" s="712"/>
      <c r="T344" s="712"/>
      <c r="U344" s="712"/>
      <c r="V344" s="712"/>
      <c r="W344" s="712"/>
      <c r="X344" s="712"/>
      <c r="Y344" s="712"/>
      <c r="Z344" s="712"/>
      <c r="AA344" s="712"/>
      <c r="AB344" s="712"/>
      <c r="AC344" s="712"/>
      <c r="AD344" s="712"/>
      <c r="AE344" s="712"/>
      <c r="AF344" s="712"/>
      <c r="AG344" s="712"/>
      <c r="AH344" s="712"/>
      <c r="AI344" s="712"/>
      <c r="AJ344" s="712"/>
      <c r="AK344" s="712"/>
    </row>
    <row r="345" spans="1:37" s="713" customFormat="1" ht="15" customHeight="1" thickBot="1" x14ac:dyDescent="0.35">
      <c r="A345" s="216"/>
      <c r="B345" s="649" t="s">
        <v>362</v>
      </c>
      <c r="C345" s="373">
        <f>SUM(C334:C344)</f>
        <v>0</v>
      </c>
      <c r="D345" s="373">
        <f>SUM(D334:D344)</f>
        <v>0</v>
      </c>
      <c r="E345" s="373">
        <f>SUM(E334:E344)</f>
        <v>0</v>
      </c>
      <c r="F345" s="526">
        <f>SUM(F334:F344)</f>
        <v>0</v>
      </c>
      <c r="G345" s="712"/>
      <c r="H345" s="711"/>
      <c r="I345" s="712"/>
      <c r="J345" s="712"/>
      <c r="K345" s="712"/>
      <c r="L345" s="712"/>
      <c r="M345" s="712"/>
      <c r="N345" s="712"/>
      <c r="O345" s="712"/>
      <c r="P345" s="712"/>
      <c r="Q345" s="712"/>
      <c r="R345" s="712"/>
      <c r="S345" s="712"/>
      <c r="T345" s="712"/>
      <c r="U345" s="712"/>
      <c r="V345" s="712"/>
      <c r="W345" s="712"/>
      <c r="X345" s="712"/>
      <c r="Y345" s="712"/>
      <c r="Z345" s="712"/>
      <c r="AA345" s="712"/>
      <c r="AB345" s="712"/>
      <c r="AC345" s="712"/>
      <c r="AD345" s="712"/>
      <c r="AE345" s="712"/>
      <c r="AF345" s="712"/>
      <c r="AG345" s="712"/>
      <c r="AH345" s="712"/>
      <c r="AI345" s="712"/>
      <c r="AJ345" s="712"/>
      <c r="AK345" s="712"/>
    </row>
    <row r="346" spans="1:37" s="307" customFormat="1" ht="15" customHeight="1" x14ac:dyDescent="0.3">
      <c r="A346" s="708"/>
      <c r="B346" s="588"/>
      <c r="C346" s="288"/>
      <c r="D346" s="288"/>
      <c r="E346" s="288"/>
      <c r="F346" s="290"/>
      <c r="G346" s="305"/>
      <c r="H346" s="306"/>
      <c r="I346" s="306"/>
      <c r="J346" s="306"/>
      <c r="K346" s="305"/>
      <c r="L346" s="305"/>
      <c r="M346" s="305"/>
      <c r="N346" s="305"/>
      <c r="O346" s="305"/>
      <c r="P346" s="305"/>
      <c r="Q346" s="305"/>
      <c r="R346" s="305"/>
      <c r="S346" s="305"/>
      <c r="T346" s="305"/>
      <c r="U346" s="305"/>
      <c r="V346" s="305"/>
      <c r="W346" s="305"/>
      <c r="X346" s="305"/>
      <c r="Y346" s="305"/>
      <c r="Z346" s="305"/>
      <c r="AA346" s="305"/>
      <c r="AB346" s="305"/>
      <c r="AC346" s="305"/>
      <c r="AD346" s="305"/>
      <c r="AE346" s="305"/>
      <c r="AF346" s="305"/>
      <c r="AG346" s="305"/>
      <c r="AH346" s="305"/>
      <c r="AI346" s="305"/>
      <c r="AJ346" s="305"/>
      <c r="AK346" s="305"/>
    </row>
    <row r="347" spans="1:37" s="274" customFormat="1" ht="15" customHeight="1" x14ac:dyDescent="0.3">
      <c r="A347" s="231" t="s">
        <v>267</v>
      </c>
      <c r="B347" s="588"/>
      <c r="C347" s="288"/>
      <c r="D347" s="288"/>
      <c r="E347" s="288"/>
      <c r="F347" s="290"/>
      <c r="G347" s="281"/>
      <c r="H347" s="282"/>
      <c r="I347" s="282"/>
      <c r="J347" s="282"/>
      <c r="K347" s="281"/>
      <c r="L347" s="281"/>
      <c r="M347" s="281"/>
      <c r="N347" s="281"/>
      <c r="O347" s="281"/>
      <c r="P347" s="281"/>
      <c r="Q347" s="281"/>
      <c r="R347" s="281"/>
      <c r="S347" s="281"/>
      <c r="T347" s="281"/>
      <c r="U347" s="281"/>
      <c r="V347" s="281"/>
      <c r="W347" s="281"/>
      <c r="X347" s="281"/>
      <c r="Y347" s="281"/>
      <c r="Z347" s="281"/>
      <c r="AA347" s="281"/>
      <c r="AB347" s="281"/>
      <c r="AC347" s="281"/>
      <c r="AD347" s="281"/>
      <c r="AE347" s="281"/>
      <c r="AF347" s="281"/>
      <c r="AG347" s="281"/>
      <c r="AH347" s="281"/>
      <c r="AI347" s="281"/>
      <c r="AJ347" s="281"/>
      <c r="AK347" s="281"/>
    </row>
    <row r="348" spans="1:37" s="713" customFormat="1" ht="15" customHeight="1" x14ac:dyDescent="0.3">
      <c r="A348" s="216" t="s">
        <v>262</v>
      </c>
      <c r="B348" s="650">
        <v>222100</v>
      </c>
      <c r="C348" s="328">
        <f>SUMIFS('Expenditures - all orgs'!$D$14:$D$3599,'Expenditures - all orgs'!$C$14:$C$3599, 'Budget Detail - AAAAAA'!$B348,'Expenditures - all orgs'!$B$14:$B$3599,'Budget Detail - AAAAAA'!$B$3)</f>
        <v>0</v>
      </c>
      <c r="D348" s="527">
        <f>SUMIFS('Expenditures - all orgs'!$E$14:$E$3599,'Expenditures - all orgs'!$C$14:$C$3599, 'Budget Detail - AAAAAA'!$B348,'Expenditures - all orgs'!$B$14:$B$3599,'Budget Detail - AAAAAA'!$B$3)</f>
        <v>0</v>
      </c>
      <c r="E348" s="528">
        <f>SUMIFS('Expenditures - all orgs'!$F$14:$F$3599,'Expenditures - all orgs'!$C$14:$C$3599, 'Budget Detail - AAAAAA'!$B348,'Expenditures - all orgs'!$B$14:$B$3599,'Budget Detail - AAAAAA'!$B$3)</f>
        <v>0</v>
      </c>
      <c r="F348" s="529">
        <f t="shared" ref="F348" si="68">C348-D348-E348</f>
        <v>0</v>
      </c>
      <c r="G348" s="712"/>
      <c r="H348" s="711"/>
      <c r="I348" s="712"/>
      <c r="J348" s="712"/>
      <c r="K348" s="712"/>
      <c r="L348" s="712"/>
      <c r="M348" s="712"/>
      <c r="N348" s="712"/>
      <c r="O348" s="712"/>
      <c r="P348" s="712"/>
      <c r="Q348" s="712"/>
      <c r="R348" s="712"/>
      <c r="S348" s="712"/>
      <c r="T348" s="712"/>
      <c r="U348" s="712"/>
      <c r="V348" s="712"/>
      <c r="W348" s="712"/>
      <c r="X348" s="712"/>
      <c r="Y348" s="712"/>
      <c r="Z348" s="712"/>
      <c r="AA348" s="712"/>
      <c r="AB348" s="712"/>
      <c r="AC348" s="712"/>
      <c r="AD348" s="712"/>
      <c r="AE348" s="712"/>
      <c r="AF348" s="712"/>
      <c r="AG348" s="712"/>
      <c r="AH348" s="712"/>
      <c r="AI348" s="712"/>
      <c r="AJ348" s="712"/>
      <c r="AK348" s="712"/>
    </row>
    <row r="349" spans="1:37" s="713" customFormat="1" ht="15" customHeight="1" x14ac:dyDescent="0.3">
      <c r="A349" s="216" t="s">
        <v>263</v>
      </c>
      <c r="B349" s="651">
        <v>222200</v>
      </c>
      <c r="C349" s="328">
        <f>SUMIFS('Expenditures - all orgs'!$D$14:$D$3599,'Expenditures - all orgs'!$C$14:$C$3599, 'Budget Detail - AAAAAA'!$B349,'Expenditures - all orgs'!$B$14:$B$3599,'Budget Detail - AAAAAA'!$B$3)</f>
        <v>0</v>
      </c>
      <c r="D349" s="527">
        <f>SUMIFS('Expenditures - all orgs'!$E$14:$E$3599,'Expenditures - all orgs'!$C$14:$C$3599, 'Budget Detail - AAAAAA'!$B349,'Expenditures - all orgs'!$B$14:$B$3599,'Budget Detail - AAAAAA'!$B$3)</f>
        <v>0</v>
      </c>
      <c r="E349" s="528">
        <f>SUMIFS('Expenditures - all orgs'!$F$14:$F$3599,'Expenditures - all orgs'!$C$14:$C$3599, 'Budget Detail - AAAAAA'!$B349,'Expenditures - all orgs'!$B$14:$B$3599,'Budget Detail - AAAAAA'!$B$3)</f>
        <v>0</v>
      </c>
      <c r="F349" s="529">
        <f t="shared" ref="F349:F352" si="69">C349-D349-E349</f>
        <v>0</v>
      </c>
      <c r="G349" s="712"/>
      <c r="H349" s="711"/>
      <c r="I349" s="712"/>
      <c r="J349" s="712"/>
      <c r="K349" s="712"/>
      <c r="L349" s="712"/>
      <c r="M349" s="712"/>
      <c r="N349" s="712"/>
      <c r="O349" s="712"/>
      <c r="P349" s="712"/>
      <c r="Q349" s="712"/>
      <c r="R349" s="712"/>
      <c r="S349" s="712"/>
      <c r="T349" s="712"/>
      <c r="U349" s="712"/>
      <c r="V349" s="712"/>
      <c r="W349" s="712"/>
      <c r="X349" s="712"/>
      <c r="Y349" s="712"/>
      <c r="Z349" s="712"/>
      <c r="AA349" s="712"/>
      <c r="AB349" s="712"/>
      <c r="AC349" s="712"/>
      <c r="AD349" s="712"/>
      <c r="AE349" s="712"/>
      <c r="AF349" s="712"/>
      <c r="AG349" s="712"/>
      <c r="AH349" s="712"/>
      <c r="AI349" s="712"/>
      <c r="AJ349" s="712"/>
      <c r="AK349" s="712"/>
    </row>
    <row r="350" spans="1:37" s="713" customFormat="1" ht="15" customHeight="1" x14ac:dyDescent="0.3">
      <c r="A350" s="216" t="s">
        <v>264</v>
      </c>
      <c r="B350" s="651">
        <v>222300</v>
      </c>
      <c r="C350" s="328">
        <f>SUMIFS('Expenditures - all orgs'!$D$14:$D$3599,'Expenditures - all orgs'!$C$14:$C$3599, 'Budget Detail - AAAAAA'!$B350,'Expenditures - all orgs'!$B$14:$B$3599,'Budget Detail - AAAAAA'!$B$3)</f>
        <v>0</v>
      </c>
      <c r="D350" s="527">
        <f>SUMIFS('Expenditures - all orgs'!$E$14:$E$3599,'Expenditures - all orgs'!$C$14:$C$3599, 'Budget Detail - AAAAAA'!$B350,'Expenditures - all orgs'!$B$14:$B$3599,'Budget Detail - AAAAAA'!$B$3)</f>
        <v>0</v>
      </c>
      <c r="E350" s="528">
        <f>SUMIFS('Expenditures - all orgs'!$F$14:$F$3599,'Expenditures - all orgs'!$C$14:$C$3599, 'Budget Detail - AAAAAA'!$B350,'Expenditures - all orgs'!$B$14:$B$3599,'Budget Detail - AAAAAA'!$B$3)</f>
        <v>0</v>
      </c>
      <c r="F350" s="529">
        <f t="shared" si="69"/>
        <v>0</v>
      </c>
      <c r="G350" s="712"/>
      <c r="H350" s="711"/>
      <c r="I350" s="712"/>
      <c r="J350" s="712"/>
      <c r="K350" s="712"/>
      <c r="L350" s="712"/>
      <c r="M350" s="712"/>
      <c r="N350" s="712"/>
      <c r="O350" s="712"/>
      <c r="P350" s="712"/>
      <c r="Q350" s="712"/>
      <c r="R350" s="712"/>
      <c r="S350" s="712"/>
      <c r="T350" s="712"/>
      <c r="U350" s="712"/>
      <c r="V350" s="712"/>
      <c r="W350" s="712"/>
      <c r="X350" s="712"/>
      <c r="Y350" s="712"/>
      <c r="Z350" s="712"/>
      <c r="AA350" s="712"/>
      <c r="AB350" s="712"/>
      <c r="AC350" s="712"/>
      <c r="AD350" s="712"/>
      <c r="AE350" s="712"/>
      <c r="AF350" s="712"/>
      <c r="AG350" s="712"/>
      <c r="AH350" s="712"/>
      <c r="AI350" s="712"/>
      <c r="AJ350" s="712"/>
      <c r="AK350" s="712"/>
    </row>
    <row r="351" spans="1:37" s="713" customFormat="1" ht="15" customHeight="1" x14ac:dyDescent="0.3">
      <c r="A351" s="216" t="s">
        <v>265</v>
      </c>
      <c r="B351" s="651">
        <v>222400</v>
      </c>
      <c r="C351" s="328">
        <f>SUMIFS('Expenditures - all orgs'!$D$14:$D$3599,'Expenditures - all orgs'!$C$14:$C$3599, 'Budget Detail - AAAAAA'!$B351,'Expenditures - all orgs'!$B$14:$B$3599,'Budget Detail - AAAAAA'!$B$3)</f>
        <v>0</v>
      </c>
      <c r="D351" s="527">
        <f>SUMIFS('Expenditures - all orgs'!$E$14:$E$3599,'Expenditures - all orgs'!$C$14:$C$3599, 'Budget Detail - AAAAAA'!$B351,'Expenditures - all orgs'!$B$14:$B$3599,'Budget Detail - AAAAAA'!$B$3)</f>
        <v>0</v>
      </c>
      <c r="E351" s="528">
        <f>SUMIFS('Expenditures - all orgs'!$F$14:$F$3599,'Expenditures - all orgs'!$C$14:$C$3599, 'Budget Detail - AAAAAA'!$B351,'Expenditures - all orgs'!$B$14:$B$3599,'Budget Detail - AAAAAA'!$B$3)</f>
        <v>0</v>
      </c>
      <c r="F351" s="529">
        <f t="shared" si="69"/>
        <v>0</v>
      </c>
      <c r="G351" s="712"/>
      <c r="H351" s="711"/>
      <c r="I351" s="711"/>
      <c r="J351" s="711"/>
      <c r="K351" s="712"/>
      <c r="L351" s="712"/>
      <c r="M351" s="712"/>
      <c r="N351" s="712"/>
      <c r="O351" s="712"/>
      <c r="P351" s="712"/>
      <c r="Q351" s="712"/>
      <c r="R351" s="712"/>
      <c r="S351" s="712"/>
      <c r="T351" s="712"/>
      <c r="U351" s="712"/>
      <c r="V351" s="712"/>
      <c r="W351" s="712"/>
      <c r="X351" s="712"/>
      <c r="Y351" s="712"/>
      <c r="Z351" s="712"/>
      <c r="AA351" s="712"/>
      <c r="AB351" s="712"/>
      <c r="AC351" s="712"/>
      <c r="AD351" s="712"/>
      <c r="AE351" s="712"/>
      <c r="AF351" s="712"/>
      <c r="AG351" s="712"/>
      <c r="AH351" s="712"/>
      <c r="AI351" s="712"/>
      <c r="AJ351" s="712"/>
      <c r="AK351" s="712"/>
    </row>
    <row r="352" spans="1:37" s="713" customFormat="1" ht="15" customHeight="1" x14ac:dyDescent="0.3">
      <c r="A352" s="216" t="s">
        <v>266</v>
      </c>
      <c r="B352" s="651">
        <v>222800</v>
      </c>
      <c r="C352" s="328">
        <f>SUMIFS('Expenditures - all orgs'!$D$14:$D$3599,'Expenditures - all orgs'!$C$14:$C$3599, 'Budget Detail - AAAAAA'!$B352,'Expenditures - all orgs'!$B$14:$B$3599,'Budget Detail - AAAAAA'!$B$3)</f>
        <v>0</v>
      </c>
      <c r="D352" s="527">
        <f>SUMIFS('Expenditures - all orgs'!$E$14:$E$3599,'Expenditures - all orgs'!$C$14:$C$3599, 'Budget Detail - AAAAAA'!$B352,'Expenditures - all orgs'!$B$14:$B$3599,'Budget Detail - AAAAAA'!$B$3)</f>
        <v>0</v>
      </c>
      <c r="E352" s="528">
        <f>SUMIFS('Expenditures - all orgs'!$F$14:$F$3599,'Expenditures - all orgs'!$C$14:$C$3599, 'Budget Detail - AAAAAA'!$B352,'Expenditures - all orgs'!$B$14:$B$3599,'Budget Detail - AAAAAA'!$B$3)</f>
        <v>0</v>
      </c>
      <c r="F352" s="529">
        <f t="shared" si="69"/>
        <v>0</v>
      </c>
      <c r="G352" s="712"/>
      <c r="H352" s="711"/>
      <c r="I352" s="711"/>
      <c r="J352" s="711"/>
      <c r="K352" s="712"/>
      <c r="L352" s="712"/>
      <c r="M352" s="712"/>
      <c r="N352" s="712"/>
      <c r="O352" s="712"/>
      <c r="P352" s="712"/>
      <c r="Q352" s="712"/>
      <c r="R352" s="712"/>
      <c r="S352" s="712"/>
      <c r="T352" s="712"/>
      <c r="U352" s="712"/>
      <c r="V352" s="712"/>
      <c r="W352" s="712"/>
      <c r="X352" s="712"/>
      <c r="Y352" s="712"/>
      <c r="Z352" s="712"/>
      <c r="AA352" s="712"/>
      <c r="AB352" s="712"/>
      <c r="AC352" s="712"/>
      <c r="AD352" s="712"/>
      <c r="AE352" s="712"/>
      <c r="AF352" s="712"/>
      <c r="AG352" s="712"/>
      <c r="AH352" s="712"/>
      <c r="AI352" s="712"/>
      <c r="AJ352" s="712"/>
      <c r="AK352" s="712"/>
    </row>
    <row r="353" spans="1:37" s="713" customFormat="1" ht="15" customHeight="1" thickBot="1" x14ac:dyDescent="0.35">
      <c r="A353" s="216" t="s">
        <v>104</v>
      </c>
      <c r="B353" s="651" t="s">
        <v>107</v>
      </c>
      <c r="C353" s="374">
        <f>SUMIFS('Expenditures - all orgs'!$D$14:$D$3599,'Expenditures - all orgs'!$C$14:$C$3599, 'Budget Detail - AAAAAA'!$B353,'Expenditures - all orgs'!$B$14:$B$3599,'Budget Detail - AAAAAA'!$B$3)</f>
        <v>0</v>
      </c>
      <c r="D353" s="530">
        <f>SUMIFS('Expenditures - all orgs'!$E$14:$E$3599,'Expenditures - all orgs'!$C$14:$C$3599, 'Budget Detail - AAAAAA'!$B353,'Expenditures - all orgs'!$B$14:$B$3599,'Budget Detail - AAAAAA'!$B$3)</f>
        <v>0</v>
      </c>
      <c r="E353" s="531">
        <f>SUMIFS('Expenditures - all orgs'!$F$14:$F$3599,'Expenditures - all orgs'!$C$14:$C$3599, 'Budget Detail - AAAAAA'!$B353,'Expenditures - all orgs'!$B$14:$B$3599,'Budget Detail - AAAAAA'!$B$3)</f>
        <v>0</v>
      </c>
      <c r="F353" s="532">
        <f t="shared" ref="F353" si="70">C353-D353-E353</f>
        <v>0</v>
      </c>
      <c r="G353" s="712"/>
      <c r="H353" s="711"/>
      <c r="I353" s="711"/>
      <c r="J353" s="711"/>
      <c r="K353" s="712"/>
      <c r="L353" s="712"/>
      <c r="M353" s="712"/>
      <c r="N353" s="712"/>
      <c r="O353" s="712"/>
      <c r="P353" s="712"/>
      <c r="Q353" s="712"/>
      <c r="R353" s="712"/>
      <c r="S353" s="712"/>
      <c r="T353" s="712"/>
      <c r="U353" s="712"/>
      <c r="V353" s="712"/>
      <c r="W353" s="712"/>
      <c r="X353" s="712"/>
      <c r="Y353" s="712"/>
      <c r="Z353" s="712"/>
      <c r="AA353" s="712"/>
      <c r="AB353" s="712"/>
      <c r="AC353" s="712"/>
      <c r="AD353" s="712"/>
      <c r="AE353" s="712"/>
      <c r="AF353" s="712"/>
      <c r="AG353" s="712"/>
      <c r="AH353" s="712"/>
      <c r="AI353" s="712"/>
      <c r="AJ353" s="712"/>
      <c r="AK353" s="712"/>
    </row>
    <row r="354" spans="1:37" s="713" customFormat="1" ht="15" customHeight="1" thickBot="1" x14ac:dyDescent="0.35">
      <c r="A354" s="216"/>
      <c r="B354" s="652" t="s">
        <v>362</v>
      </c>
      <c r="C354" s="375">
        <f>SUM(C348:C353)</f>
        <v>0</v>
      </c>
      <c r="D354" s="375">
        <f>SUM(D348:D353)</f>
        <v>0</v>
      </c>
      <c r="E354" s="375">
        <f>SUM(E348:E353)</f>
        <v>0</v>
      </c>
      <c r="F354" s="533">
        <f>SUM(F348:F353)</f>
        <v>0</v>
      </c>
      <c r="G354" s="712"/>
      <c r="H354" s="711"/>
      <c r="I354" s="711"/>
      <c r="J354" s="711"/>
      <c r="K354" s="712"/>
      <c r="L354" s="712"/>
      <c r="M354" s="712"/>
      <c r="N354" s="712"/>
      <c r="O354" s="712"/>
      <c r="P354" s="712"/>
      <c r="Q354" s="712"/>
      <c r="R354" s="712"/>
      <c r="S354" s="712"/>
      <c r="T354" s="712"/>
      <c r="U354" s="712"/>
      <c r="V354" s="712"/>
      <c r="W354" s="712"/>
      <c r="X354" s="712"/>
      <c r="Y354" s="712"/>
      <c r="Z354" s="712"/>
      <c r="AA354" s="712"/>
      <c r="AB354" s="712"/>
      <c r="AC354" s="712"/>
      <c r="AD354" s="712"/>
      <c r="AE354" s="712"/>
      <c r="AF354" s="712"/>
      <c r="AG354" s="712"/>
      <c r="AH354" s="712"/>
      <c r="AI354" s="712"/>
      <c r="AJ354" s="712"/>
      <c r="AK354" s="712"/>
    </row>
    <row r="355" spans="1:37" s="307" customFormat="1" ht="15" customHeight="1" x14ac:dyDescent="0.3">
      <c r="A355" s="708"/>
      <c r="B355" s="588"/>
      <c r="C355" s="288"/>
      <c r="D355" s="288"/>
      <c r="E355" s="288"/>
      <c r="F355" s="290"/>
      <c r="G355" s="305"/>
      <c r="H355" s="306"/>
      <c r="I355" s="306"/>
      <c r="J355" s="306"/>
      <c r="K355" s="305"/>
      <c r="L355" s="305"/>
      <c r="M355" s="305"/>
      <c r="N355" s="305"/>
      <c r="O355" s="305"/>
      <c r="P355" s="305"/>
      <c r="Q355" s="305"/>
      <c r="R355" s="305"/>
      <c r="S355" s="305"/>
      <c r="T355" s="305"/>
      <c r="U355" s="305"/>
      <c r="V355" s="305"/>
      <c r="W355" s="305"/>
      <c r="X355" s="305"/>
      <c r="Y355" s="305"/>
      <c r="Z355" s="305"/>
      <c r="AA355" s="305"/>
      <c r="AB355" s="305"/>
      <c r="AC355" s="305"/>
      <c r="AD355" s="305"/>
      <c r="AE355" s="305"/>
      <c r="AF355" s="305"/>
      <c r="AG355" s="305"/>
      <c r="AH355" s="305"/>
      <c r="AI355" s="305"/>
      <c r="AJ355" s="305"/>
      <c r="AK355" s="305"/>
    </row>
    <row r="356" spans="1:37" s="274" customFormat="1" ht="15" customHeight="1" x14ac:dyDescent="0.3">
      <c r="A356" s="231" t="s">
        <v>267</v>
      </c>
      <c r="B356" s="588"/>
      <c r="C356" s="288"/>
      <c r="D356" s="288"/>
      <c r="E356" s="288"/>
      <c r="F356" s="290"/>
      <c r="G356" s="281"/>
      <c r="H356" s="282"/>
      <c r="I356" s="282"/>
      <c r="J356" s="282"/>
      <c r="K356" s="281"/>
      <c r="L356" s="281"/>
      <c r="M356" s="281"/>
      <c r="N356" s="281"/>
      <c r="O356" s="281"/>
      <c r="P356" s="281"/>
      <c r="Q356" s="281"/>
      <c r="R356" s="281"/>
      <c r="S356" s="281"/>
      <c r="T356" s="281"/>
      <c r="U356" s="281"/>
      <c r="V356" s="281"/>
      <c r="W356" s="281"/>
      <c r="X356" s="281"/>
      <c r="Y356" s="281"/>
      <c r="Z356" s="281"/>
      <c r="AA356" s="281"/>
      <c r="AB356" s="281"/>
      <c r="AC356" s="281"/>
      <c r="AD356" s="281"/>
      <c r="AE356" s="281"/>
      <c r="AF356" s="281"/>
      <c r="AG356" s="281"/>
      <c r="AH356" s="281"/>
      <c r="AI356" s="281"/>
      <c r="AJ356" s="281"/>
      <c r="AK356" s="281"/>
    </row>
    <row r="357" spans="1:37" s="274" customFormat="1" ht="15" customHeight="1" x14ac:dyDescent="0.3">
      <c r="A357" s="708" t="s">
        <v>268</v>
      </c>
      <c r="B357" s="653">
        <v>223100</v>
      </c>
      <c r="C357" s="329">
        <f>SUMIFS('Expenditures - all orgs'!$D$14:$D$3599,'Expenditures - all orgs'!$C$14:$C$3599, 'Budget Detail - AAAAAA'!$B357,'Expenditures - all orgs'!$B$14:$B$3599,'Budget Detail - AAAAAA'!$B$3)</f>
        <v>0</v>
      </c>
      <c r="D357" s="534">
        <f>SUMIFS('Expenditures - all orgs'!$E$14:$E$3599,'Expenditures - all orgs'!$C$14:$C$3599, 'Budget Detail - AAAAAA'!$B357,'Expenditures - all orgs'!$B$14:$B$3599,'Budget Detail - AAAAAA'!$B$3)</f>
        <v>0</v>
      </c>
      <c r="E357" s="535">
        <f>SUMIFS('Expenditures - all orgs'!$F$14:$F$3599,'Expenditures - all orgs'!$C$14:$C$3599, 'Budget Detail - AAAAAA'!$B357,'Expenditures - all orgs'!$B$14:$B$3599,'Budget Detail - AAAAAA'!$B$3)</f>
        <v>0</v>
      </c>
      <c r="F357" s="536">
        <f t="shared" ref="F357" si="71">C357-D357-E357</f>
        <v>0</v>
      </c>
      <c r="G357" s="281"/>
      <c r="H357" s="282"/>
      <c r="I357" s="282"/>
      <c r="J357" s="282"/>
      <c r="K357" s="281"/>
      <c r="L357" s="281"/>
      <c r="M357" s="281"/>
      <c r="N357" s="281"/>
      <c r="O357" s="281"/>
      <c r="P357" s="281"/>
      <c r="Q357" s="281"/>
      <c r="R357" s="281"/>
      <c r="S357" s="281"/>
      <c r="T357" s="281"/>
      <c r="U357" s="281"/>
      <c r="V357" s="281"/>
      <c r="W357" s="281"/>
      <c r="X357" s="281"/>
      <c r="Y357" s="281"/>
      <c r="Z357" s="281"/>
      <c r="AA357" s="281"/>
      <c r="AB357" s="281"/>
      <c r="AC357" s="281"/>
      <c r="AD357" s="281"/>
      <c r="AE357" s="281"/>
      <c r="AF357" s="281"/>
      <c r="AG357" s="281"/>
      <c r="AH357" s="281"/>
      <c r="AI357" s="281"/>
      <c r="AJ357" s="281"/>
      <c r="AK357" s="281"/>
    </row>
    <row r="358" spans="1:37" s="713" customFormat="1" ht="15" customHeight="1" x14ac:dyDescent="0.3">
      <c r="A358" s="216" t="s">
        <v>29</v>
      </c>
      <c r="B358" s="654">
        <v>223200</v>
      </c>
      <c r="C358" s="329">
        <f>SUMIFS('Expenditures - all orgs'!$D$14:$D$3599,'Expenditures - all orgs'!$C$14:$C$3599, 'Budget Detail - AAAAAA'!$B358,'Expenditures - all orgs'!$B$14:$B$3599,'Budget Detail - AAAAAA'!$B$3)</f>
        <v>0</v>
      </c>
      <c r="D358" s="537">
        <f>SUMIFS('Expenditures - all orgs'!$E$14:$E$3599,'Expenditures - all orgs'!$C$14:$C$3599, 'Budget Detail - AAAAAA'!$B358,'Expenditures - all orgs'!$B$14:$B$3599,'Budget Detail - AAAAAA'!$B$3)</f>
        <v>0</v>
      </c>
      <c r="E358" s="535">
        <f>SUMIFS('Expenditures - all orgs'!$F$14:$F$3599,'Expenditures - all orgs'!$C$14:$C$3599, 'Budget Detail - AAAAAA'!$B358,'Expenditures - all orgs'!$B$14:$B$3599,'Budget Detail - AAAAAA'!$B$3)</f>
        <v>0</v>
      </c>
      <c r="F358" s="536">
        <f t="shared" si="10"/>
        <v>0</v>
      </c>
      <c r="G358" s="712"/>
      <c r="H358" s="712"/>
      <c r="I358" s="712"/>
      <c r="J358" s="712"/>
      <c r="K358" s="712"/>
      <c r="L358" s="712"/>
      <c r="M358" s="712"/>
      <c r="N358" s="712"/>
      <c r="O358" s="712"/>
      <c r="P358" s="712"/>
      <c r="Q358" s="712"/>
      <c r="R358" s="712"/>
      <c r="S358" s="712"/>
      <c r="T358" s="712"/>
      <c r="U358" s="712"/>
      <c r="V358" s="712"/>
      <c r="W358" s="712"/>
      <c r="X358" s="712"/>
      <c r="Y358" s="712"/>
      <c r="Z358" s="712"/>
      <c r="AA358" s="712"/>
      <c r="AB358" s="712"/>
      <c r="AC358" s="712"/>
      <c r="AD358" s="712"/>
      <c r="AE358" s="712"/>
      <c r="AF358" s="712"/>
      <c r="AG358" s="712"/>
      <c r="AH358" s="712"/>
      <c r="AI358" s="712"/>
      <c r="AJ358" s="712"/>
      <c r="AK358" s="712"/>
    </row>
    <row r="359" spans="1:37" s="713" customFormat="1" ht="15" customHeight="1" x14ac:dyDescent="0.3">
      <c r="A359" s="216" t="s">
        <v>269</v>
      </c>
      <c r="B359" s="654">
        <v>223300</v>
      </c>
      <c r="C359" s="329">
        <f>SUMIFS('Expenditures - all orgs'!$D$14:$D$3599,'Expenditures - all orgs'!$C$14:$C$3599, 'Budget Detail - AAAAAA'!$B359,'Expenditures - all orgs'!$B$14:$B$3599,'Budget Detail - AAAAAA'!$B$3)</f>
        <v>0</v>
      </c>
      <c r="D359" s="537">
        <f>SUMIFS('Expenditures - all orgs'!$E$14:$E$3599,'Expenditures - all orgs'!$C$14:$C$3599, 'Budget Detail - AAAAAA'!$B359,'Expenditures - all orgs'!$B$14:$B$3599,'Budget Detail - AAAAAA'!$B$3)</f>
        <v>0</v>
      </c>
      <c r="E359" s="535">
        <f>SUMIFS('Expenditures - all orgs'!$F$14:$F$3599,'Expenditures - all orgs'!$C$14:$C$3599, 'Budget Detail - AAAAAA'!$B359,'Expenditures - all orgs'!$B$14:$B$3599,'Budget Detail - AAAAAA'!$B$3)</f>
        <v>0</v>
      </c>
      <c r="F359" s="536">
        <f t="shared" ref="F359:F360" si="72">C359-D359-E359</f>
        <v>0</v>
      </c>
      <c r="G359" s="712"/>
      <c r="H359" s="712"/>
      <c r="I359" s="712"/>
      <c r="J359" s="712"/>
      <c r="K359" s="712"/>
      <c r="L359" s="712"/>
      <c r="M359" s="712"/>
      <c r="N359" s="712"/>
      <c r="O359" s="712"/>
      <c r="P359" s="712"/>
      <c r="Q359" s="712"/>
      <c r="R359" s="712"/>
      <c r="S359" s="712"/>
      <c r="T359" s="712"/>
      <c r="U359" s="712"/>
      <c r="V359" s="712"/>
      <c r="W359" s="712"/>
      <c r="X359" s="712"/>
      <c r="Y359" s="712"/>
      <c r="Z359" s="712"/>
      <c r="AA359" s="712"/>
      <c r="AB359" s="712"/>
      <c r="AC359" s="712"/>
      <c r="AD359" s="712"/>
      <c r="AE359" s="712"/>
      <c r="AF359" s="712"/>
      <c r="AG359" s="712"/>
      <c r="AH359" s="712"/>
      <c r="AI359" s="712"/>
      <c r="AJ359" s="712"/>
      <c r="AK359" s="712"/>
    </row>
    <row r="360" spans="1:37" s="713" customFormat="1" ht="15" customHeight="1" x14ac:dyDescent="0.3">
      <c r="A360" s="216" t="s">
        <v>308</v>
      </c>
      <c r="B360" s="654">
        <v>223800</v>
      </c>
      <c r="C360" s="329">
        <f>SUMIFS('Expenditures - all orgs'!$D$14:$D$3599,'Expenditures - all orgs'!$C$14:$C$3599, 'Budget Detail - AAAAAA'!$B360,'Expenditures - all orgs'!$B$14:$B$3599,'Budget Detail - AAAAAA'!$B$3)</f>
        <v>0</v>
      </c>
      <c r="D360" s="537">
        <f>SUMIFS('Expenditures - all orgs'!$E$14:$E$3599,'Expenditures - all orgs'!$C$14:$C$3599, 'Budget Detail - AAAAAA'!$B360,'Expenditures - all orgs'!$B$14:$B$3599,'Budget Detail - AAAAAA'!$B$3)</f>
        <v>0</v>
      </c>
      <c r="E360" s="535">
        <f>SUMIFS('Expenditures - all orgs'!$F$14:$F$3599,'Expenditures - all orgs'!$C$14:$C$3599, 'Budget Detail - AAAAAA'!$B360,'Expenditures - all orgs'!$B$14:$B$3599,'Budget Detail - AAAAAA'!$B$3)</f>
        <v>0</v>
      </c>
      <c r="F360" s="536">
        <f t="shared" si="72"/>
        <v>0</v>
      </c>
      <c r="G360" s="712"/>
      <c r="H360" s="712"/>
      <c r="I360" s="712"/>
      <c r="J360" s="712"/>
      <c r="K360" s="712"/>
      <c r="L360" s="712"/>
      <c r="M360" s="712"/>
      <c r="N360" s="712"/>
      <c r="O360" s="712"/>
      <c r="P360" s="712"/>
      <c r="Q360" s="712"/>
      <c r="R360" s="712"/>
      <c r="S360" s="712"/>
      <c r="T360" s="712"/>
      <c r="U360" s="712"/>
      <c r="V360" s="712"/>
      <c r="W360" s="712"/>
      <c r="X360" s="712"/>
      <c r="Y360" s="712"/>
      <c r="Z360" s="712"/>
      <c r="AA360" s="712"/>
      <c r="AB360" s="712"/>
      <c r="AC360" s="712"/>
      <c r="AD360" s="712"/>
      <c r="AE360" s="712"/>
      <c r="AF360" s="712"/>
      <c r="AG360" s="712"/>
      <c r="AH360" s="712"/>
      <c r="AI360" s="712"/>
      <c r="AJ360" s="712"/>
      <c r="AK360" s="712"/>
    </row>
    <row r="361" spans="1:37" s="713" customFormat="1" ht="15" customHeight="1" thickBot="1" x14ac:dyDescent="0.35">
      <c r="A361" s="216" t="s">
        <v>104</v>
      </c>
      <c r="B361" s="654" t="s">
        <v>107</v>
      </c>
      <c r="C361" s="329">
        <f>SUMIFS('Expenditures - all orgs'!$D$14:$D$3599,'Expenditures - all orgs'!$C$14:$C$3599, 'Budget Detail - AAAAAA'!$B361,'Expenditures - all orgs'!$B$14:$B$3599,'Budget Detail - AAAAAA'!$B$3)</f>
        <v>0</v>
      </c>
      <c r="D361" s="538">
        <f>SUMIFS('Expenditures - all orgs'!$E$14:$E$3599,'Expenditures - all orgs'!$C$14:$C$3599, 'Budget Detail - AAAAAA'!$B361,'Expenditures - all orgs'!$B$14:$B$3599,'Budget Detail - AAAAAA'!$B$3)</f>
        <v>0</v>
      </c>
      <c r="E361" s="539">
        <f>SUMIFS('Expenditures - all orgs'!$F$14:$F$3599,'Expenditures - all orgs'!$C$14:$C$3599, 'Budget Detail - AAAAAA'!$B361,'Expenditures - all orgs'!$B$14:$B$3599,'Budget Detail - AAAAAA'!$B$3)</f>
        <v>0</v>
      </c>
      <c r="F361" s="540">
        <f t="shared" ref="F361" si="73">C361-D361-E361</f>
        <v>0</v>
      </c>
      <c r="G361" s="712"/>
      <c r="H361" s="712"/>
      <c r="I361" s="712"/>
      <c r="J361" s="712"/>
      <c r="K361" s="712"/>
      <c r="L361" s="712"/>
      <c r="M361" s="712"/>
      <c r="N361" s="712"/>
      <c r="O361" s="712"/>
      <c r="P361" s="712"/>
      <c r="Q361" s="712"/>
      <c r="R361" s="712"/>
      <c r="S361" s="712"/>
      <c r="T361" s="712"/>
      <c r="U361" s="712"/>
      <c r="V361" s="712"/>
      <c r="W361" s="712"/>
      <c r="X361" s="712"/>
      <c r="Y361" s="712"/>
      <c r="Z361" s="712"/>
      <c r="AA361" s="712"/>
      <c r="AB361" s="712"/>
      <c r="AC361" s="712"/>
      <c r="AD361" s="712"/>
      <c r="AE361" s="712"/>
      <c r="AF361" s="712"/>
      <c r="AG361" s="712"/>
      <c r="AH361" s="712"/>
      <c r="AI361" s="712"/>
      <c r="AJ361" s="712"/>
      <c r="AK361" s="712"/>
    </row>
    <row r="362" spans="1:37" s="713" customFormat="1" ht="15" customHeight="1" thickBot="1" x14ac:dyDescent="0.35">
      <c r="A362" s="216"/>
      <c r="B362" s="655" t="s">
        <v>362</v>
      </c>
      <c r="C362" s="376">
        <f>SUM(C357:C361)</f>
        <v>0</v>
      </c>
      <c r="D362" s="376">
        <f>SUM(D357:D361)</f>
        <v>0</v>
      </c>
      <c r="E362" s="376">
        <f>SUM(E357:E361)</f>
        <v>0</v>
      </c>
      <c r="F362" s="541">
        <f>SUM(F357:F361)</f>
        <v>0</v>
      </c>
      <c r="G362" s="712"/>
      <c r="H362" s="712"/>
      <c r="I362" s="712"/>
      <c r="J362" s="712"/>
      <c r="K362" s="712"/>
      <c r="L362" s="712"/>
      <c r="M362" s="712"/>
      <c r="N362" s="712"/>
      <c r="O362" s="712"/>
      <c r="P362" s="712"/>
      <c r="Q362" s="712"/>
      <c r="R362" s="712"/>
      <c r="S362" s="712"/>
      <c r="T362" s="712"/>
      <c r="U362" s="712"/>
      <c r="V362" s="712"/>
      <c r="W362" s="712"/>
      <c r="X362" s="712"/>
      <c r="Y362" s="712"/>
      <c r="Z362" s="712"/>
      <c r="AA362" s="712"/>
      <c r="AB362" s="712"/>
      <c r="AC362" s="712"/>
      <c r="AD362" s="712"/>
      <c r="AE362" s="712"/>
      <c r="AF362" s="712"/>
      <c r="AG362" s="712"/>
      <c r="AH362" s="712"/>
      <c r="AI362" s="712"/>
      <c r="AJ362" s="712"/>
      <c r="AK362" s="712"/>
    </row>
    <row r="363" spans="1:37" s="307" customFormat="1" ht="15" customHeight="1" x14ac:dyDescent="0.3">
      <c r="A363" s="708"/>
      <c r="B363" s="588"/>
      <c r="C363" s="288"/>
      <c r="D363" s="288"/>
      <c r="E363" s="288"/>
      <c r="F363" s="290"/>
      <c r="G363" s="305"/>
      <c r="H363" s="306"/>
      <c r="I363" s="306"/>
      <c r="J363" s="306"/>
      <c r="K363" s="305"/>
      <c r="L363" s="305"/>
      <c r="M363" s="305"/>
      <c r="N363" s="305"/>
      <c r="O363" s="305"/>
      <c r="P363" s="305"/>
      <c r="Q363" s="305"/>
      <c r="R363" s="305"/>
      <c r="S363" s="305"/>
      <c r="T363" s="305"/>
      <c r="U363" s="305"/>
      <c r="V363" s="305"/>
      <c r="W363" s="305"/>
      <c r="X363" s="305"/>
      <c r="Y363" s="305"/>
      <c r="Z363" s="305"/>
      <c r="AA363" s="305"/>
      <c r="AB363" s="305"/>
      <c r="AC363" s="305"/>
      <c r="AD363" s="305"/>
      <c r="AE363" s="305"/>
      <c r="AF363" s="305"/>
      <c r="AG363" s="305"/>
      <c r="AH363" s="305"/>
      <c r="AI363" s="305"/>
      <c r="AJ363" s="305"/>
      <c r="AK363" s="305"/>
    </row>
    <row r="364" spans="1:37" s="274" customFormat="1" ht="15" customHeight="1" x14ac:dyDescent="0.3">
      <c r="A364" s="231" t="s">
        <v>270</v>
      </c>
      <c r="B364" s="588"/>
      <c r="C364" s="288"/>
      <c r="D364" s="288"/>
      <c r="E364" s="288"/>
      <c r="F364" s="290"/>
      <c r="G364" s="281"/>
      <c r="H364" s="282"/>
      <c r="I364" s="282"/>
      <c r="J364" s="282"/>
      <c r="K364" s="281"/>
      <c r="L364" s="281"/>
      <c r="M364" s="281"/>
      <c r="N364" s="281"/>
      <c r="O364" s="281"/>
      <c r="P364" s="281"/>
      <c r="Q364" s="281"/>
      <c r="R364" s="281"/>
      <c r="S364" s="281"/>
      <c r="T364" s="281"/>
      <c r="U364" s="281"/>
      <c r="V364" s="281"/>
      <c r="W364" s="281"/>
      <c r="X364" s="281"/>
      <c r="Y364" s="281"/>
      <c r="Z364" s="281"/>
      <c r="AA364" s="281"/>
      <c r="AB364" s="281"/>
      <c r="AC364" s="281"/>
      <c r="AD364" s="281"/>
      <c r="AE364" s="281"/>
      <c r="AF364" s="281"/>
      <c r="AG364" s="281"/>
      <c r="AH364" s="281"/>
      <c r="AI364" s="281"/>
      <c r="AJ364" s="281"/>
      <c r="AK364" s="281"/>
    </row>
    <row r="365" spans="1:37" s="713" customFormat="1" ht="15" customHeight="1" x14ac:dyDescent="0.3">
      <c r="A365" s="216" t="s">
        <v>95</v>
      </c>
      <c r="B365" s="656">
        <v>224100</v>
      </c>
      <c r="C365" s="330">
        <f>SUMIFS('Expenditures - all orgs'!$D$14:$D$3599,'Expenditures - all orgs'!$C$14:$C$3599, 'Budget Detail - AAAAAA'!$B365,'Expenditures - all orgs'!$B$14:$B$3599,'Budget Detail - AAAAAA'!$B$3)</f>
        <v>0</v>
      </c>
      <c r="D365" s="542">
        <f>SUMIFS('Expenditures - all orgs'!$E$14:$E$3599,'Expenditures - all orgs'!$C$14:$C$3599, 'Budget Detail - AAAAAA'!$B365,'Expenditures - all orgs'!$B$14:$B$3599,'Budget Detail - AAAAAA'!$B$3)</f>
        <v>0</v>
      </c>
      <c r="E365" s="543">
        <f>SUMIFS('Expenditures - all orgs'!$F$14:$F$3599,'Expenditures - all orgs'!$C$14:$C$3599, 'Budget Detail - AAAAAA'!$B365,'Expenditures - all orgs'!$B$14:$B$3599,'Budget Detail - AAAAAA'!$B$3)</f>
        <v>0</v>
      </c>
      <c r="F365" s="544">
        <f t="shared" si="10"/>
        <v>0</v>
      </c>
      <c r="G365" s="712"/>
      <c r="H365" s="712"/>
      <c r="I365" s="712"/>
      <c r="J365" s="712"/>
      <c r="K365" s="712"/>
      <c r="L365" s="712"/>
      <c r="M365" s="712"/>
      <c r="N365" s="712"/>
      <c r="O365" s="712"/>
      <c r="P365" s="712"/>
      <c r="Q365" s="712"/>
      <c r="R365" s="712"/>
      <c r="S365" s="712"/>
      <c r="T365" s="712"/>
      <c r="U365" s="712"/>
      <c r="V365" s="712"/>
      <c r="W365" s="712"/>
      <c r="X365" s="712"/>
      <c r="Y365" s="712"/>
      <c r="Z365" s="712"/>
      <c r="AA365" s="712"/>
      <c r="AB365" s="712"/>
      <c r="AC365" s="712"/>
      <c r="AD365" s="712"/>
      <c r="AE365" s="712"/>
      <c r="AF365" s="712"/>
      <c r="AG365" s="712"/>
      <c r="AH365" s="712"/>
      <c r="AI365" s="712"/>
      <c r="AJ365" s="712"/>
      <c r="AK365" s="712"/>
    </row>
    <row r="366" spans="1:37" s="713" customFormat="1" ht="15" customHeight="1" x14ac:dyDescent="0.3">
      <c r="A366" s="216" t="s">
        <v>271</v>
      </c>
      <c r="B366" s="657">
        <v>224200</v>
      </c>
      <c r="C366" s="330">
        <f>SUMIFS('Expenditures - all orgs'!$D$14:$D$3599,'Expenditures - all orgs'!$C$14:$C$3599, 'Budget Detail - AAAAAA'!$B366,'Expenditures - all orgs'!$B$14:$B$3599,'Budget Detail - AAAAAA'!$B$3)</f>
        <v>0</v>
      </c>
      <c r="D366" s="542">
        <f>SUMIFS('Expenditures - all orgs'!$E$14:$E$3599,'Expenditures - all orgs'!$C$14:$C$3599, 'Budget Detail - AAAAAA'!$B366,'Expenditures - all orgs'!$B$14:$B$3599,'Budget Detail - AAAAAA'!$B$3)</f>
        <v>0</v>
      </c>
      <c r="E366" s="543">
        <f>SUMIFS('Expenditures - all orgs'!$F$14:$F$3599,'Expenditures - all orgs'!$C$14:$C$3599, 'Budget Detail - AAAAAA'!$B366,'Expenditures - all orgs'!$B$14:$B$3599,'Budget Detail - AAAAAA'!$B$3)</f>
        <v>0</v>
      </c>
      <c r="F366" s="544">
        <f t="shared" ref="F366:F368" si="74">C366-D366-E366</f>
        <v>0</v>
      </c>
      <c r="G366" s="712"/>
      <c r="H366" s="712"/>
      <c r="I366" s="712"/>
      <c r="J366" s="712"/>
      <c r="K366" s="712"/>
      <c r="L366" s="712"/>
      <c r="M366" s="712"/>
      <c r="N366" s="712"/>
      <c r="O366" s="712"/>
      <c r="P366" s="712"/>
      <c r="Q366" s="712"/>
      <c r="R366" s="712"/>
      <c r="S366" s="712"/>
      <c r="T366" s="712"/>
      <c r="U366" s="712"/>
      <c r="V366" s="712"/>
      <c r="W366" s="712"/>
      <c r="X366" s="712"/>
      <c r="Y366" s="712"/>
      <c r="Z366" s="712"/>
      <c r="AA366" s="712"/>
      <c r="AB366" s="712"/>
      <c r="AC366" s="712"/>
      <c r="AD366" s="712"/>
      <c r="AE366" s="712"/>
      <c r="AF366" s="712"/>
      <c r="AG366" s="712"/>
      <c r="AH366" s="712"/>
      <c r="AI366" s="712"/>
      <c r="AJ366" s="712"/>
      <c r="AK366" s="712"/>
    </row>
    <row r="367" spans="1:37" s="713" customFormat="1" ht="15" customHeight="1" x14ac:dyDescent="0.3">
      <c r="A367" s="216" t="s">
        <v>30</v>
      </c>
      <c r="B367" s="657">
        <v>224300</v>
      </c>
      <c r="C367" s="330">
        <f>SUMIFS('Expenditures - all orgs'!$D$14:$D$3599,'Expenditures - all orgs'!$C$14:$C$3599, 'Budget Detail - AAAAAA'!$B367,'Expenditures - all orgs'!$B$14:$B$3599,'Budget Detail - AAAAAA'!$B$3)</f>
        <v>0</v>
      </c>
      <c r="D367" s="542">
        <f>SUMIFS('Expenditures - all orgs'!$E$14:$E$3599,'Expenditures - all orgs'!$C$14:$C$3599, 'Budget Detail - AAAAAA'!$B367,'Expenditures - all orgs'!$B$14:$B$3599,'Budget Detail - AAAAAA'!$B$3)</f>
        <v>0</v>
      </c>
      <c r="E367" s="543">
        <f>SUMIFS('Expenditures - all orgs'!$F$14:$F$3599,'Expenditures - all orgs'!$C$14:$C$3599, 'Budget Detail - AAAAAA'!$B367,'Expenditures - all orgs'!$B$14:$B$3599,'Budget Detail - AAAAAA'!$B$3)</f>
        <v>0</v>
      </c>
      <c r="F367" s="544">
        <f t="shared" si="74"/>
        <v>0</v>
      </c>
      <c r="G367" s="712"/>
      <c r="H367" s="711"/>
      <c r="I367" s="711"/>
      <c r="J367" s="711"/>
      <c r="K367" s="712"/>
      <c r="L367" s="712"/>
      <c r="M367" s="712"/>
      <c r="N367" s="712"/>
      <c r="O367" s="712"/>
      <c r="P367" s="712"/>
      <c r="Q367" s="712"/>
      <c r="R367" s="712"/>
      <c r="S367" s="712"/>
      <c r="T367" s="712"/>
      <c r="U367" s="712"/>
      <c r="V367" s="712"/>
      <c r="W367" s="712"/>
      <c r="X367" s="712"/>
      <c r="Y367" s="712"/>
      <c r="Z367" s="712"/>
      <c r="AA367" s="712"/>
      <c r="AB367" s="712"/>
      <c r="AC367" s="712"/>
      <c r="AD367" s="712"/>
      <c r="AE367" s="712"/>
      <c r="AF367" s="712"/>
      <c r="AG367" s="712"/>
      <c r="AH367" s="712"/>
      <c r="AI367" s="712"/>
      <c r="AJ367" s="712"/>
      <c r="AK367" s="712"/>
    </row>
    <row r="368" spans="1:37" s="713" customFormat="1" ht="15" customHeight="1" x14ac:dyDescent="0.3">
      <c r="A368" s="216" t="s">
        <v>272</v>
      </c>
      <c r="B368" s="657">
        <v>224800</v>
      </c>
      <c r="C368" s="330">
        <f>SUMIFS('Expenditures - all orgs'!$D$14:$D$3599,'Expenditures - all orgs'!$C$14:$C$3599, 'Budget Detail - AAAAAA'!$B368,'Expenditures - all orgs'!$B$14:$B$3599,'Budget Detail - AAAAAA'!$B$3)</f>
        <v>0</v>
      </c>
      <c r="D368" s="542">
        <f>SUMIFS('Expenditures - all orgs'!$E$14:$E$3599,'Expenditures - all orgs'!$C$14:$C$3599, 'Budget Detail - AAAAAA'!$B368,'Expenditures - all orgs'!$B$14:$B$3599,'Budget Detail - AAAAAA'!$B$3)</f>
        <v>0</v>
      </c>
      <c r="E368" s="543">
        <f>SUMIFS('Expenditures - all orgs'!$F$14:$F$3599,'Expenditures - all orgs'!$C$14:$C$3599, 'Budget Detail - AAAAAA'!$B368,'Expenditures - all orgs'!$B$14:$B$3599,'Budget Detail - AAAAAA'!$B$3)</f>
        <v>0</v>
      </c>
      <c r="F368" s="544">
        <f t="shared" si="74"/>
        <v>0</v>
      </c>
      <c r="G368" s="712"/>
      <c r="H368" s="711"/>
      <c r="I368" s="711"/>
      <c r="J368" s="711"/>
      <c r="K368" s="712"/>
      <c r="L368" s="712"/>
      <c r="M368" s="712"/>
      <c r="N368" s="712"/>
      <c r="O368" s="712"/>
      <c r="P368" s="712"/>
      <c r="Q368" s="712"/>
      <c r="R368" s="712"/>
      <c r="S368" s="712"/>
      <c r="T368" s="712"/>
      <c r="U368" s="712"/>
      <c r="V368" s="712"/>
      <c r="W368" s="712"/>
      <c r="X368" s="712"/>
      <c r="Y368" s="712"/>
      <c r="Z368" s="712"/>
      <c r="AA368" s="712"/>
      <c r="AB368" s="712"/>
      <c r="AC368" s="712"/>
      <c r="AD368" s="712"/>
      <c r="AE368" s="712"/>
      <c r="AF368" s="712"/>
      <c r="AG368" s="712"/>
      <c r="AH368" s="712"/>
      <c r="AI368" s="712"/>
      <c r="AJ368" s="712"/>
      <c r="AK368" s="712"/>
    </row>
    <row r="369" spans="1:37" s="713" customFormat="1" ht="15" customHeight="1" thickBot="1" x14ac:dyDescent="0.35">
      <c r="A369" s="216" t="s">
        <v>104</v>
      </c>
      <c r="B369" s="657" t="s">
        <v>107</v>
      </c>
      <c r="C369" s="330">
        <f>SUMIFS('Expenditures - all orgs'!$D$14:$D$3599,'Expenditures - all orgs'!$C$14:$C$3599, 'Budget Detail - AAAAAA'!$B369,'Expenditures - all orgs'!$B$14:$B$3599,'Budget Detail - AAAAAA'!$B$3)</f>
        <v>0</v>
      </c>
      <c r="D369" s="545">
        <f>SUMIFS('Expenditures - all orgs'!$E$14:$E$3599,'Expenditures - all orgs'!$C$14:$C$3599, 'Budget Detail - AAAAAA'!$B369,'Expenditures - all orgs'!$B$14:$B$3599,'Budget Detail - AAAAAA'!$B$3)</f>
        <v>0</v>
      </c>
      <c r="E369" s="546">
        <f>SUMIFS('Expenditures - all orgs'!$F$14:$F$3599,'Expenditures - all orgs'!$C$14:$C$3599, 'Budget Detail - AAAAAA'!$B369,'Expenditures - all orgs'!$B$14:$B$3599,'Budget Detail - AAAAAA'!$B$3)</f>
        <v>0</v>
      </c>
      <c r="F369" s="547">
        <f t="shared" ref="F369" si="75">C369-D369-E369</f>
        <v>0</v>
      </c>
      <c r="G369" s="712"/>
      <c r="H369" s="711"/>
      <c r="I369" s="711"/>
      <c r="J369" s="711"/>
      <c r="K369" s="712"/>
      <c r="L369" s="712"/>
      <c r="M369" s="712"/>
      <c r="N369" s="712"/>
      <c r="O369" s="712"/>
      <c r="P369" s="712"/>
      <c r="Q369" s="712"/>
      <c r="R369" s="712"/>
      <c r="S369" s="712"/>
      <c r="T369" s="712"/>
      <c r="U369" s="712"/>
      <c r="V369" s="712"/>
      <c r="W369" s="712"/>
      <c r="X369" s="712"/>
      <c r="Y369" s="712"/>
      <c r="Z369" s="712"/>
      <c r="AA369" s="712"/>
      <c r="AB369" s="712"/>
      <c r="AC369" s="712"/>
      <c r="AD369" s="712"/>
      <c r="AE369" s="712"/>
      <c r="AF369" s="712"/>
      <c r="AG369" s="712"/>
      <c r="AH369" s="712"/>
      <c r="AI369" s="712"/>
      <c r="AJ369" s="712"/>
      <c r="AK369" s="712"/>
    </row>
    <row r="370" spans="1:37" s="713" customFormat="1" ht="15" customHeight="1" thickBot="1" x14ac:dyDescent="0.35">
      <c r="A370" s="216"/>
      <c r="B370" s="658" t="s">
        <v>362</v>
      </c>
      <c r="C370" s="377">
        <f>SUM(C365:C369)</f>
        <v>0</v>
      </c>
      <c r="D370" s="377">
        <f>SUM(D365:D369)</f>
        <v>0</v>
      </c>
      <c r="E370" s="377">
        <f>SUM(E365:E369)</f>
        <v>0</v>
      </c>
      <c r="F370" s="548">
        <f>SUM(F365:F369)</f>
        <v>0</v>
      </c>
      <c r="G370" s="712"/>
      <c r="H370" s="711"/>
      <c r="I370" s="711"/>
      <c r="J370" s="711"/>
      <c r="K370" s="712"/>
      <c r="L370" s="712"/>
      <c r="M370" s="712"/>
      <c r="N370" s="712"/>
      <c r="O370" s="712"/>
      <c r="P370" s="712"/>
      <c r="Q370" s="712"/>
      <c r="R370" s="712"/>
      <c r="S370" s="712"/>
      <c r="T370" s="712"/>
      <c r="U370" s="712"/>
      <c r="V370" s="712"/>
      <c r="W370" s="712"/>
      <c r="X370" s="712"/>
      <c r="Y370" s="712"/>
      <c r="Z370" s="712"/>
      <c r="AA370" s="712"/>
      <c r="AB370" s="712"/>
      <c r="AC370" s="712"/>
      <c r="AD370" s="712"/>
      <c r="AE370" s="712"/>
      <c r="AF370" s="712"/>
      <c r="AG370" s="712"/>
      <c r="AH370" s="712"/>
      <c r="AI370" s="712"/>
      <c r="AJ370" s="712"/>
      <c r="AK370" s="712"/>
    </row>
    <row r="371" spans="1:37" s="307" customFormat="1" ht="15" customHeight="1" x14ac:dyDescent="0.3">
      <c r="A371" s="708"/>
      <c r="B371" s="588"/>
      <c r="C371" s="288"/>
      <c r="D371" s="288"/>
      <c r="E371" s="288"/>
      <c r="F371" s="290"/>
      <c r="G371" s="305"/>
      <c r="H371" s="306"/>
      <c r="I371" s="306"/>
      <c r="J371" s="306"/>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row>
    <row r="372" spans="1:37" s="274" customFormat="1" ht="15" customHeight="1" x14ac:dyDescent="0.3">
      <c r="A372" s="231" t="s">
        <v>273</v>
      </c>
      <c r="B372" s="588"/>
      <c r="C372" s="288"/>
      <c r="D372" s="288"/>
      <c r="E372" s="288"/>
      <c r="F372" s="290"/>
      <c r="G372" s="281"/>
      <c r="H372" s="282"/>
      <c r="I372" s="282"/>
      <c r="J372" s="282"/>
      <c r="K372" s="281"/>
      <c r="L372" s="281"/>
      <c r="M372" s="281"/>
      <c r="N372" s="281"/>
      <c r="O372" s="281"/>
      <c r="P372" s="281"/>
      <c r="Q372" s="281"/>
      <c r="R372" s="281"/>
      <c r="S372" s="281"/>
      <c r="T372" s="281"/>
      <c r="U372" s="281"/>
      <c r="V372" s="281"/>
      <c r="W372" s="281"/>
      <c r="X372" s="281"/>
      <c r="Y372" s="281"/>
      <c r="Z372" s="281"/>
      <c r="AA372" s="281"/>
      <c r="AB372" s="281"/>
      <c r="AC372" s="281"/>
      <c r="AD372" s="281"/>
      <c r="AE372" s="281"/>
      <c r="AF372" s="281"/>
      <c r="AG372" s="281"/>
      <c r="AH372" s="281"/>
      <c r="AI372" s="281"/>
      <c r="AJ372" s="281"/>
      <c r="AK372" s="281"/>
    </row>
    <row r="373" spans="1:37" s="713" customFormat="1" ht="15" customHeight="1" x14ac:dyDescent="0.3">
      <c r="A373" s="225" t="s">
        <v>448</v>
      </c>
      <c r="B373" s="659">
        <v>225100</v>
      </c>
      <c r="C373" s="331">
        <f>SUMIFS('Expenditures - all orgs'!$D$14:$D$3599,'Expenditures - all orgs'!$C$14:$C$3599, 'Budget Detail - AAAAAA'!$B373,'Expenditures - all orgs'!$B$14:$B$3599,'Budget Detail - AAAAAA'!$B$3)</f>
        <v>0</v>
      </c>
      <c r="D373" s="549">
        <f>SUMIFS('Expenditures - all orgs'!$E$14:$E$3599,'Expenditures - all orgs'!$C$14:$C$3599, 'Budget Detail - AAAAAA'!$B373,'Expenditures - all orgs'!$B$14:$B$3599,'Budget Detail - AAAAAA'!$B$3)</f>
        <v>0</v>
      </c>
      <c r="E373" s="550">
        <f>SUMIFS('Expenditures - all orgs'!$F$14:$F$3599,'Expenditures - all orgs'!$C$14:$C$3599, 'Budget Detail - AAAAAA'!$B373,'Expenditures - all orgs'!$B$14:$B$3599,'Budget Detail - AAAAAA'!$B$3)</f>
        <v>0</v>
      </c>
      <c r="F373" s="551">
        <f t="shared" ref="F373:F383" si="76">C373-D373-E373</f>
        <v>0</v>
      </c>
      <c r="G373" s="712"/>
      <c r="H373" s="711"/>
      <c r="I373" s="711"/>
      <c r="J373" s="711"/>
      <c r="K373" s="712"/>
      <c r="L373" s="712"/>
      <c r="M373" s="712"/>
      <c r="N373" s="712"/>
      <c r="O373" s="712"/>
      <c r="P373" s="712"/>
      <c r="Q373" s="712"/>
      <c r="R373" s="712"/>
      <c r="S373" s="712"/>
      <c r="T373" s="712"/>
      <c r="U373" s="712"/>
      <c r="V373" s="712"/>
      <c r="W373" s="712"/>
      <c r="X373" s="712"/>
      <c r="Y373" s="712"/>
      <c r="Z373" s="712"/>
      <c r="AA373" s="712"/>
      <c r="AB373" s="712"/>
      <c r="AC373" s="712"/>
      <c r="AD373" s="712"/>
      <c r="AE373" s="712"/>
      <c r="AF373" s="712"/>
      <c r="AG373" s="712"/>
      <c r="AH373" s="712"/>
      <c r="AI373" s="712"/>
      <c r="AJ373" s="712"/>
      <c r="AK373" s="712"/>
    </row>
    <row r="374" spans="1:37" s="713" customFormat="1" ht="15" customHeight="1" x14ac:dyDescent="0.3">
      <c r="A374" s="225" t="s">
        <v>31</v>
      </c>
      <c r="B374" s="660">
        <v>225300</v>
      </c>
      <c r="C374" s="331">
        <f>SUMIFS('Expenditures - all orgs'!$D$14:$D$3599,'Expenditures - all orgs'!$C$14:$C$3599, 'Budget Detail - AAAAAA'!$B374,'Expenditures - all orgs'!$B$14:$B$3599,'Budget Detail - AAAAAA'!$B$3)</f>
        <v>0</v>
      </c>
      <c r="D374" s="549">
        <f>SUMIFS('Expenditures - all orgs'!$E$14:$E$3599,'Expenditures - all orgs'!$C$14:$C$3599, 'Budget Detail - AAAAAA'!$B374,'Expenditures - all orgs'!$B$14:$B$3599,'Budget Detail - AAAAAA'!$B$3)</f>
        <v>0</v>
      </c>
      <c r="E374" s="550">
        <f>SUMIFS('Expenditures - all orgs'!$F$14:$F$3599,'Expenditures - all orgs'!$C$14:$C$3599, 'Budget Detail - AAAAAA'!$B374,'Expenditures - all orgs'!$B$14:$B$3599,'Budget Detail - AAAAAA'!$B$3)</f>
        <v>0</v>
      </c>
      <c r="F374" s="551">
        <f t="shared" ref="F374:F378" si="77">C374-D374-E374</f>
        <v>0</v>
      </c>
      <c r="G374" s="712"/>
      <c r="H374" s="711"/>
      <c r="I374" s="711"/>
      <c r="J374" s="711"/>
      <c r="K374" s="712"/>
      <c r="L374" s="712"/>
      <c r="M374" s="712"/>
      <c r="N374" s="712"/>
      <c r="O374" s="712"/>
      <c r="P374" s="712"/>
      <c r="Q374" s="712"/>
      <c r="R374" s="712"/>
      <c r="S374" s="712"/>
      <c r="T374" s="712"/>
      <c r="U374" s="712"/>
      <c r="V374" s="712"/>
      <c r="W374" s="712"/>
      <c r="X374" s="712"/>
      <c r="Y374" s="712"/>
      <c r="Z374" s="712"/>
      <c r="AA374" s="712"/>
      <c r="AB374" s="712"/>
      <c r="AC374" s="712"/>
      <c r="AD374" s="712"/>
      <c r="AE374" s="712"/>
      <c r="AF374" s="712"/>
      <c r="AG374" s="712"/>
      <c r="AH374" s="712"/>
      <c r="AI374" s="712"/>
      <c r="AJ374" s="712"/>
      <c r="AK374" s="712"/>
    </row>
    <row r="375" spans="1:37" s="713" customFormat="1" ht="15" customHeight="1" x14ac:dyDescent="0.3">
      <c r="A375" s="225" t="s">
        <v>274</v>
      </c>
      <c r="B375" s="660">
        <v>225400</v>
      </c>
      <c r="C375" s="331">
        <f>SUMIFS('Expenditures - all orgs'!$D$14:$D$3599,'Expenditures - all orgs'!$C$14:$C$3599, 'Budget Detail - AAAAAA'!$B375,'Expenditures - all orgs'!$B$14:$B$3599,'Budget Detail - AAAAAA'!$B$3)</f>
        <v>0</v>
      </c>
      <c r="D375" s="549">
        <f>SUMIFS('Expenditures - all orgs'!$E$14:$E$3599,'Expenditures - all orgs'!$C$14:$C$3599, 'Budget Detail - AAAAAA'!$B375,'Expenditures - all orgs'!$B$14:$B$3599,'Budget Detail - AAAAAA'!$B$3)</f>
        <v>0</v>
      </c>
      <c r="E375" s="550">
        <f>SUMIFS('Expenditures - all orgs'!$F$14:$F$3599,'Expenditures - all orgs'!$C$14:$C$3599, 'Budget Detail - AAAAAA'!$B375,'Expenditures - all orgs'!$B$14:$B$3599,'Budget Detail - AAAAAA'!$B$3)</f>
        <v>0</v>
      </c>
      <c r="F375" s="551">
        <f t="shared" si="77"/>
        <v>0</v>
      </c>
      <c r="G375" s="712"/>
      <c r="H375" s="711"/>
      <c r="I375" s="711"/>
      <c r="J375" s="711"/>
      <c r="K375" s="712"/>
      <c r="L375" s="712"/>
      <c r="M375" s="712"/>
      <c r="N375" s="712"/>
      <c r="O375" s="712"/>
      <c r="P375" s="712"/>
      <c r="Q375" s="712"/>
      <c r="R375" s="712"/>
      <c r="S375" s="712"/>
      <c r="T375" s="712"/>
      <c r="U375" s="712"/>
      <c r="V375" s="712"/>
      <c r="W375" s="712"/>
      <c r="X375" s="712"/>
      <c r="Y375" s="712"/>
      <c r="Z375" s="712"/>
      <c r="AA375" s="712"/>
      <c r="AB375" s="712"/>
      <c r="AC375" s="712"/>
      <c r="AD375" s="712"/>
      <c r="AE375" s="712"/>
      <c r="AF375" s="712"/>
      <c r="AG375" s="712"/>
      <c r="AH375" s="712"/>
      <c r="AI375" s="712"/>
      <c r="AJ375" s="712"/>
      <c r="AK375" s="712"/>
    </row>
    <row r="376" spans="1:37" s="713" customFormat="1" ht="15" customHeight="1" x14ac:dyDescent="0.3">
      <c r="A376" s="225" t="s">
        <v>275</v>
      </c>
      <c r="B376" s="660">
        <v>225500</v>
      </c>
      <c r="C376" s="331">
        <f>SUMIFS('Expenditures - all orgs'!$D$14:$D$3599,'Expenditures - all orgs'!$C$14:$C$3599, 'Budget Detail - AAAAAA'!$B376,'Expenditures - all orgs'!$B$14:$B$3599,'Budget Detail - AAAAAA'!$B$3)</f>
        <v>0</v>
      </c>
      <c r="D376" s="549">
        <f>SUMIFS('Expenditures - all orgs'!$E$14:$E$3599,'Expenditures - all orgs'!$C$14:$C$3599, 'Budget Detail - AAAAAA'!$B376,'Expenditures - all orgs'!$B$14:$B$3599,'Budget Detail - AAAAAA'!$B$3)</f>
        <v>0</v>
      </c>
      <c r="E376" s="550">
        <f>SUMIFS('Expenditures - all orgs'!$F$14:$F$3599,'Expenditures - all orgs'!$C$14:$C$3599, 'Budget Detail - AAAAAA'!$B376,'Expenditures - all orgs'!$B$14:$B$3599,'Budget Detail - AAAAAA'!$B$3)</f>
        <v>0</v>
      </c>
      <c r="F376" s="551">
        <f t="shared" si="77"/>
        <v>0</v>
      </c>
      <c r="G376" s="712"/>
      <c r="H376" s="711"/>
      <c r="I376" s="711"/>
      <c r="J376" s="711"/>
      <c r="K376" s="712"/>
      <c r="L376" s="712"/>
      <c r="M376" s="712"/>
      <c r="N376" s="712"/>
      <c r="O376" s="712"/>
      <c r="P376" s="712"/>
      <c r="Q376" s="712"/>
      <c r="R376" s="712"/>
      <c r="S376" s="712"/>
      <c r="T376" s="712"/>
      <c r="U376" s="712"/>
      <c r="V376" s="712"/>
      <c r="W376" s="712"/>
      <c r="X376" s="712"/>
      <c r="Y376" s="712"/>
      <c r="Z376" s="712"/>
      <c r="AA376" s="712"/>
      <c r="AB376" s="712"/>
      <c r="AC376" s="712"/>
      <c r="AD376" s="712"/>
      <c r="AE376" s="712"/>
      <c r="AF376" s="712"/>
      <c r="AG376" s="712"/>
      <c r="AH376" s="712"/>
      <c r="AI376" s="712"/>
      <c r="AJ376" s="712"/>
      <c r="AK376" s="712"/>
    </row>
    <row r="377" spans="1:37" s="713" customFormat="1" ht="15" customHeight="1" x14ac:dyDescent="0.3">
      <c r="A377" s="225" t="s">
        <v>436</v>
      </c>
      <c r="B377" s="660">
        <v>225600</v>
      </c>
      <c r="C377" s="331">
        <f>SUMIFS('Expenditures - all orgs'!$D$14:$D$3599,'Expenditures - all orgs'!$C$14:$C$3599, 'Budget Detail - AAAAAA'!$B377,'Expenditures - all orgs'!$B$14:$B$3599,'Budget Detail - AAAAAA'!$B$3)</f>
        <v>0</v>
      </c>
      <c r="D377" s="549">
        <f>SUMIFS('Expenditures - all orgs'!$E$14:$E$3599,'Expenditures - all orgs'!$C$14:$C$3599, 'Budget Detail - AAAAAA'!$B377,'Expenditures - all orgs'!$B$14:$B$3599,'Budget Detail - AAAAAA'!$B$3)</f>
        <v>0</v>
      </c>
      <c r="E377" s="550">
        <f>SUMIFS('Expenditures - all orgs'!$F$14:$F$3599,'Expenditures - all orgs'!$C$14:$C$3599, 'Budget Detail - AAAAAA'!$B377,'Expenditures - all orgs'!$B$14:$B$3599,'Budget Detail - AAAAAA'!$B$3)</f>
        <v>0</v>
      </c>
      <c r="F377" s="551">
        <f t="shared" si="77"/>
        <v>0</v>
      </c>
      <c r="G377" s="712"/>
      <c r="H377" s="711"/>
      <c r="I377" s="711"/>
      <c r="J377" s="711"/>
      <c r="K377" s="712"/>
      <c r="L377" s="712"/>
      <c r="M377" s="712"/>
      <c r="N377" s="712"/>
      <c r="O377" s="712"/>
      <c r="P377" s="712"/>
      <c r="Q377" s="712"/>
      <c r="R377" s="712"/>
      <c r="S377" s="712"/>
      <c r="T377" s="712"/>
      <c r="U377" s="712"/>
      <c r="V377" s="712"/>
      <c r="W377" s="712"/>
      <c r="X377" s="712"/>
      <c r="Y377" s="712"/>
      <c r="Z377" s="712"/>
      <c r="AA377" s="712"/>
      <c r="AB377" s="712"/>
      <c r="AC377" s="712"/>
      <c r="AD377" s="712"/>
      <c r="AE377" s="712"/>
      <c r="AF377" s="712"/>
      <c r="AG377" s="712"/>
      <c r="AH377" s="712"/>
      <c r="AI377" s="712"/>
      <c r="AJ377" s="712"/>
      <c r="AK377" s="712"/>
    </row>
    <row r="378" spans="1:37" s="713" customFormat="1" ht="15" customHeight="1" x14ac:dyDescent="0.3">
      <c r="A378" s="216" t="s">
        <v>276</v>
      </c>
      <c r="B378" s="660">
        <v>225800</v>
      </c>
      <c r="C378" s="331">
        <f>SUMIFS('Expenditures - all orgs'!$D$14:$D$3599,'Expenditures - all orgs'!$C$14:$C$3599, 'Budget Detail - AAAAAA'!$B378,'Expenditures - all orgs'!$B$14:$B$3599,'Budget Detail - AAAAAA'!$B$3)</f>
        <v>0</v>
      </c>
      <c r="D378" s="549">
        <f>SUMIFS('Expenditures - all orgs'!$E$14:$E$3599,'Expenditures - all orgs'!$C$14:$C$3599, 'Budget Detail - AAAAAA'!$B378,'Expenditures - all orgs'!$B$14:$B$3599,'Budget Detail - AAAAAA'!$B$3)</f>
        <v>0</v>
      </c>
      <c r="E378" s="550">
        <f>SUMIFS('Expenditures - all orgs'!$F$14:$F$3599,'Expenditures - all orgs'!$C$14:$C$3599, 'Budget Detail - AAAAAA'!$B378,'Expenditures - all orgs'!$B$14:$B$3599,'Budget Detail - AAAAAA'!$B$3)</f>
        <v>0</v>
      </c>
      <c r="F378" s="551">
        <f t="shared" si="77"/>
        <v>0</v>
      </c>
      <c r="G378" s="712"/>
      <c r="H378" s="711"/>
      <c r="I378" s="711"/>
      <c r="J378" s="711"/>
      <c r="K378" s="712"/>
      <c r="L378" s="712"/>
      <c r="M378" s="712"/>
      <c r="N378" s="712"/>
      <c r="O378" s="712"/>
      <c r="P378" s="712"/>
      <c r="Q378" s="712"/>
      <c r="R378" s="712"/>
      <c r="S378" s="712"/>
      <c r="T378" s="712"/>
      <c r="U378" s="712"/>
      <c r="V378" s="712"/>
      <c r="W378" s="712"/>
      <c r="X378" s="712"/>
      <c r="Y378" s="712"/>
      <c r="Z378" s="712"/>
      <c r="AA378" s="712"/>
      <c r="AB378" s="712"/>
      <c r="AC378" s="712"/>
      <c r="AD378" s="712"/>
      <c r="AE378" s="712"/>
      <c r="AF378" s="712"/>
      <c r="AG378" s="712"/>
      <c r="AH378" s="712"/>
      <c r="AI378" s="712"/>
      <c r="AJ378" s="712"/>
      <c r="AK378" s="712"/>
    </row>
    <row r="379" spans="1:37" s="713" customFormat="1" ht="15" customHeight="1" thickBot="1" x14ac:dyDescent="0.35">
      <c r="A379" s="216" t="s">
        <v>104</v>
      </c>
      <c r="B379" s="660" t="s">
        <v>107</v>
      </c>
      <c r="C379" s="378">
        <f>SUMIFS('Expenditures - all orgs'!$D$14:$D$3599,'Expenditures - all orgs'!$C$14:$C$3599, 'Budget Detail - AAAAAA'!$B379,'Expenditures - all orgs'!$B$14:$B$3599,'Budget Detail - AAAAAA'!$B$3)</f>
        <v>0</v>
      </c>
      <c r="D379" s="552">
        <f>SUMIFS('Expenditures - all orgs'!$E$14:$E$3599,'Expenditures - all orgs'!$C$14:$C$3599, 'Budget Detail - AAAAAA'!$B379,'Expenditures - all orgs'!$B$14:$B$3599,'Budget Detail - AAAAAA'!$B$3)</f>
        <v>0</v>
      </c>
      <c r="E379" s="553">
        <f>SUMIFS('Expenditures - all orgs'!$F$14:$F$3599,'Expenditures - all orgs'!$C$14:$C$3599, 'Budget Detail - AAAAAA'!$B379,'Expenditures - all orgs'!$B$14:$B$3599,'Budget Detail - AAAAAA'!$B$3)</f>
        <v>0</v>
      </c>
      <c r="F379" s="554">
        <f t="shared" ref="F379" si="78">C379-D379-E379</f>
        <v>0</v>
      </c>
      <c r="G379" s="712"/>
      <c r="H379" s="711"/>
      <c r="I379" s="711"/>
      <c r="J379" s="711"/>
      <c r="K379" s="712"/>
      <c r="L379" s="712"/>
      <c r="M379" s="712"/>
      <c r="N379" s="712"/>
      <c r="O379" s="712"/>
      <c r="P379" s="712"/>
      <c r="Q379" s="712"/>
      <c r="R379" s="712"/>
      <c r="S379" s="712"/>
      <c r="T379" s="712"/>
      <c r="U379" s="712"/>
      <c r="V379" s="712"/>
      <c r="W379" s="712"/>
      <c r="X379" s="712"/>
      <c r="Y379" s="712"/>
      <c r="Z379" s="712"/>
      <c r="AA379" s="712"/>
      <c r="AB379" s="712"/>
      <c r="AC379" s="712"/>
      <c r="AD379" s="712"/>
      <c r="AE379" s="712"/>
      <c r="AF379" s="712"/>
      <c r="AG379" s="712"/>
      <c r="AH379" s="712"/>
      <c r="AI379" s="712"/>
      <c r="AJ379" s="712"/>
      <c r="AK379" s="712"/>
    </row>
    <row r="380" spans="1:37" s="713" customFormat="1" ht="15" customHeight="1" thickBot="1" x14ac:dyDescent="0.35">
      <c r="A380" s="216"/>
      <c r="B380" s="661" t="s">
        <v>362</v>
      </c>
      <c r="C380" s="379">
        <f>SUM(C373:C379)</f>
        <v>0</v>
      </c>
      <c r="D380" s="379">
        <f>SUM(D373:D379)</f>
        <v>0</v>
      </c>
      <c r="E380" s="379">
        <f>SUM(E373:E379)</f>
        <v>0</v>
      </c>
      <c r="F380" s="555">
        <f>SUM(F373:F379)</f>
        <v>0</v>
      </c>
      <c r="G380" s="712"/>
      <c r="H380" s="711"/>
      <c r="I380" s="711"/>
      <c r="J380" s="711"/>
      <c r="K380" s="712"/>
      <c r="L380" s="712"/>
      <c r="M380" s="712"/>
      <c r="N380" s="712"/>
      <c r="O380" s="712"/>
      <c r="P380" s="712"/>
      <c r="Q380" s="712"/>
      <c r="R380" s="712"/>
      <c r="S380" s="712"/>
      <c r="T380" s="712"/>
      <c r="U380" s="712"/>
      <c r="V380" s="712"/>
      <c r="W380" s="712"/>
      <c r="X380" s="712"/>
      <c r="Y380" s="712"/>
      <c r="Z380" s="712"/>
      <c r="AA380" s="712"/>
      <c r="AB380" s="712"/>
      <c r="AC380" s="712"/>
      <c r="AD380" s="712"/>
      <c r="AE380" s="712"/>
      <c r="AF380" s="712"/>
      <c r="AG380" s="712"/>
      <c r="AH380" s="712"/>
      <c r="AI380" s="712"/>
      <c r="AJ380" s="712"/>
      <c r="AK380" s="712"/>
    </row>
    <row r="381" spans="1:37" s="307" customFormat="1" ht="15" customHeight="1" x14ac:dyDescent="0.3">
      <c r="A381" s="708"/>
      <c r="B381" s="588"/>
      <c r="C381" s="288"/>
      <c r="D381" s="288"/>
      <c r="E381" s="288"/>
      <c r="F381" s="290"/>
      <c r="G381" s="305"/>
      <c r="H381" s="306"/>
      <c r="I381" s="306"/>
      <c r="J381" s="306"/>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row>
    <row r="382" spans="1:37" s="274" customFormat="1" ht="15" customHeight="1" x14ac:dyDescent="0.3">
      <c r="A382" s="231" t="s">
        <v>277</v>
      </c>
      <c r="B382" s="588"/>
      <c r="C382" s="288"/>
      <c r="D382" s="288"/>
      <c r="E382" s="288"/>
      <c r="F382" s="290"/>
      <c r="G382" s="281"/>
      <c r="H382" s="282"/>
      <c r="I382" s="282"/>
      <c r="J382" s="282"/>
      <c r="K382" s="281"/>
      <c r="L382" s="281"/>
      <c r="M382" s="281"/>
      <c r="N382" s="281"/>
      <c r="O382" s="281"/>
      <c r="P382" s="281"/>
      <c r="Q382" s="281"/>
      <c r="R382" s="281"/>
      <c r="S382" s="281"/>
      <c r="T382" s="281"/>
      <c r="U382" s="281"/>
      <c r="V382" s="281"/>
      <c r="W382" s="281"/>
      <c r="X382" s="281"/>
      <c r="Y382" s="281"/>
      <c r="Z382" s="281"/>
      <c r="AA382" s="281"/>
      <c r="AB382" s="281"/>
      <c r="AC382" s="281"/>
      <c r="AD382" s="281"/>
      <c r="AE382" s="281"/>
      <c r="AF382" s="281"/>
      <c r="AG382" s="281"/>
      <c r="AH382" s="281"/>
      <c r="AI382" s="281"/>
      <c r="AJ382" s="281"/>
      <c r="AK382" s="281"/>
    </row>
    <row r="383" spans="1:37" s="713" customFormat="1" ht="15" customHeight="1" x14ac:dyDescent="0.3">
      <c r="A383" s="216" t="s">
        <v>115</v>
      </c>
      <c r="B383" s="662">
        <v>226100</v>
      </c>
      <c r="C383" s="332">
        <f>SUMIFS('Expenditures - all orgs'!$D$14:$D$3599,'Expenditures - all orgs'!$C$14:$C$3599, 'Budget Detail - AAAAAA'!$B383,'Expenditures - all orgs'!$B$14:$B$3599,'Budget Detail - AAAAAA'!$B$3)</f>
        <v>0</v>
      </c>
      <c r="D383" s="556">
        <f>SUMIFS('Expenditures - all orgs'!$E$14:$E$3599,'Expenditures - all orgs'!$C$14:$C$3599, 'Budget Detail - AAAAAA'!$B383,'Expenditures - all orgs'!$B$14:$B$3599,'Budget Detail - AAAAAA'!$B$3)</f>
        <v>0</v>
      </c>
      <c r="E383" s="557">
        <f>SUMIFS('Expenditures - all orgs'!$F$14:$F$3599,'Expenditures - all orgs'!$C$14:$C$3599, 'Budget Detail - AAAAAA'!$B383,'Expenditures - all orgs'!$B$14:$B$3599,'Budget Detail - AAAAAA'!$B$3)</f>
        <v>0</v>
      </c>
      <c r="F383" s="558">
        <f t="shared" si="76"/>
        <v>0</v>
      </c>
      <c r="G383" s="712"/>
      <c r="H383" s="711"/>
      <c r="I383" s="711"/>
      <c r="J383" s="711"/>
      <c r="K383" s="712"/>
      <c r="L383" s="712"/>
      <c r="M383" s="712"/>
      <c r="N383" s="712"/>
      <c r="O383" s="712"/>
      <c r="P383" s="712"/>
      <c r="Q383" s="712"/>
      <c r="R383" s="712"/>
      <c r="S383" s="712"/>
      <c r="T383" s="712"/>
      <c r="U383" s="712"/>
      <c r="V383" s="712"/>
      <c r="W383" s="712"/>
      <c r="X383" s="712"/>
      <c r="Y383" s="712"/>
      <c r="Z383" s="712"/>
      <c r="AA383" s="712"/>
      <c r="AB383" s="712"/>
      <c r="AC383" s="712"/>
      <c r="AD383" s="712"/>
      <c r="AE383" s="712"/>
      <c r="AF383" s="712"/>
      <c r="AG383" s="712"/>
      <c r="AH383" s="712"/>
      <c r="AI383" s="712"/>
      <c r="AJ383" s="712"/>
      <c r="AK383" s="712"/>
    </row>
    <row r="384" spans="1:37" s="713" customFormat="1" ht="15" customHeight="1" x14ac:dyDescent="0.3">
      <c r="A384" s="216" t="s">
        <v>450</v>
      </c>
      <c r="B384" s="663">
        <v>226200</v>
      </c>
      <c r="C384" s="332">
        <f>SUMIFS('Expenditures - all orgs'!$D$14:$D$3599,'Expenditures - all orgs'!$C$14:$C$3599, 'Budget Detail - AAAAAA'!$B384,'Expenditures - all orgs'!$B$14:$B$3599,'Budget Detail - AAAAAA'!$B$3)</f>
        <v>0</v>
      </c>
      <c r="D384" s="556">
        <f>SUMIFS('Expenditures - all orgs'!$E$14:$E$3599,'Expenditures - all orgs'!$C$14:$C$3599, 'Budget Detail - AAAAAA'!$B384,'Expenditures - all orgs'!$B$14:$B$3599,'Budget Detail - AAAAAA'!$B$3)</f>
        <v>0</v>
      </c>
      <c r="E384" s="557">
        <f>SUMIFS('Expenditures - all orgs'!$F$14:$F$3599,'Expenditures - all orgs'!$C$14:$C$3599, 'Budget Detail - AAAAAA'!$B384,'Expenditures - all orgs'!$B$14:$B$3599,'Budget Detail - AAAAAA'!$B$3)</f>
        <v>0</v>
      </c>
      <c r="F384" s="558">
        <f t="shared" ref="F384:F387" si="79">C384-D384-E384</f>
        <v>0</v>
      </c>
      <c r="G384" s="712"/>
      <c r="H384" s="711"/>
      <c r="I384" s="711"/>
      <c r="J384" s="711"/>
      <c r="K384" s="712"/>
      <c r="L384" s="712"/>
      <c r="M384" s="712"/>
      <c r="N384" s="712"/>
      <c r="O384" s="712"/>
      <c r="P384" s="712"/>
      <c r="Q384" s="712"/>
      <c r="R384" s="712"/>
      <c r="S384" s="712"/>
      <c r="T384" s="712"/>
      <c r="U384" s="712"/>
      <c r="V384" s="712"/>
      <c r="W384" s="712"/>
      <c r="X384" s="712"/>
      <c r="Y384" s="712"/>
      <c r="Z384" s="712"/>
      <c r="AA384" s="712"/>
      <c r="AB384" s="712"/>
      <c r="AC384" s="712"/>
      <c r="AD384" s="712"/>
      <c r="AE384" s="712"/>
      <c r="AF384" s="712"/>
      <c r="AG384" s="712"/>
      <c r="AH384" s="712"/>
      <c r="AI384" s="712"/>
      <c r="AJ384" s="712"/>
      <c r="AK384" s="712"/>
    </row>
    <row r="385" spans="1:37" s="713" customFormat="1" ht="15" customHeight="1" x14ac:dyDescent="0.3">
      <c r="A385" s="216" t="s">
        <v>451</v>
      </c>
      <c r="B385" s="663">
        <v>226300</v>
      </c>
      <c r="C385" s="332">
        <f>SUMIFS('Expenditures - all orgs'!$D$14:$D$3599,'Expenditures - all orgs'!$C$14:$C$3599, 'Budget Detail - AAAAAA'!$B385,'Expenditures - all orgs'!$B$14:$B$3599,'Budget Detail - AAAAAA'!$B$3)</f>
        <v>0</v>
      </c>
      <c r="D385" s="556">
        <f>SUMIFS('Expenditures - all orgs'!$E$14:$E$3599,'Expenditures - all orgs'!$C$14:$C$3599, 'Budget Detail - AAAAAA'!$B385,'Expenditures - all orgs'!$B$14:$B$3599,'Budget Detail - AAAAAA'!$B$3)</f>
        <v>0</v>
      </c>
      <c r="E385" s="557">
        <f>SUMIFS('Expenditures - all orgs'!$F$14:$F$3599,'Expenditures - all orgs'!$C$14:$C$3599, 'Budget Detail - AAAAAA'!$B385,'Expenditures - all orgs'!$B$14:$B$3599,'Budget Detail - AAAAAA'!$B$3)</f>
        <v>0</v>
      </c>
      <c r="F385" s="558">
        <f t="shared" si="79"/>
        <v>0</v>
      </c>
      <c r="G385" s="712"/>
      <c r="H385" s="711"/>
      <c r="I385" s="711"/>
      <c r="J385" s="711"/>
      <c r="K385" s="712"/>
      <c r="L385" s="712"/>
      <c r="M385" s="712"/>
      <c r="N385" s="712"/>
      <c r="O385" s="712"/>
      <c r="P385" s="712"/>
      <c r="Q385" s="712"/>
      <c r="R385" s="712"/>
      <c r="S385" s="712"/>
      <c r="T385" s="712"/>
      <c r="U385" s="712"/>
      <c r="V385" s="712"/>
      <c r="W385" s="712"/>
      <c r="X385" s="712"/>
      <c r="Y385" s="712"/>
      <c r="Z385" s="712"/>
      <c r="AA385" s="712"/>
      <c r="AB385" s="712"/>
      <c r="AC385" s="712"/>
      <c r="AD385" s="712"/>
      <c r="AE385" s="712"/>
      <c r="AF385" s="712"/>
      <c r="AG385" s="712"/>
      <c r="AH385" s="712"/>
      <c r="AI385" s="712"/>
      <c r="AJ385" s="712"/>
      <c r="AK385" s="712"/>
    </row>
    <row r="386" spans="1:37" s="307" customFormat="1" ht="15" customHeight="1" x14ac:dyDescent="0.3">
      <c r="A386" s="222" t="s">
        <v>103</v>
      </c>
      <c r="B386" s="664">
        <v>226400</v>
      </c>
      <c r="C386" s="332">
        <f>SUMIFS('Expenditures - all orgs'!$D$14:$D$3599,'Expenditures - all orgs'!$C$14:$C$3599, 'Budget Detail - AAAAAA'!$B386,'Expenditures - all orgs'!$B$14:$B$3599,'Budget Detail - AAAAAA'!$B$3)</f>
        <v>0</v>
      </c>
      <c r="D386" s="556">
        <f>SUMIFS('Expenditures - all orgs'!$E$14:$E$3599,'Expenditures - all orgs'!$C$14:$C$3599, 'Budget Detail - AAAAAA'!$B386,'Expenditures - all orgs'!$B$14:$B$3599,'Budget Detail - AAAAAA'!$B$3)</f>
        <v>0</v>
      </c>
      <c r="E386" s="557">
        <f>SUMIFS('Expenditures - all orgs'!$F$14:$F$3599,'Expenditures - all orgs'!$C$14:$C$3599, 'Budget Detail - AAAAAA'!$B386,'Expenditures - all orgs'!$B$14:$B$3599,'Budget Detail - AAAAAA'!$B$3)</f>
        <v>0</v>
      </c>
      <c r="F386" s="558">
        <f t="shared" si="79"/>
        <v>0</v>
      </c>
      <c r="G386" s="305"/>
      <c r="H386" s="285"/>
      <c r="I386" s="285"/>
      <c r="J386" s="285"/>
      <c r="K386" s="305"/>
      <c r="L386" s="305"/>
      <c r="M386" s="305"/>
      <c r="N386" s="305"/>
      <c r="O386" s="305"/>
      <c r="P386" s="305"/>
      <c r="Q386" s="305"/>
      <c r="R386" s="305"/>
      <c r="S386" s="305"/>
      <c r="T386" s="305"/>
      <c r="U386" s="305"/>
      <c r="V386" s="305"/>
      <c r="W386" s="305"/>
      <c r="X386" s="305"/>
      <c r="Y386" s="305"/>
      <c r="Z386" s="305"/>
      <c r="AA386" s="305"/>
      <c r="AB386" s="305"/>
      <c r="AC386" s="305"/>
      <c r="AD386" s="305"/>
      <c r="AE386" s="305"/>
      <c r="AF386" s="305"/>
      <c r="AG386" s="305"/>
      <c r="AH386" s="305"/>
      <c r="AI386" s="305"/>
      <c r="AJ386" s="305"/>
      <c r="AK386" s="305"/>
    </row>
    <row r="387" spans="1:37" s="307" customFormat="1" ht="15" customHeight="1" x14ac:dyDescent="0.3">
      <c r="A387" s="222" t="s">
        <v>280</v>
      </c>
      <c r="B387" s="664">
        <v>226800</v>
      </c>
      <c r="C387" s="332">
        <f>SUMIFS('Expenditures - all orgs'!$D$14:$D$3599,'Expenditures - all orgs'!$C$14:$C$3599, 'Budget Detail - AAAAAA'!$B387,'Expenditures - all orgs'!$B$14:$B$3599,'Budget Detail - AAAAAA'!$B$3)</f>
        <v>0</v>
      </c>
      <c r="D387" s="559">
        <f>SUMIFS('Expenditures - all orgs'!$E$14:$E$3599,'Expenditures - all orgs'!$C$14:$C$3599, 'Budget Detail - AAAAAA'!$B387,'Expenditures - all orgs'!$B$14:$B$3599,'Budget Detail - AAAAAA'!$B$3)</f>
        <v>0</v>
      </c>
      <c r="E387" s="557">
        <f>SUMIFS('Expenditures - all orgs'!$F$14:$F$3599,'Expenditures - all orgs'!$C$14:$C$3599, 'Budget Detail - AAAAAA'!$B387,'Expenditures - all orgs'!$B$14:$B$3599,'Budget Detail - AAAAAA'!$B$3)</f>
        <v>0</v>
      </c>
      <c r="F387" s="558">
        <f t="shared" si="79"/>
        <v>0</v>
      </c>
      <c r="G387" s="305"/>
      <c r="H387" s="285"/>
      <c r="I387" s="285"/>
      <c r="J387" s="285"/>
      <c r="K387" s="305"/>
      <c r="L387" s="305"/>
      <c r="M387" s="305"/>
      <c r="N387" s="305"/>
      <c r="O387" s="305"/>
      <c r="P387" s="305"/>
      <c r="Q387" s="305"/>
      <c r="R387" s="305"/>
      <c r="S387" s="305"/>
      <c r="T387" s="305"/>
      <c r="U387" s="305"/>
      <c r="V387" s="305"/>
      <c r="W387" s="305"/>
      <c r="X387" s="305"/>
      <c r="Y387" s="305"/>
      <c r="Z387" s="305"/>
      <c r="AA387" s="305"/>
      <c r="AB387" s="305"/>
      <c r="AC387" s="305"/>
      <c r="AD387" s="305"/>
      <c r="AE387" s="305"/>
      <c r="AF387" s="305"/>
      <c r="AG387" s="305"/>
      <c r="AH387" s="305"/>
      <c r="AI387" s="305"/>
      <c r="AJ387" s="305"/>
      <c r="AK387" s="305"/>
    </row>
    <row r="388" spans="1:37" s="307" customFormat="1" ht="15" customHeight="1" thickBot="1" x14ac:dyDescent="0.35">
      <c r="A388" s="218" t="s">
        <v>104</v>
      </c>
      <c r="B388" s="664" t="s">
        <v>107</v>
      </c>
      <c r="C388" s="332">
        <f>SUMIFS('Expenditures - all orgs'!$D$14:$D$3599,'Expenditures - all orgs'!$C$14:$C$3599, 'Budget Detail - AAAAAA'!$B388,'Expenditures - all orgs'!$B$14:$B$3599,'Budget Detail - AAAAAA'!$B$3)</f>
        <v>0</v>
      </c>
      <c r="D388" s="560">
        <f>SUMIFS('Expenditures - all orgs'!$E$14:$E$3599,'Expenditures - all orgs'!$C$14:$C$3599, 'Budget Detail - AAAAAA'!$B388,'Expenditures - all orgs'!$B$14:$B$3599,'Budget Detail - AAAAAA'!$B$3)</f>
        <v>0</v>
      </c>
      <c r="E388" s="561">
        <f>SUMIFS('Expenditures - all orgs'!$F$14:$F$3599,'Expenditures - all orgs'!$C$14:$C$3599, 'Budget Detail - AAAAAA'!$B388,'Expenditures - all orgs'!$B$14:$B$3599,'Budget Detail - AAAAAA'!$B$3)</f>
        <v>0</v>
      </c>
      <c r="F388" s="562">
        <f t="shared" ref="F388" si="80">C388-D388-E388</f>
        <v>0</v>
      </c>
      <c r="G388" s="305"/>
      <c r="H388" s="285"/>
      <c r="I388" s="285"/>
      <c r="J388" s="285"/>
      <c r="K388" s="305"/>
      <c r="L388" s="305"/>
      <c r="M388" s="305"/>
      <c r="N388" s="305"/>
      <c r="O388" s="305"/>
      <c r="P388" s="305"/>
      <c r="Q388" s="305"/>
      <c r="R388" s="305"/>
      <c r="S388" s="305"/>
      <c r="T388" s="305"/>
      <c r="U388" s="305"/>
      <c r="V388" s="305"/>
      <c r="W388" s="305"/>
      <c r="X388" s="305"/>
      <c r="Y388" s="305"/>
      <c r="Z388" s="305"/>
      <c r="AA388" s="305"/>
      <c r="AB388" s="305"/>
      <c r="AC388" s="305"/>
      <c r="AD388" s="305"/>
      <c r="AE388" s="305"/>
      <c r="AF388" s="305"/>
      <c r="AG388" s="305"/>
      <c r="AH388" s="305"/>
      <c r="AI388" s="305"/>
      <c r="AJ388" s="305"/>
      <c r="AK388" s="305"/>
    </row>
    <row r="389" spans="1:37" s="307" customFormat="1" ht="15" customHeight="1" thickBot="1" x14ac:dyDescent="0.35">
      <c r="A389" s="218"/>
      <c r="B389" s="665" t="s">
        <v>362</v>
      </c>
      <c r="C389" s="380">
        <f>SUM(C383:C388)</f>
        <v>0</v>
      </c>
      <c r="D389" s="380">
        <f>SUM(D383:D388)</f>
        <v>0</v>
      </c>
      <c r="E389" s="380">
        <f>SUM(E383:E388)</f>
        <v>0</v>
      </c>
      <c r="F389" s="563">
        <f>SUM(F383:F388)</f>
        <v>0</v>
      </c>
      <c r="G389" s="305"/>
      <c r="H389" s="285"/>
      <c r="I389" s="285"/>
      <c r="J389" s="285"/>
      <c r="K389" s="305"/>
      <c r="L389" s="305"/>
      <c r="M389" s="305"/>
      <c r="N389" s="305"/>
      <c r="O389" s="305"/>
      <c r="P389" s="305"/>
      <c r="Q389" s="305"/>
      <c r="R389" s="305"/>
      <c r="S389" s="305"/>
      <c r="T389" s="305"/>
      <c r="U389" s="305"/>
      <c r="V389" s="305"/>
      <c r="W389" s="305"/>
      <c r="X389" s="305"/>
      <c r="Y389" s="305"/>
      <c r="Z389" s="305"/>
      <c r="AA389" s="305"/>
      <c r="AB389" s="305"/>
      <c r="AC389" s="305"/>
      <c r="AD389" s="305"/>
      <c r="AE389" s="305"/>
      <c r="AF389" s="305"/>
      <c r="AG389" s="305"/>
      <c r="AH389" s="305"/>
      <c r="AI389" s="305"/>
      <c r="AJ389" s="305"/>
      <c r="AK389" s="305"/>
    </row>
    <row r="390" spans="1:37" s="307" customFormat="1" ht="15" customHeight="1" x14ac:dyDescent="0.3">
      <c r="A390" s="708"/>
      <c r="B390" s="588"/>
      <c r="C390" s="288"/>
      <c r="D390" s="288"/>
      <c r="E390" s="288"/>
      <c r="F390" s="290"/>
      <c r="G390" s="305"/>
      <c r="H390" s="306"/>
      <c r="I390" s="306"/>
      <c r="J390" s="306"/>
      <c r="K390" s="305"/>
      <c r="L390" s="305"/>
      <c r="M390" s="305"/>
      <c r="N390" s="305"/>
      <c r="O390" s="305"/>
      <c r="P390" s="305"/>
      <c r="Q390" s="305"/>
      <c r="R390" s="305"/>
      <c r="S390" s="305"/>
      <c r="T390" s="305"/>
      <c r="U390" s="305"/>
      <c r="V390" s="305"/>
      <c r="W390" s="305"/>
      <c r="X390" s="305"/>
      <c r="Y390" s="305"/>
      <c r="Z390" s="305"/>
      <c r="AA390" s="305"/>
      <c r="AB390" s="305"/>
      <c r="AC390" s="305"/>
      <c r="AD390" s="305"/>
      <c r="AE390" s="305"/>
      <c r="AF390" s="305"/>
      <c r="AG390" s="305"/>
      <c r="AH390" s="305"/>
      <c r="AI390" s="305"/>
      <c r="AJ390" s="305"/>
      <c r="AK390" s="305"/>
    </row>
    <row r="391" spans="1:37" s="274" customFormat="1" ht="15" customHeight="1" x14ac:dyDescent="0.3">
      <c r="A391" s="231" t="s">
        <v>281</v>
      </c>
      <c r="B391" s="588"/>
      <c r="C391" s="288"/>
      <c r="D391" s="288"/>
      <c r="E391" s="288"/>
      <c r="F391" s="290"/>
      <c r="G391" s="281"/>
      <c r="H391" s="282"/>
      <c r="I391" s="282"/>
      <c r="J391" s="282"/>
      <c r="K391" s="281"/>
      <c r="L391" s="281"/>
      <c r="M391" s="281"/>
      <c r="N391" s="281"/>
      <c r="O391" s="281"/>
      <c r="P391" s="281"/>
      <c r="Q391" s="281"/>
      <c r="R391" s="281"/>
      <c r="S391" s="281"/>
      <c r="T391" s="281"/>
      <c r="U391" s="281"/>
      <c r="V391" s="281"/>
      <c r="W391" s="281"/>
      <c r="X391" s="281"/>
      <c r="Y391" s="281"/>
      <c r="Z391" s="281"/>
      <c r="AA391" s="281"/>
      <c r="AB391" s="281"/>
      <c r="AC391" s="281"/>
      <c r="AD391" s="281"/>
      <c r="AE391" s="281"/>
      <c r="AF391" s="281"/>
      <c r="AG391" s="281"/>
      <c r="AH391" s="281"/>
      <c r="AI391" s="281"/>
      <c r="AJ391" s="281"/>
      <c r="AK391" s="281"/>
    </row>
    <row r="392" spans="1:37" s="307" customFormat="1" ht="15" customHeight="1" x14ac:dyDescent="0.3">
      <c r="A392" s="222" t="s">
        <v>282</v>
      </c>
      <c r="B392" s="666">
        <v>227100</v>
      </c>
      <c r="C392" s="333">
        <f>SUMIFS('Expenditures - all orgs'!$D$14:$D$3599,'Expenditures - all orgs'!$C$14:$C$3599, 'Budget Detail - AAAAAA'!$B392,'Expenditures - all orgs'!$B$14:$B$3599,'Budget Detail - AAAAAA'!$B$3)</f>
        <v>0</v>
      </c>
      <c r="D392" s="564">
        <f>SUMIFS('Expenditures - all orgs'!$E$14:$E$3599,'Expenditures - all orgs'!$C$14:$C$3599, 'Budget Detail - AAAAAA'!$B392,'Expenditures - all orgs'!$B$14:$B$3599,'Budget Detail - AAAAAA'!$B$3)</f>
        <v>0</v>
      </c>
      <c r="E392" s="565">
        <f>SUMIFS('Expenditures - all orgs'!$F$14:$F$3599,'Expenditures - all orgs'!$C$14:$C$3599, 'Budget Detail - AAAAAA'!$B392,'Expenditures - all orgs'!$B$14:$B$3599,'Budget Detail - AAAAAA'!$B$3)</f>
        <v>0</v>
      </c>
      <c r="F392" s="566">
        <f t="shared" ref="F392:F399" si="81">C392-D392-E392</f>
        <v>0</v>
      </c>
      <c r="G392" s="305"/>
      <c r="H392" s="285"/>
      <c r="I392" s="285"/>
      <c r="J392" s="285"/>
      <c r="K392" s="305"/>
      <c r="L392" s="305"/>
      <c r="M392" s="305"/>
      <c r="N392" s="305"/>
      <c r="O392" s="305"/>
      <c r="P392" s="305"/>
      <c r="Q392" s="305"/>
      <c r="R392" s="305"/>
      <c r="S392" s="305"/>
      <c r="T392" s="305"/>
      <c r="U392" s="305"/>
      <c r="V392" s="305"/>
      <c r="W392" s="305"/>
      <c r="X392" s="305"/>
      <c r="Y392" s="305"/>
      <c r="Z392" s="305"/>
      <c r="AA392" s="305"/>
      <c r="AB392" s="305"/>
      <c r="AC392" s="305"/>
      <c r="AD392" s="305"/>
      <c r="AE392" s="305"/>
      <c r="AF392" s="305"/>
      <c r="AG392" s="305"/>
      <c r="AH392" s="305"/>
      <c r="AI392" s="305"/>
      <c r="AJ392" s="305"/>
      <c r="AK392" s="305"/>
    </row>
    <row r="393" spans="1:37" s="307" customFormat="1" ht="15" customHeight="1" x14ac:dyDescent="0.3">
      <c r="A393" s="222" t="s">
        <v>283</v>
      </c>
      <c r="B393" s="667">
        <v>227200</v>
      </c>
      <c r="C393" s="333">
        <f>SUMIFS('Expenditures - all orgs'!$D$14:$D$3599,'Expenditures - all orgs'!$C$14:$C$3599, 'Budget Detail - AAAAAA'!$B393,'Expenditures - all orgs'!$B$14:$B$3599,'Budget Detail - AAAAAA'!$B$3)</f>
        <v>0</v>
      </c>
      <c r="D393" s="564">
        <f>SUMIFS('Expenditures - all orgs'!$E$14:$E$3599,'Expenditures - all orgs'!$C$14:$C$3599, 'Budget Detail - AAAAAA'!$B393,'Expenditures - all orgs'!$B$14:$B$3599,'Budget Detail - AAAAAA'!$B$3)</f>
        <v>0</v>
      </c>
      <c r="E393" s="565">
        <f>SUMIFS('Expenditures - all orgs'!$F$14:$F$3599,'Expenditures - all orgs'!$C$14:$C$3599, 'Budget Detail - AAAAAA'!$B393,'Expenditures - all orgs'!$B$14:$B$3599,'Budget Detail - AAAAAA'!$B$3)</f>
        <v>0</v>
      </c>
      <c r="F393" s="566">
        <f t="shared" si="81"/>
        <v>0</v>
      </c>
      <c r="G393" s="305"/>
      <c r="H393" s="285"/>
      <c r="I393" s="285"/>
      <c r="J393" s="285"/>
      <c r="K393" s="305"/>
      <c r="L393" s="305"/>
      <c r="M393" s="305"/>
      <c r="N393" s="305"/>
      <c r="O393" s="305"/>
      <c r="P393" s="305"/>
      <c r="Q393" s="305"/>
      <c r="R393" s="305"/>
      <c r="S393" s="305"/>
      <c r="T393" s="305"/>
      <c r="U393" s="305"/>
      <c r="V393" s="305"/>
      <c r="W393" s="305"/>
      <c r="X393" s="305"/>
      <c r="Y393" s="305"/>
      <c r="Z393" s="305"/>
      <c r="AA393" s="305"/>
      <c r="AB393" s="305"/>
      <c r="AC393" s="305"/>
      <c r="AD393" s="305"/>
      <c r="AE393" s="305"/>
      <c r="AF393" s="305"/>
      <c r="AG393" s="305"/>
      <c r="AH393" s="305"/>
      <c r="AI393" s="305"/>
      <c r="AJ393" s="305"/>
      <c r="AK393" s="305"/>
    </row>
    <row r="394" spans="1:37" s="307" customFormat="1" ht="15" customHeight="1" x14ac:dyDescent="0.3">
      <c r="A394" s="222" t="s">
        <v>284</v>
      </c>
      <c r="B394" s="667">
        <v>227300</v>
      </c>
      <c r="C394" s="333">
        <f>SUMIFS('Expenditures - all orgs'!$D$14:$D$3599,'Expenditures - all orgs'!$C$14:$C$3599, 'Budget Detail - AAAAAA'!$B394,'Expenditures - all orgs'!$B$14:$B$3599,'Budget Detail - AAAAAA'!$B$3)</f>
        <v>0</v>
      </c>
      <c r="D394" s="564">
        <f>SUMIFS('Expenditures - all orgs'!$E$14:$E$3599,'Expenditures - all orgs'!$C$14:$C$3599, 'Budget Detail - AAAAAA'!$B394,'Expenditures - all orgs'!$B$14:$B$3599,'Budget Detail - AAAAAA'!$B$3)</f>
        <v>0</v>
      </c>
      <c r="E394" s="565">
        <f>SUMIFS('Expenditures - all orgs'!$F$14:$F$3599,'Expenditures - all orgs'!$C$14:$C$3599, 'Budget Detail - AAAAAA'!$B394,'Expenditures - all orgs'!$B$14:$B$3599,'Budget Detail - AAAAAA'!$B$3)</f>
        <v>0</v>
      </c>
      <c r="F394" s="566">
        <f t="shared" si="81"/>
        <v>0</v>
      </c>
      <c r="G394" s="305"/>
      <c r="H394" s="285"/>
      <c r="I394" s="285"/>
      <c r="J394" s="285"/>
      <c r="K394" s="305"/>
      <c r="L394" s="305"/>
      <c r="M394" s="305"/>
      <c r="N394" s="305"/>
      <c r="O394" s="305"/>
      <c r="P394" s="305"/>
      <c r="Q394" s="305"/>
      <c r="R394" s="305"/>
      <c r="S394" s="305"/>
      <c r="T394" s="305"/>
      <c r="U394" s="305"/>
      <c r="V394" s="305"/>
      <c r="W394" s="305"/>
      <c r="X394" s="305"/>
      <c r="Y394" s="305"/>
      <c r="Z394" s="305"/>
      <c r="AA394" s="305"/>
      <c r="AB394" s="305"/>
      <c r="AC394" s="305"/>
      <c r="AD394" s="305"/>
      <c r="AE394" s="305"/>
      <c r="AF394" s="305"/>
      <c r="AG394" s="305"/>
      <c r="AH394" s="305"/>
      <c r="AI394" s="305"/>
      <c r="AJ394" s="305"/>
      <c r="AK394" s="305"/>
    </row>
    <row r="395" spans="1:37" s="307" customFormat="1" ht="15" customHeight="1" x14ac:dyDescent="0.3">
      <c r="A395" s="222" t="s">
        <v>285</v>
      </c>
      <c r="B395" s="667">
        <v>227400</v>
      </c>
      <c r="C395" s="333">
        <f>SUMIFS('Expenditures - all orgs'!$D$14:$D$3599,'Expenditures - all orgs'!$C$14:$C$3599, 'Budget Detail - AAAAAA'!$B395,'Expenditures - all orgs'!$B$14:$B$3599,'Budget Detail - AAAAAA'!$B$3)</f>
        <v>0</v>
      </c>
      <c r="D395" s="564">
        <f>SUMIFS('Expenditures - all orgs'!$E$14:$E$3599,'Expenditures - all orgs'!$C$14:$C$3599, 'Budget Detail - AAAAAA'!$B395,'Expenditures - all orgs'!$B$14:$B$3599,'Budget Detail - AAAAAA'!$B$3)</f>
        <v>0</v>
      </c>
      <c r="E395" s="565">
        <f>SUMIFS('Expenditures - all orgs'!$F$14:$F$3599,'Expenditures - all orgs'!$C$14:$C$3599, 'Budget Detail - AAAAAA'!$B395,'Expenditures - all orgs'!$B$14:$B$3599,'Budget Detail - AAAAAA'!$B$3)</f>
        <v>0</v>
      </c>
      <c r="F395" s="566">
        <f t="shared" si="81"/>
        <v>0</v>
      </c>
      <c r="G395" s="305"/>
      <c r="H395" s="285"/>
      <c r="I395" s="285"/>
      <c r="J395" s="285"/>
      <c r="K395" s="305"/>
      <c r="L395" s="305"/>
      <c r="M395" s="305"/>
      <c r="N395" s="305"/>
      <c r="O395" s="305"/>
      <c r="P395" s="305"/>
      <c r="Q395" s="305"/>
      <c r="R395" s="305"/>
      <c r="S395" s="305"/>
      <c r="T395" s="305"/>
      <c r="U395" s="305"/>
      <c r="V395" s="305"/>
      <c r="W395" s="305"/>
      <c r="X395" s="305"/>
      <c r="Y395" s="305"/>
      <c r="Z395" s="305"/>
      <c r="AA395" s="305"/>
      <c r="AB395" s="305"/>
      <c r="AC395" s="305"/>
      <c r="AD395" s="305"/>
      <c r="AE395" s="305"/>
      <c r="AF395" s="305"/>
      <c r="AG395" s="305"/>
      <c r="AH395" s="305"/>
      <c r="AI395" s="305"/>
      <c r="AJ395" s="305"/>
      <c r="AK395" s="305"/>
    </row>
    <row r="396" spans="1:37" s="307" customFormat="1" ht="15" customHeight="1" x14ac:dyDescent="0.3">
      <c r="A396" s="222" t="s">
        <v>286</v>
      </c>
      <c r="B396" s="667">
        <v>227500</v>
      </c>
      <c r="C396" s="333">
        <f>SUMIFS('Expenditures - all orgs'!$D$14:$D$3599,'Expenditures - all orgs'!$C$14:$C$3599, 'Budget Detail - AAAAAA'!$B396,'Expenditures - all orgs'!$B$14:$B$3599,'Budget Detail - AAAAAA'!$B$3)</f>
        <v>0</v>
      </c>
      <c r="D396" s="564">
        <f>SUMIFS('Expenditures - all orgs'!$E$14:$E$3599,'Expenditures - all orgs'!$C$14:$C$3599, 'Budget Detail - AAAAAA'!$B396,'Expenditures - all orgs'!$B$14:$B$3599,'Budget Detail - AAAAAA'!$B$3)</f>
        <v>0</v>
      </c>
      <c r="E396" s="565">
        <f>SUMIFS('Expenditures - all orgs'!$F$14:$F$3599,'Expenditures - all orgs'!$C$14:$C$3599, 'Budget Detail - AAAAAA'!$B396,'Expenditures - all orgs'!$B$14:$B$3599,'Budget Detail - AAAAAA'!$B$3)</f>
        <v>0</v>
      </c>
      <c r="F396" s="566">
        <f t="shared" si="81"/>
        <v>0</v>
      </c>
      <c r="G396" s="305"/>
      <c r="H396" s="285"/>
      <c r="I396" s="285"/>
      <c r="J396" s="285"/>
      <c r="K396" s="305"/>
      <c r="L396" s="305"/>
      <c r="M396" s="305"/>
      <c r="N396" s="305"/>
      <c r="O396" s="305"/>
      <c r="P396" s="305"/>
      <c r="Q396" s="305"/>
      <c r="R396" s="305"/>
      <c r="S396" s="305"/>
      <c r="T396" s="305"/>
      <c r="U396" s="305"/>
      <c r="V396" s="305"/>
      <c r="W396" s="305"/>
      <c r="X396" s="305"/>
      <c r="Y396" s="305"/>
      <c r="Z396" s="305"/>
      <c r="AA396" s="305"/>
      <c r="AB396" s="305"/>
      <c r="AC396" s="305"/>
      <c r="AD396" s="305"/>
      <c r="AE396" s="305"/>
      <c r="AF396" s="305"/>
      <c r="AG396" s="305"/>
      <c r="AH396" s="305"/>
      <c r="AI396" s="305"/>
      <c r="AJ396" s="305"/>
      <c r="AK396" s="305"/>
    </row>
    <row r="397" spans="1:37" s="307" customFormat="1" ht="15" customHeight="1" x14ac:dyDescent="0.3">
      <c r="A397" s="222" t="s">
        <v>287</v>
      </c>
      <c r="B397" s="667">
        <v>227600</v>
      </c>
      <c r="C397" s="333">
        <f>SUMIFS('Expenditures - all orgs'!$D$14:$D$3599,'Expenditures - all orgs'!$C$14:$C$3599, 'Budget Detail - AAAAAA'!$B397,'Expenditures - all orgs'!$B$14:$B$3599,'Budget Detail - AAAAAA'!$B$3)</f>
        <v>0</v>
      </c>
      <c r="D397" s="564">
        <f>SUMIFS('Expenditures - all orgs'!$E$14:$E$3599,'Expenditures - all orgs'!$C$14:$C$3599, 'Budget Detail - AAAAAA'!$B397,'Expenditures - all orgs'!$B$14:$B$3599,'Budget Detail - AAAAAA'!$B$3)</f>
        <v>0</v>
      </c>
      <c r="E397" s="565">
        <f>SUMIFS('Expenditures - all orgs'!$F$14:$F$3599,'Expenditures - all orgs'!$C$14:$C$3599, 'Budget Detail - AAAAAA'!$B397,'Expenditures - all orgs'!$B$14:$B$3599,'Budget Detail - AAAAAA'!$B$3)</f>
        <v>0</v>
      </c>
      <c r="F397" s="566">
        <f t="shared" si="81"/>
        <v>0</v>
      </c>
      <c r="G397" s="305"/>
      <c r="H397" s="285"/>
      <c r="I397" s="285"/>
      <c r="J397" s="285"/>
      <c r="K397" s="305"/>
      <c r="L397" s="305"/>
      <c r="M397" s="305"/>
      <c r="N397" s="305"/>
      <c r="O397" s="305"/>
      <c r="P397" s="305"/>
      <c r="Q397" s="305"/>
      <c r="R397" s="305"/>
      <c r="S397" s="305"/>
      <c r="T397" s="305"/>
      <c r="U397" s="305"/>
      <c r="V397" s="305"/>
      <c r="W397" s="305"/>
      <c r="X397" s="305"/>
      <c r="Y397" s="305"/>
      <c r="Z397" s="305"/>
      <c r="AA397" s="305"/>
      <c r="AB397" s="305"/>
      <c r="AC397" s="305"/>
      <c r="AD397" s="305"/>
      <c r="AE397" s="305"/>
      <c r="AF397" s="305"/>
      <c r="AG397" s="305"/>
      <c r="AH397" s="305"/>
      <c r="AI397" s="305"/>
      <c r="AJ397" s="305"/>
      <c r="AK397" s="305"/>
    </row>
    <row r="398" spans="1:37" s="307" customFormat="1" ht="15" customHeight="1" x14ac:dyDescent="0.3">
      <c r="A398" s="222" t="s">
        <v>288</v>
      </c>
      <c r="B398" s="667">
        <v>227700</v>
      </c>
      <c r="C398" s="333">
        <f>SUMIFS('Expenditures - all orgs'!$D$14:$D$3599,'Expenditures - all orgs'!$C$14:$C$3599, 'Budget Detail - AAAAAA'!$B398,'Expenditures - all orgs'!$B$14:$B$3599,'Budget Detail - AAAAAA'!$B$3)</f>
        <v>0</v>
      </c>
      <c r="D398" s="564">
        <f>SUMIFS('Expenditures - all orgs'!$E$14:$E$3599,'Expenditures - all orgs'!$C$14:$C$3599, 'Budget Detail - AAAAAA'!$B398,'Expenditures - all orgs'!$B$14:$B$3599,'Budget Detail - AAAAAA'!$B$3)</f>
        <v>0</v>
      </c>
      <c r="E398" s="565">
        <f>SUMIFS('Expenditures - all orgs'!$F$14:$F$3599,'Expenditures - all orgs'!$C$14:$C$3599, 'Budget Detail - AAAAAA'!$B398,'Expenditures - all orgs'!$B$14:$B$3599,'Budget Detail - AAAAAA'!$B$3)</f>
        <v>0</v>
      </c>
      <c r="F398" s="566">
        <f t="shared" si="81"/>
        <v>0</v>
      </c>
      <c r="G398" s="305"/>
      <c r="H398" s="285"/>
      <c r="I398" s="285"/>
      <c r="J398" s="285"/>
      <c r="K398" s="305"/>
      <c r="L398" s="305"/>
      <c r="M398" s="305"/>
      <c r="N398" s="305"/>
      <c r="O398" s="305"/>
      <c r="P398" s="305"/>
      <c r="Q398" s="305"/>
      <c r="R398" s="305"/>
      <c r="S398" s="305"/>
      <c r="T398" s="305"/>
      <c r="U398" s="305"/>
      <c r="V398" s="305"/>
      <c r="W398" s="305"/>
      <c r="X398" s="305"/>
      <c r="Y398" s="305"/>
      <c r="Z398" s="305"/>
      <c r="AA398" s="305"/>
      <c r="AB398" s="305"/>
      <c r="AC398" s="305"/>
      <c r="AD398" s="305"/>
      <c r="AE398" s="305"/>
      <c r="AF398" s="305"/>
      <c r="AG398" s="305"/>
      <c r="AH398" s="305"/>
      <c r="AI398" s="305"/>
      <c r="AJ398" s="305"/>
      <c r="AK398" s="305"/>
    </row>
    <row r="399" spans="1:37" s="307" customFormat="1" ht="15" customHeight="1" x14ac:dyDescent="0.3">
      <c r="A399" s="222" t="s">
        <v>289</v>
      </c>
      <c r="B399" s="667">
        <v>227800</v>
      </c>
      <c r="C399" s="333">
        <f>SUMIFS('Expenditures - all orgs'!$D$14:$D$3599,'Expenditures - all orgs'!$C$14:$C$3599, 'Budget Detail - AAAAAA'!$B399,'Expenditures - all orgs'!$B$14:$B$3599,'Budget Detail - AAAAAA'!$B$3)</f>
        <v>0</v>
      </c>
      <c r="D399" s="564">
        <f>SUMIFS('Expenditures - all orgs'!$E$14:$E$3599,'Expenditures - all orgs'!$C$14:$C$3599, 'Budget Detail - AAAAAA'!$B399,'Expenditures - all orgs'!$B$14:$B$3599,'Budget Detail - AAAAAA'!$B$3)</f>
        <v>0</v>
      </c>
      <c r="E399" s="565">
        <f>SUMIFS('Expenditures - all orgs'!$F$14:$F$3599,'Expenditures - all orgs'!$C$14:$C$3599, 'Budget Detail - AAAAAA'!$B399,'Expenditures - all orgs'!$B$14:$B$3599,'Budget Detail - AAAAAA'!$B$3)</f>
        <v>0</v>
      </c>
      <c r="F399" s="566">
        <f t="shared" si="81"/>
        <v>0</v>
      </c>
      <c r="G399" s="305"/>
      <c r="H399" s="285"/>
      <c r="I399" s="285"/>
      <c r="J399" s="285"/>
      <c r="K399" s="305"/>
      <c r="L399" s="305"/>
      <c r="M399" s="305"/>
      <c r="N399" s="305"/>
      <c r="O399" s="305"/>
      <c r="P399" s="305"/>
      <c r="Q399" s="305"/>
      <c r="R399" s="305"/>
      <c r="S399" s="305"/>
      <c r="T399" s="305"/>
      <c r="U399" s="305"/>
      <c r="V399" s="305"/>
      <c r="W399" s="305"/>
      <c r="X399" s="305"/>
      <c r="Y399" s="305"/>
      <c r="Z399" s="305"/>
      <c r="AA399" s="305"/>
      <c r="AB399" s="305"/>
      <c r="AC399" s="305"/>
      <c r="AD399" s="305"/>
      <c r="AE399" s="305"/>
      <c r="AF399" s="305"/>
      <c r="AG399" s="305"/>
      <c r="AH399" s="305"/>
      <c r="AI399" s="305"/>
      <c r="AJ399" s="305"/>
      <c r="AK399" s="305"/>
    </row>
    <row r="400" spans="1:37" s="307" customFormat="1" ht="15" customHeight="1" x14ac:dyDescent="0.3">
      <c r="A400" s="218" t="s">
        <v>104</v>
      </c>
      <c r="B400" s="667" t="s">
        <v>107</v>
      </c>
      <c r="C400" s="333">
        <f>SUMIFS('Expenditures - all orgs'!$D$14:$D$3599,'Expenditures - all orgs'!$C$14:$C$3599, 'Budget Detail - AAAAAA'!$B400,'Expenditures - all orgs'!$B$14:$B$3599,'Budget Detail - AAAAAA'!$B$3)</f>
        <v>0</v>
      </c>
      <c r="D400" s="564">
        <f>SUMIFS('Expenditures - all orgs'!$E$14:$E$3599,'Expenditures - all orgs'!$C$14:$C$3599, 'Budget Detail - AAAAAA'!$B400,'Expenditures - all orgs'!$B$14:$B$3599,'Budget Detail - AAAAAA'!$B$3)</f>
        <v>0</v>
      </c>
      <c r="E400" s="565">
        <f>SUMIFS('Expenditures - all orgs'!$F$14:$F$3599,'Expenditures - all orgs'!$C$14:$C$3599, 'Budget Detail - AAAAAA'!$B400,'Expenditures - all orgs'!$B$14:$B$3599,'Budget Detail - AAAAAA'!$B$3)</f>
        <v>0</v>
      </c>
      <c r="F400" s="566">
        <f t="shared" ref="F400:F401" si="82">C400-D400-E400</f>
        <v>0</v>
      </c>
      <c r="G400" s="305"/>
      <c r="H400" s="285"/>
      <c r="I400" s="285"/>
      <c r="J400" s="285"/>
      <c r="K400" s="305"/>
      <c r="L400" s="305"/>
      <c r="M400" s="305"/>
      <c r="N400" s="305"/>
      <c r="O400" s="305"/>
      <c r="P400" s="305"/>
      <c r="Q400" s="305"/>
      <c r="R400" s="305"/>
      <c r="S400" s="305"/>
      <c r="T400" s="305"/>
      <c r="U400" s="305"/>
      <c r="V400" s="305"/>
      <c r="W400" s="305"/>
      <c r="X400" s="305"/>
      <c r="Y400" s="305"/>
      <c r="Z400" s="305"/>
      <c r="AA400" s="305"/>
      <c r="AB400" s="305"/>
      <c r="AC400" s="305"/>
      <c r="AD400" s="305"/>
      <c r="AE400" s="305"/>
      <c r="AF400" s="305"/>
      <c r="AG400" s="305"/>
      <c r="AH400" s="305"/>
      <c r="AI400" s="305"/>
      <c r="AJ400" s="305"/>
      <c r="AK400" s="305"/>
    </row>
    <row r="401" spans="1:37" s="307" customFormat="1" ht="15" customHeight="1" thickBot="1" x14ac:dyDescent="0.35">
      <c r="A401" s="218" t="s">
        <v>104</v>
      </c>
      <c r="B401" s="667" t="s">
        <v>107</v>
      </c>
      <c r="C401" s="333">
        <f>SUMIFS('Expenditures - all orgs'!$D$14:$D$3599,'Expenditures - all orgs'!$C$14:$C$3599, 'Budget Detail - AAAAAA'!$B401,'Expenditures - all orgs'!$B$14:$B$3599,'Budget Detail - AAAAAA'!$B$3)</f>
        <v>0</v>
      </c>
      <c r="D401" s="567">
        <f>SUMIFS('Expenditures - all orgs'!$E$14:$E$3599,'Expenditures - all orgs'!$C$14:$C$3599, 'Budget Detail - AAAAAA'!$B401,'Expenditures - all orgs'!$B$14:$B$3599,'Budget Detail - AAAAAA'!$B$3)</f>
        <v>0</v>
      </c>
      <c r="E401" s="568">
        <f>SUMIFS('Expenditures - all orgs'!$F$14:$F$3599,'Expenditures - all orgs'!$C$14:$C$3599, 'Budget Detail - AAAAAA'!$B401,'Expenditures - all orgs'!$B$14:$B$3599,'Budget Detail - AAAAAA'!$B$3)</f>
        <v>0</v>
      </c>
      <c r="F401" s="569">
        <f t="shared" si="82"/>
        <v>0</v>
      </c>
      <c r="G401" s="305"/>
      <c r="H401" s="285"/>
      <c r="I401" s="285"/>
      <c r="J401" s="285"/>
      <c r="K401" s="305"/>
      <c r="L401" s="305"/>
      <c r="M401" s="305"/>
      <c r="N401" s="305"/>
      <c r="O401" s="305"/>
      <c r="P401" s="305"/>
      <c r="Q401" s="305"/>
      <c r="R401" s="305"/>
      <c r="S401" s="305"/>
      <c r="T401" s="305"/>
      <c r="U401" s="305"/>
      <c r="V401" s="305"/>
      <c r="W401" s="305"/>
      <c r="X401" s="305"/>
      <c r="Y401" s="305"/>
      <c r="Z401" s="305"/>
      <c r="AA401" s="305"/>
      <c r="AB401" s="305"/>
      <c r="AC401" s="305"/>
      <c r="AD401" s="305"/>
      <c r="AE401" s="305"/>
      <c r="AF401" s="305"/>
      <c r="AG401" s="305"/>
      <c r="AH401" s="305"/>
      <c r="AI401" s="305"/>
      <c r="AJ401" s="305"/>
      <c r="AK401" s="305"/>
    </row>
    <row r="402" spans="1:37" s="307" customFormat="1" ht="15" customHeight="1" thickBot="1" x14ac:dyDescent="0.35">
      <c r="A402" s="218"/>
      <c r="B402" s="668" t="s">
        <v>362</v>
      </c>
      <c r="C402" s="381">
        <f>SUM(C392:C401)</f>
        <v>0</v>
      </c>
      <c r="D402" s="381">
        <f>SUM(D392:D401)</f>
        <v>0</v>
      </c>
      <c r="E402" s="381">
        <f>SUM(E392:E401)</f>
        <v>0</v>
      </c>
      <c r="F402" s="570">
        <f>SUM(F392:F401)</f>
        <v>0</v>
      </c>
      <c r="G402" s="305"/>
      <c r="H402" s="285"/>
      <c r="I402" s="285"/>
      <c r="J402" s="285"/>
      <c r="K402" s="305"/>
      <c r="L402" s="305"/>
      <c r="M402" s="305"/>
      <c r="N402" s="305"/>
      <c r="O402" s="305"/>
      <c r="P402" s="305"/>
      <c r="Q402" s="305"/>
      <c r="R402" s="305"/>
      <c r="S402" s="305"/>
      <c r="T402" s="305"/>
      <c r="U402" s="305"/>
      <c r="V402" s="305"/>
      <c r="W402" s="305"/>
      <c r="X402" s="305"/>
      <c r="Y402" s="305"/>
      <c r="Z402" s="305"/>
      <c r="AA402" s="305"/>
      <c r="AB402" s="305"/>
      <c r="AC402" s="305"/>
      <c r="AD402" s="305"/>
      <c r="AE402" s="305"/>
      <c r="AF402" s="305"/>
      <c r="AG402" s="305"/>
      <c r="AH402" s="305"/>
      <c r="AI402" s="305"/>
      <c r="AJ402" s="305"/>
      <c r="AK402" s="305"/>
    </row>
    <row r="403" spans="1:37" s="307" customFormat="1" ht="15" customHeight="1" x14ac:dyDescent="0.3">
      <c r="A403" s="708"/>
      <c r="B403" s="588"/>
      <c r="C403" s="288"/>
      <c r="D403" s="288"/>
      <c r="E403" s="288"/>
      <c r="F403" s="290"/>
      <c r="G403" s="305"/>
      <c r="H403" s="306"/>
      <c r="I403" s="306"/>
      <c r="J403" s="306"/>
      <c r="K403" s="305"/>
      <c r="L403" s="305"/>
      <c r="M403" s="305"/>
      <c r="N403" s="305"/>
      <c r="O403" s="305"/>
      <c r="P403" s="305"/>
      <c r="Q403" s="305"/>
      <c r="R403" s="305"/>
      <c r="S403" s="305"/>
      <c r="T403" s="305"/>
      <c r="U403" s="305"/>
      <c r="V403" s="305"/>
      <c r="W403" s="305"/>
      <c r="X403" s="305"/>
      <c r="Y403" s="305"/>
      <c r="Z403" s="305"/>
      <c r="AA403" s="305"/>
      <c r="AB403" s="305"/>
      <c r="AC403" s="305"/>
      <c r="AD403" s="305"/>
      <c r="AE403" s="305"/>
      <c r="AF403" s="305"/>
      <c r="AG403" s="305"/>
      <c r="AH403" s="305"/>
      <c r="AI403" s="305"/>
      <c r="AJ403" s="305"/>
      <c r="AK403" s="305"/>
    </row>
    <row r="404" spans="1:37" s="274" customFormat="1" ht="15" customHeight="1" x14ac:dyDescent="0.3">
      <c r="A404" s="231" t="s">
        <v>290</v>
      </c>
      <c r="B404" s="588"/>
      <c r="C404" s="288"/>
      <c r="D404" s="288"/>
      <c r="E404" s="288"/>
      <c r="F404" s="290"/>
      <c r="G404" s="281"/>
      <c r="H404" s="282"/>
      <c r="I404" s="282"/>
      <c r="J404" s="282"/>
      <c r="K404" s="281"/>
      <c r="L404" s="281"/>
      <c r="M404" s="281"/>
      <c r="N404" s="281"/>
      <c r="O404" s="281"/>
      <c r="P404" s="281"/>
      <c r="Q404" s="281"/>
      <c r="R404" s="281"/>
      <c r="S404" s="281"/>
      <c r="T404" s="281"/>
      <c r="U404" s="281"/>
      <c r="V404" s="281"/>
      <c r="W404" s="281"/>
      <c r="X404" s="281"/>
      <c r="Y404" s="281"/>
      <c r="Z404" s="281"/>
      <c r="AA404" s="281"/>
      <c r="AB404" s="281"/>
      <c r="AC404" s="281"/>
      <c r="AD404" s="281"/>
      <c r="AE404" s="281"/>
      <c r="AF404" s="281"/>
      <c r="AG404" s="281"/>
      <c r="AH404" s="281"/>
      <c r="AI404" s="281"/>
      <c r="AJ404" s="281"/>
      <c r="AK404" s="281"/>
    </row>
    <row r="405" spans="1:37" s="274" customFormat="1" ht="15" customHeight="1" x14ac:dyDescent="0.3">
      <c r="A405" s="708" t="s">
        <v>292</v>
      </c>
      <c r="B405" s="669">
        <v>228100</v>
      </c>
      <c r="C405" s="334">
        <f>SUMIFS('Expenditures - all orgs'!$D$14:$D$3599,'Expenditures - all orgs'!$C$14:$C$3599, 'Budget Detail - AAAAAA'!$B405,'Expenditures - all orgs'!$B$14:$B$3599,'Budget Detail - AAAAAA'!$B$3)</f>
        <v>0</v>
      </c>
      <c r="D405" s="571">
        <f>SUMIFS('Expenditures - all orgs'!$E$14:$E$3599,'Expenditures - all orgs'!$C$14:$C$3599, 'Budget Detail - AAAAAA'!$B405,'Expenditures - all orgs'!$B$14:$B$3599,'Budget Detail - AAAAAA'!$B$3)</f>
        <v>0</v>
      </c>
      <c r="E405" s="572">
        <f>SUMIFS('Expenditures - all orgs'!$F$14:$F$3599,'Expenditures - all orgs'!$C$14:$C$3599, 'Budget Detail - AAAAAA'!$B405,'Expenditures - all orgs'!$B$14:$B$3599,'Budget Detail - AAAAAA'!$B$3)</f>
        <v>0</v>
      </c>
      <c r="F405" s="573">
        <f t="shared" ref="F405:F408" si="83">C405-D405-E405</f>
        <v>0</v>
      </c>
      <c r="G405" s="281"/>
      <c r="H405" s="282"/>
      <c r="I405" s="282"/>
      <c r="J405" s="282"/>
      <c r="K405" s="281"/>
      <c r="L405" s="281"/>
      <c r="M405" s="281"/>
      <c r="N405" s="281"/>
      <c r="O405" s="281"/>
      <c r="P405" s="281"/>
      <c r="Q405" s="281"/>
      <c r="R405" s="281"/>
      <c r="S405" s="281"/>
      <c r="T405" s="281"/>
      <c r="U405" s="281"/>
      <c r="V405" s="281"/>
      <c r="W405" s="281"/>
      <c r="X405" s="281"/>
      <c r="Y405" s="281"/>
      <c r="Z405" s="281"/>
      <c r="AA405" s="281"/>
      <c r="AB405" s="281"/>
      <c r="AC405" s="281"/>
      <c r="AD405" s="281"/>
      <c r="AE405" s="281"/>
      <c r="AF405" s="281"/>
      <c r="AG405" s="281"/>
      <c r="AH405" s="281"/>
      <c r="AI405" s="281"/>
      <c r="AJ405" s="281"/>
      <c r="AK405" s="281"/>
    </row>
    <row r="406" spans="1:37" s="274" customFormat="1" ht="15" customHeight="1" x14ac:dyDescent="0.3">
      <c r="A406" s="708" t="s">
        <v>291</v>
      </c>
      <c r="B406" s="670">
        <v>228200</v>
      </c>
      <c r="C406" s="334">
        <f>SUMIFS('Expenditures - all orgs'!$D$14:$D$3599,'Expenditures - all orgs'!$C$14:$C$3599, 'Budget Detail - AAAAAA'!$B406,'Expenditures - all orgs'!$B$14:$B$3599,'Budget Detail - AAAAAA'!$B$3)</f>
        <v>0</v>
      </c>
      <c r="D406" s="571">
        <f>SUMIFS('Expenditures - all orgs'!$E$14:$E$3599,'Expenditures - all orgs'!$C$14:$C$3599, 'Budget Detail - AAAAAA'!$B406,'Expenditures - all orgs'!$B$14:$B$3599,'Budget Detail - AAAAAA'!$B$3)</f>
        <v>0</v>
      </c>
      <c r="E406" s="572">
        <f>SUMIFS('Expenditures - all orgs'!$F$14:$F$3599,'Expenditures - all orgs'!$C$14:$C$3599, 'Budget Detail - AAAAAA'!$B406,'Expenditures - all orgs'!$B$14:$B$3599,'Budget Detail - AAAAAA'!$B$3)</f>
        <v>0</v>
      </c>
      <c r="F406" s="573">
        <f t="shared" si="83"/>
        <v>0</v>
      </c>
      <c r="G406" s="281"/>
      <c r="H406" s="282"/>
      <c r="I406" s="282"/>
      <c r="J406" s="282"/>
      <c r="K406" s="281"/>
      <c r="L406" s="281"/>
      <c r="M406" s="281"/>
      <c r="N406" s="281"/>
      <c r="O406" s="281"/>
      <c r="P406" s="281"/>
      <c r="Q406" s="281"/>
      <c r="R406" s="281"/>
      <c r="S406" s="281"/>
      <c r="T406" s="281"/>
      <c r="U406" s="281"/>
      <c r="V406" s="281"/>
      <c r="W406" s="281"/>
      <c r="X406" s="281"/>
      <c r="Y406" s="281"/>
      <c r="Z406" s="281"/>
      <c r="AA406" s="281"/>
      <c r="AB406" s="281"/>
      <c r="AC406" s="281"/>
      <c r="AD406" s="281"/>
      <c r="AE406" s="281"/>
      <c r="AF406" s="281"/>
      <c r="AG406" s="281"/>
      <c r="AH406" s="281"/>
      <c r="AI406" s="281"/>
      <c r="AJ406" s="281"/>
      <c r="AK406" s="281"/>
    </row>
    <row r="407" spans="1:37" s="274" customFormat="1" ht="15" customHeight="1" x14ac:dyDescent="0.3">
      <c r="A407" s="708" t="s">
        <v>293</v>
      </c>
      <c r="B407" s="670">
        <v>228300</v>
      </c>
      <c r="C407" s="334">
        <f>SUMIFS('Expenditures - all orgs'!$D$14:$D$3599,'Expenditures - all orgs'!$C$14:$C$3599, 'Budget Detail - AAAAAA'!$B407,'Expenditures - all orgs'!$B$14:$B$3599,'Budget Detail - AAAAAA'!$B$3)</f>
        <v>0</v>
      </c>
      <c r="D407" s="571">
        <f>SUMIFS('Expenditures - all orgs'!$E$14:$E$3599,'Expenditures - all orgs'!$C$14:$C$3599, 'Budget Detail - AAAAAA'!$B407,'Expenditures - all orgs'!$B$14:$B$3599,'Budget Detail - AAAAAA'!$B$3)</f>
        <v>0</v>
      </c>
      <c r="E407" s="572">
        <f>SUMIFS('Expenditures - all orgs'!$F$14:$F$3599,'Expenditures - all orgs'!$C$14:$C$3599, 'Budget Detail - AAAAAA'!$B407,'Expenditures - all orgs'!$B$14:$B$3599,'Budget Detail - AAAAAA'!$B$3)</f>
        <v>0</v>
      </c>
      <c r="F407" s="573">
        <f t="shared" si="83"/>
        <v>0</v>
      </c>
      <c r="G407" s="281"/>
      <c r="H407" s="282"/>
      <c r="I407" s="282"/>
      <c r="J407" s="282"/>
      <c r="K407" s="281"/>
      <c r="L407" s="281"/>
      <c r="M407" s="281"/>
      <c r="N407" s="281"/>
      <c r="O407" s="281"/>
      <c r="P407" s="281"/>
      <c r="Q407" s="281"/>
      <c r="R407" s="281"/>
      <c r="S407" s="281"/>
      <c r="T407" s="281"/>
      <c r="U407" s="281"/>
      <c r="V407" s="281"/>
      <c r="W407" s="281"/>
      <c r="X407" s="281"/>
      <c r="Y407" s="281"/>
      <c r="Z407" s="281"/>
      <c r="AA407" s="281"/>
      <c r="AB407" s="281"/>
      <c r="AC407" s="281"/>
      <c r="AD407" s="281"/>
      <c r="AE407" s="281"/>
      <c r="AF407" s="281"/>
      <c r="AG407" s="281"/>
      <c r="AH407" s="281"/>
      <c r="AI407" s="281"/>
      <c r="AJ407" s="281"/>
      <c r="AK407" s="281"/>
    </row>
    <row r="408" spans="1:37" s="274" customFormat="1" ht="15" customHeight="1" x14ac:dyDescent="0.3">
      <c r="A408" s="708" t="s">
        <v>443</v>
      </c>
      <c r="B408" s="670">
        <v>228800</v>
      </c>
      <c r="C408" s="334">
        <f>SUMIFS('Expenditures - all orgs'!$D$14:$D$3599,'Expenditures - all orgs'!$C$14:$C$3599, 'Budget Detail - AAAAAA'!$B408,'Expenditures - all orgs'!$B$14:$B$3599,'Budget Detail - AAAAAA'!$B$3)</f>
        <v>0</v>
      </c>
      <c r="D408" s="571">
        <f>SUMIFS('Expenditures - all orgs'!$E$14:$E$3599,'Expenditures - all orgs'!$C$14:$C$3599, 'Budget Detail - AAAAAA'!$B408,'Expenditures - all orgs'!$B$14:$B$3599,'Budget Detail - AAAAAA'!$B$3)</f>
        <v>0</v>
      </c>
      <c r="E408" s="572">
        <f>SUMIFS('Expenditures - all orgs'!$F$14:$F$3599,'Expenditures - all orgs'!$C$14:$C$3599, 'Budget Detail - AAAAAA'!$B408,'Expenditures - all orgs'!$B$14:$B$3599,'Budget Detail - AAAAAA'!$B$3)</f>
        <v>0</v>
      </c>
      <c r="F408" s="573">
        <f t="shared" si="83"/>
        <v>0</v>
      </c>
      <c r="G408" s="281"/>
      <c r="H408" s="282"/>
      <c r="I408" s="282"/>
      <c r="J408" s="282"/>
      <c r="K408" s="281"/>
      <c r="L408" s="281"/>
      <c r="M408" s="281"/>
      <c r="N408" s="281"/>
      <c r="O408" s="281"/>
      <c r="P408" s="281"/>
      <c r="Q408" s="281"/>
      <c r="R408" s="281"/>
      <c r="S408" s="281"/>
      <c r="T408" s="281"/>
      <c r="U408" s="281"/>
      <c r="V408" s="281"/>
      <c r="W408" s="281"/>
      <c r="X408" s="281"/>
      <c r="Y408" s="281"/>
      <c r="Z408" s="281"/>
      <c r="AA408" s="281"/>
      <c r="AB408" s="281"/>
      <c r="AC408" s="281"/>
      <c r="AD408" s="281"/>
      <c r="AE408" s="281"/>
      <c r="AF408" s="281"/>
      <c r="AG408" s="281"/>
      <c r="AH408" s="281"/>
      <c r="AI408" s="281"/>
      <c r="AJ408" s="281"/>
      <c r="AK408" s="281"/>
    </row>
    <row r="409" spans="1:37" s="274" customFormat="1" ht="15" customHeight="1" thickBot="1" x14ac:dyDescent="0.35">
      <c r="A409" s="708" t="s">
        <v>104</v>
      </c>
      <c r="B409" s="670" t="s">
        <v>107</v>
      </c>
      <c r="C409" s="334">
        <f>SUMIFS('Expenditures - all orgs'!$D$14:$D$3599,'Expenditures - all orgs'!$C$14:$C$3599, 'Budget Detail - AAAAAA'!$B409,'Expenditures - all orgs'!$B$14:$B$3599,'Budget Detail - AAAAAA'!$B$3)</f>
        <v>0</v>
      </c>
      <c r="D409" s="574">
        <f>SUMIFS('Expenditures - all orgs'!$E$14:$E$3599,'Expenditures - all orgs'!$C$14:$C$3599, 'Budget Detail - AAAAAA'!$B409,'Expenditures - all orgs'!$B$14:$B$3599,'Budget Detail - AAAAAA'!$B$3)</f>
        <v>0</v>
      </c>
      <c r="E409" s="575">
        <f>SUMIFS('Expenditures - all orgs'!$F$14:$F$3599,'Expenditures - all orgs'!$C$14:$C$3599, 'Budget Detail - AAAAAA'!$B409,'Expenditures - all orgs'!$B$14:$B$3599,'Budget Detail - AAAAAA'!$B$3)</f>
        <v>0</v>
      </c>
      <c r="F409" s="576">
        <f t="shared" ref="F409" si="84">C409-D409-E409</f>
        <v>0</v>
      </c>
      <c r="G409" s="281"/>
      <c r="H409" s="282"/>
      <c r="I409" s="282"/>
      <c r="J409" s="282"/>
      <c r="K409" s="281"/>
      <c r="L409" s="281"/>
      <c r="M409" s="281"/>
      <c r="N409" s="281"/>
      <c r="O409" s="281"/>
      <c r="P409" s="281"/>
      <c r="Q409" s="281"/>
      <c r="R409" s="281"/>
      <c r="S409" s="281"/>
      <c r="T409" s="281"/>
      <c r="U409" s="281"/>
      <c r="V409" s="281"/>
      <c r="W409" s="281"/>
      <c r="X409" s="281"/>
      <c r="Y409" s="281"/>
      <c r="Z409" s="281"/>
      <c r="AA409" s="281"/>
      <c r="AB409" s="281"/>
      <c r="AC409" s="281"/>
      <c r="AD409" s="281"/>
      <c r="AE409" s="281"/>
      <c r="AF409" s="281"/>
      <c r="AG409" s="281"/>
      <c r="AH409" s="281"/>
      <c r="AI409" s="281"/>
      <c r="AJ409" s="281"/>
      <c r="AK409" s="281"/>
    </row>
    <row r="410" spans="1:37" s="274" customFormat="1" ht="15" customHeight="1" thickBot="1" x14ac:dyDescent="0.35">
      <c r="A410" s="708"/>
      <c r="B410" s="671" t="s">
        <v>362</v>
      </c>
      <c r="C410" s="382">
        <f>SUM(C405:C409)</f>
        <v>0</v>
      </c>
      <c r="D410" s="382">
        <f>SUM(D405:D409)</f>
        <v>0</v>
      </c>
      <c r="E410" s="382">
        <f>SUM(E405:E409)</f>
        <v>0</v>
      </c>
      <c r="F410" s="680">
        <f>SUM(F405:F409)</f>
        <v>0</v>
      </c>
      <c r="G410" s="281"/>
      <c r="H410" s="282"/>
      <c r="I410" s="282"/>
      <c r="J410" s="282"/>
      <c r="K410" s="281"/>
      <c r="L410" s="281"/>
      <c r="M410" s="281"/>
      <c r="N410" s="281"/>
      <c r="O410" s="281"/>
      <c r="P410" s="281"/>
      <c r="Q410" s="281"/>
      <c r="R410" s="281"/>
      <c r="S410" s="281"/>
      <c r="T410" s="281"/>
      <c r="U410" s="281"/>
      <c r="V410" s="281"/>
      <c r="W410" s="281"/>
      <c r="X410" s="281"/>
      <c r="Y410" s="281"/>
      <c r="Z410" s="281"/>
      <c r="AA410" s="281"/>
      <c r="AB410" s="281"/>
      <c r="AC410" s="281"/>
      <c r="AD410" s="281"/>
      <c r="AE410" s="281"/>
      <c r="AF410" s="281"/>
      <c r="AG410" s="281"/>
      <c r="AH410" s="281"/>
      <c r="AI410" s="281"/>
      <c r="AJ410" s="281"/>
      <c r="AK410" s="281"/>
    </row>
    <row r="411" spans="1:37" s="307" customFormat="1" ht="15" customHeight="1" x14ac:dyDescent="0.3">
      <c r="A411" s="708"/>
      <c r="B411" s="588"/>
      <c r="C411" s="288"/>
      <c r="D411" s="288"/>
      <c r="E411" s="288"/>
      <c r="F411" s="290"/>
      <c r="G411" s="305"/>
      <c r="H411" s="306"/>
      <c r="I411" s="306"/>
      <c r="J411" s="306"/>
      <c r="K411" s="305"/>
      <c r="L411" s="305"/>
      <c r="M411" s="305"/>
      <c r="N411" s="305"/>
      <c r="O411" s="305"/>
      <c r="P411" s="305"/>
      <c r="Q411" s="305"/>
      <c r="R411" s="305"/>
      <c r="S411" s="305"/>
      <c r="T411" s="305"/>
      <c r="U411" s="305"/>
      <c r="V411" s="305"/>
      <c r="W411" s="305"/>
      <c r="X411" s="305"/>
      <c r="Y411" s="305"/>
      <c r="Z411" s="305"/>
      <c r="AA411" s="305"/>
      <c r="AB411" s="305"/>
      <c r="AC411" s="305"/>
      <c r="AD411" s="305"/>
      <c r="AE411" s="305"/>
      <c r="AF411" s="305"/>
      <c r="AG411" s="305"/>
      <c r="AH411" s="305"/>
      <c r="AI411" s="305"/>
      <c r="AJ411" s="305"/>
      <c r="AK411" s="305"/>
    </row>
    <row r="412" spans="1:37" s="307" customFormat="1" ht="15" customHeight="1" x14ac:dyDescent="0.3">
      <c r="A412" s="231" t="s">
        <v>437</v>
      </c>
      <c r="B412" s="588"/>
      <c r="C412" s="288"/>
      <c r="D412" s="288"/>
      <c r="E412" s="288"/>
      <c r="F412" s="290"/>
      <c r="G412" s="305"/>
      <c r="H412" s="306"/>
      <c r="I412" s="306"/>
      <c r="J412" s="306"/>
      <c r="K412" s="305"/>
      <c r="L412" s="305"/>
      <c r="M412" s="305"/>
      <c r="N412" s="305"/>
      <c r="O412" s="305"/>
      <c r="P412" s="305"/>
      <c r="Q412" s="305"/>
      <c r="R412" s="305"/>
      <c r="S412" s="305"/>
      <c r="T412" s="305"/>
      <c r="U412" s="305"/>
      <c r="V412" s="305"/>
      <c r="W412" s="305"/>
      <c r="X412" s="305"/>
      <c r="Y412" s="305"/>
      <c r="Z412" s="305"/>
      <c r="AA412" s="305"/>
      <c r="AB412" s="305"/>
      <c r="AC412" s="305"/>
      <c r="AD412" s="305"/>
      <c r="AE412" s="305"/>
      <c r="AF412" s="305"/>
      <c r="AG412" s="305"/>
      <c r="AH412" s="305"/>
      <c r="AI412" s="305"/>
      <c r="AJ412" s="305"/>
      <c r="AK412" s="305"/>
    </row>
    <row r="413" spans="1:37" s="307" customFormat="1" ht="15" customHeight="1" thickBot="1" x14ac:dyDescent="0.35">
      <c r="A413" s="222" t="s">
        <v>438</v>
      </c>
      <c r="B413" s="1120">
        <v>232000</v>
      </c>
      <c r="C413" s="1123">
        <f>SUMIFS('Expenditures - all orgs'!$D$14:$D$3599,'Expenditures - all orgs'!$C$14:$C$3599, 'Budget Detail - AAAAAA'!$B413,'Expenditures - all orgs'!$B$14:$B$3599,'Budget Detail - AAAAAA'!$B$3)</f>
        <v>0</v>
      </c>
      <c r="D413" s="1117">
        <f>SUMIFS('Expenditures - all orgs'!$E$14:$E$3599,'Expenditures - all orgs'!$C$14:$C$3599, 'Budget Detail - AAAAAA'!$B413,'Expenditures - all orgs'!$B$14:$B$3599,'Budget Detail - AAAAAA'!$B$3)</f>
        <v>0</v>
      </c>
      <c r="E413" s="1118">
        <f>SUMIFS('Expenditures - all orgs'!$F$14:$F$3599,'Expenditures - all orgs'!$C$14:$C$3599, 'Budget Detail - AAAAAA'!$B413,'Expenditures - all orgs'!$B$14:$B$3599,'Budget Detail - AAAAAA'!$B$3)</f>
        <v>0</v>
      </c>
      <c r="F413" s="1119">
        <f t="shared" ref="F413" si="85">C413-D413-E413</f>
        <v>0</v>
      </c>
      <c r="G413" s="305"/>
      <c r="H413" s="306"/>
      <c r="I413" s="306"/>
      <c r="J413" s="306"/>
      <c r="K413" s="305"/>
      <c r="L413" s="305"/>
      <c r="M413" s="305"/>
      <c r="N413" s="305"/>
      <c r="O413" s="305"/>
      <c r="P413" s="305"/>
      <c r="Q413" s="305"/>
      <c r="R413" s="305"/>
      <c r="S413" s="305"/>
      <c r="T413" s="305"/>
      <c r="U413" s="305"/>
      <c r="V413" s="305"/>
      <c r="W413" s="305"/>
      <c r="X413" s="305"/>
      <c r="Y413" s="305"/>
      <c r="Z413" s="305"/>
      <c r="AA413" s="305"/>
      <c r="AB413" s="305"/>
      <c r="AC413" s="305"/>
      <c r="AD413" s="305"/>
      <c r="AE413" s="305"/>
      <c r="AF413" s="305"/>
      <c r="AG413" s="305"/>
      <c r="AH413" s="305"/>
      <c r="AI413" s="305"/>
      <c r="AJ413" s="305"/>
      <c r="AK413" s="305"/>
    </row>
    <row r="414" spans="1:37" s="307" customFormat="1" ht="15" customHeight="1" thickBot="1" x14ac:dyDescent="0.35">
      <c r="A414" s="708"/>
      <c r="B414" s="1121" t="s">
        <v>362</v>
      </c>
      <c r="C414" s="1122">
        <f>SUM(C413:C413)</f>
        <v>0</v>
      </c>
      <c r="D414" s="1122">
        <f>SUM(D413:D413)</f>
        <v>0</v>
      </c>
      <c r="E414" s="1122">
        <f>SUM(E413:E413)</f>
        <v>0</v>
      </c>
      <c r="F414" s="1122">
        <f>SUM(F413:F413)</f>
        <v>0</v>
      </c>
      <c r="G414" s="305"/>
      <c r="H414" s="306"/>
      <c r="I414" s="306"/>
      <c r="J414" s="306"/>
      <c r="K414" s="305"/>
      <c r="L414" s="305"/>
      <c r="M414" s="305"/>
      <c r="N414" s="305"/>
      <c r="O414" s="305"/>
      <c r="P414" s="305"/>
      <c r="Q414" s="305"/>
      <c r="R414" s="305"/>
      <c r="S414" s="305"/>
      <c r="T414" s="305"/>
      <c r="U414" s="305"/>
      <c r="V414" s="305"/>
      <c r="W414" s="305"/>
      <c r="X414" s="305"/>
      <c r="Y414" s="305"/>
      <c r="Z414" s="305"/>
      <c r="AA414" s="305"/>
      <c r="AB414" s="305"/>
      <c r="AC414" s="305"/>
      <c r="AD414" s="305"/>
      <c r="AE414" s="305"/>
      <c r="AF414" s="305"/>
      <c r="AG414" s="305"/>
      <c r="AH414" s="305"/>
      <c r="AI414" s="305"/>
      <c r="AJ414" s="305"/>
      <c r="AK414" s="305"/>
    </row>
    <row r="415" spans="1:37" s="307" customFormat="1" ht="15" customHeight="1" x14ac:dyDescent="0.3">
      <c r="A415" s="708"/>
      <c r="B415" s="588"/>
      <c r="C415" s="288"/>
      <c r="D415" s="288"/>
      <c r="E415" s="288"/>
      <c r="F415" s="290"/>
      <c r="G415" s="305"/>
      <c r="H415" s="306"/>
      <c r="I415" s="306"/>
      <c r="J415" s="306"/>
      <c r="K415" s="305"/>
      <c r="L415" s="305"/>
      <c r="M415" s="305"/>
      <c r="N415" s="305"/>
      <c r="O415" s="305"/>
      <c r="P415" s="305"/>
      <c r="Q415" s="305"/>
      <c r="R415" s="305"/>
      <c r="S415" s="305"/>
      <c r="T415" s="305"/>
      <c r="U415" s="305"/>
      <c r="V415" s="305"/>
      <c r="W415" s="305"/>
      <c r="X415" s="305"/>
      <c r="Y415" s="305"/>
      <c r="Z415" s="305"/>
      <c r="AA415" s="305"/>
      <c r="AB415" s="305"/>
      <c r="AC415" s="305"/>
      <c r="AD415" s="305"/>
      <c r="AE415" s="305"/>
      <c r="AF415" s="305"/>
      <c r="AG415" s="305"/>
      <c r="AH415" s="305"/>
      <c r="AI415" s="305"/>
      <c r="AJ415" s="305"/>
      <c r="AK415" s="305"/>
    </row>
    <row r="416" spans="1:37" s="307" customFormat="1" ht="15" customHeight="1" x14ac:dyDescent="0.3">
      <c r="A416" s="231" t="s">
        <v>364</v>
      </c>
      <c r="B416" s="588"/>
      <c r="C416" s="288"/>
      <c r="D416" s="288"/>
      <c r="E416" s="288"/>
      <c r="F416" s="290"/>
      <c r="G416" s="305"/>
      <c r="H416" s="306"/>
      <c r="I416" s="306"/>
      <c r="J416" s="306"/>
      <c r="K416" s="305"/>
      <c r="L416" s="305"/>
      <c r="M416" s="305"/>
      <c r="N416" s="305"/>
      <c r="O416" s="305"/>
      <c r="P416" s="305"/>
      <c r="Q416" s="305"/>
      <c r="R416" s="305"/>
      <c r="S416" s="305"/>
      <c r="T416" s="305"/>
      <c r="U416" s="305"/>
      <c r="V416" s="305"/>
      <c r="W416" s="305"/>
      <c r="X416" s="305"/>
      <c r="Y416" s="305"/>
      <c r="Z416" s="305"/>
      <c r="AA416" s="305"/>
      <c r="AB416" s="305"/>
      <c r="AC416" s="305"/>
      <c r="AD416" s="305"/>
      <c r="AE416" s="305"/>
      <c r="AF416" s="305"/>
      <c r="AG416" s="305"/>
      <c r="AH416" s="305"/>
      <c r="AI416" s="305"/>
      <c r="AJ416" s="305"/>
      <c r="AK416" s="305"/>
    </row>
    <row r="417" spans="1:37" s="307" customFormat="1" ht="15" customHeight="1" x14ac:dyDescent="0.3">
      <c r="A417" s="222" t="s">
        <v>105</v>
      </c>
      <c r="B417" s="698" t="s">
        <v>365</v>
      </c>
      <c r="C417" s="694">
        <f>SUMIFS('Expenditures - all orgs'!$D$14:$D$3599,'Expenditures - all orgs'!$C$14:$C$3599, 'Budget Detail - AAAAAA'!$B417,'Expenditures - all orgs'!$B$14:$B$3599,'Budget Detail - AAAAAA'!$B$3)</f>
        <v>0</v>
      </c>
      <c r="D417" s="695">
        <f>SUMIFS('Expenditures - all orgs'!$E$14:$E$3599,'Expenditures - all orgs'!$C$14:$C$3599, 'Budget Detail - AAAAAA'!$B417,'Expenditures - all orgs'!$B$14:$B$3599,'Budget Detail - AAAAAA'!$B$3)</f>
        <v>0</v>
      </c>
      <c r="E417" s="696">
        <f>SUMIFS('Expenditures - all orgs'!$F$14:$F$3599,'Expenditures - all orgs'!$C$14:$C$3599, 'Budget Detail - AAAAAA'!$B417,'Expenditures - all orgs'!$B$14:$B$3599,'Budget Detail - AAAAAA'!$B$3)</f>
        <v>0</v>
      </c>
      <c r="F417" s="697">
        <f t="shared" ref="F417:F428" si="86">C417-D417-E417</f>
        <v>0</v>
      </c>
      <c r="G417" s="305"/>
      <c r="H417" s="306"/>
      <c r="I417" s="306"/>
      <c r="J417" s="306"/>
      <c r="K417" s="305"/>
      <c r="L417" s="305"/>
      <c r="M417" s="305"/>
      <c r="N417" s="305"/>
      <c r="O417" s="305"/>
      <c r="P417" s="305"/>
      <c r="Q417" s="305"/>
      <c r="R417" s="305"/>
      <c r="S417" s="305"/>
      <c r="T417" s="305"/>
      <c r="U417" s="305"/>
      <c r="V417" s="305"/>
      <c r="W417" s="305"/>
      <c r="X417" s="305"/>
      <c r="Y417" s="305"/>
      <c r="Z417" s="305"/>
      <c r="AA417" s="305"/>
      <c r="AB417" s="305"/>
      <c r="AC417" s="305"/>
      <c r="AD417" s="305"/>
      <c r="AE417" s="305"/>
      <c r="AF417" s="305"/>
      <c r="AG417" s="305"/>
      <c r="AH417" s="305"/>
      <c r="AI417" s="305"/>
      <c r="AJ417" s="305"/>
      <c r="AK417" s="305"/>
    </row>
    <row r="418" spans="1:37" s="307" customFormat="1" ht="15" customHeight="1" x14ac:dyDescent="0.3">
      <c r="A418" s="222" t="s">
        <v>105</v>
      </c>
      <c r="B418" s="699" t="s">
        <v>365</v>
      </c>
      <c r="C418" s="694">
        <f>SUMIFS('Expenditures - all orgs'!$D$14:$D$3599,'Expenditures - all orgs'!$C$14:$C$3599, 'Budget Detail - AAAAAA'!$B418,'Expenditures - all orgs'!$B$14:$B$3599,'Budget Detail - AAAAAA'!$B$3)</f>
        <v>0</v>
      </c>
      <c r="D418" s="695">
        <f>SUMIFS('Expenditures - all orgs'!$E$14:$E$3599,'Expenditures - all orgs'!$C$14:$C$3599, 'Budget Detail - AAAAAA'!$B418,'Expenditures - all orgs'!$B$14:$B$3599,'Budget Detail - AAAAAA'!$B$3)</f>
        <v>0</v>
      </c>
      <c r="E418" s="696">
        <f>SUMIFS('Expenditures - all orgs'!$F$14:$F$3599,'Expenditures - all orgs'!$C$14:$C$3599, 'Budget Detail - AAAAAA'!$B418,'Expenditures - all orgs'!$B$14:$B$3599,'Budget Detail - AAAAAA'!$B$3)</f>
        <v>0</v>
      </c>
      <c r="F418" s="697">
        <f t="shared" si="86"/>
        <v>0</v>
      </c>
      <c r="G418" s="305"/>
      <c r="H418" s="306"/>
      <c r="I418" s="306"/>
      <c r="J418" s="306"/>
      <c r="K418" s="305"/>
      <c r="L418" s="305"/>
      <c r="M418" s="305"/>
      <c r="N418" s="305"/>
      <c r="O418" s="305"/>
      <c r="P418" s="305"/>
      <c r="Q418" s="305"/>
      <c r="R418" s="305"/>
      <c r="S418" s="305"/>
      <c r="T418" s="305"/>
      <c r="U418" s="305"/>
      <c r="V418" s="305"/>
      <c r="W418" s="305"/>
      <c r="X418" s="305"/>
      <c r="Y418" s="305"/>
      <c r="Z418" s="305"/>
      <c r="AA418" s="305"/>
      <c r="AB418" s="305"/>
      <c r="AC418" s="305"/>
      <c r="AD418" s="305"/>
      <c r="AE418" s="305"/>
      <c r="AF418" s="305"/>
      <c r="AG418" s="305"/>
      <c r="AH418" s="305"/>
      <c r="AI418" s="305"/>
      <c r="AJ418" s="305"/>
      <c r="AK418" s="305"/>
    </row>
    <row r="419" spans="1:37" s="307" customFormat="1" ht="15" customHeight="1" x14ac:dyDescent="0.3">
      <c r="A419" s="222" t="s">
        <v>105</v>
      </c>
      <c r="B419" s="699" t="s">
        <v>365</v>
      </c>
      <c r="C419" s="694">
        <f>SUMIFS('Expenditures - all orgs'!$D$14:$D$3599,'Expenditures - all orgs'!$C$14:$C$3599, 'Budget Detail - AAAAAA'!$B419,'Expenditures - all orgs'!$B$14:$B$3599,'Budget Detail - AAAAAA'!$B$3)</f>
        <v>0</v>
      </c>
      <c r="D419" s="695">
        <f>SUMIFS('Expenditures - all orgs'!$E$14:$E$3599,'Expenditures - all orgs'!$C$14:$C$3599, 'Budget Detail - AAAAAA'!$B419,'Expenditures - all orgs'!$B$14:$B$3599,'Budget Detail - AAAAAA'!$B$3)</f>
        <v>0</v>
      </c>
      <c r="E419" s="696">
        <f>SUMIFS('Expenditures - all orgs'!$F$14:$F$3599,'Expenditures - all orgs'!$C$14:$C$3599, 'Budget Detail - AAAAAA'!$B419,'Expenditures - all orgs'!$B$14:$B$3599,'Budget Detail - AAAAAA'!$B$3)</f>
        <v>0</v>
      </c>
      <c r="F419" s="697">
        <f t="shared" si="86"/>
        <v>0</v>
      </c>
      <c r="G419" s="305"/>
      <c r="H419" s="306"/>
      <c r="I419" s="306"/>
      <c r="J419" s="306"/>
      <c r="K419" s="305"/>
      <c r="L419" s="305"/>
      <c r="M419" s="305"/>
      <c r="N419" s="305"/>
      <c r="O419" s="305"/>
      <c r="P419" s="305"/>
      <c r="Q419" s="305"/>
      <c r="R419" s="305"/>
      <c r="S419" s="305"/>
      <c r="T419" s="305"/>
      <c r="U419" s="305"/>
      <c r="V419" s="305"/>
      <c r="W419" s="305"/>
      <c r="X419" s="305"/>
      <c r="Y419" s="305"/>
      <c r="Z419" s="305"/>
      <c r="AA419" s="305"/>
      <c r="AB419" s="305"/>
      <c r="AC419" s="305"/>
      <c r="AD419" s="305"/>
      <c r="AE419" s="305"/>
      <c r="AF419" s="305"/>
      <c r="AG419" s="305"/>
      <c r="AH419" s="305"/>
      <c r="AI419" s="305"/>
      <c r="AJ419" s="305"/>
      <c r="AK419" s="305"/>
    </row>
    <row r="420" spans="1:37" s="307" customFormat="1" ht="15" customHeight="1" x14ac:dyDescent="0.3">
      <c r="A420" s="222" t="s">
        <v>105</v>
      </c>
      <c r="B420" s="699" t="s">
        <v>365</v>
      </c>
      <c r="C420" s="694">
        <f>SUMIFS('Expenditures - all orgs'!$D$14:$D$3599,'Expenditures - all orgs'!$C$14:$C$3599, 'Budget Detail - AAAAAA'!$B420,'Expenditures - all orgs'!$B$14:$B$3599,'Budget Detail - AAAAAA'!$B$3)</f>
        <v>0</v>
      </c>
      <c r="D420" s="695">
        <f>SUMIFS('Expenditures - all orgs'!$E$14:$E$3599,'Expenditures - all orgs'!$C$14:$C$3599, 'Budget Detail - AAAAAA'!$B420,'Expenditures - all orgs'!$B$14:$B$3599,'Budget Detail - AAAAAA'!$B$3)</f>
        <v>0</v>
      </c>
      <c r="E420" s="696">
        <f>SUMIFS('Expenditures - all orgs'!$F$14:$F$3599,'Expenditures - all orgs'!$C$14:$C$3599, 'Budget Detail - AAAAAA'!$B420,'Expenditures - all orgs'!$B$14:$B$3599,'Budget Detail - AAAAAA'!$B$3)</f>
        <v>0</v>
      </c>
      <c r="F420" s="697">
        <f t="shared" si="86"/>
        <v>0</v>
      </c>
      <c r="G420" s="305"/>
      <c r="H420" s="306"/>
      <c r="I420" s="306"/>
      <c r="J420" s="306"/>
      <c r="K420" s="305"/>
      <c r="L420" s="305"/>
      <c r="M420" s="305"/>
      <c r="N420" s="305"/>
      <c r="O420" s="305"/>
      <c r="P420" s="305"/>
      <c r="Q420" s="305"/>
      <c r="R420" s="305"/>
      <c r="S420" s="305"/>
      <c r="T420" s="305"/>
      <c r="U420" s="305"/>
      <c r="V420" s="305"/>
      <c r="W420" s="305"/>
      <c r="X420" s="305"/>
      <c r="Y420" s="305"/>
      <c r="Z420" s="305"/>
      <c r="AA420" s="305"/>
      <c r="AB420" s="305"/>
      <c r="AC420" s="305"/>
      <c r="AD420" s="305"/>
      <c r="AE420" s="305"/>
      <c r="AF420" s="305"/>
      <c r="AG420" s="305"/>
      <c r="AH420" s="305"/>
      <c r="AI420" s="305"/>
      <c r="AJ420" s="305"/>
      <c r="AK420" s="305"/>
    </row>
    <row r="421" spans="1:37" s="307" customFormat="1" ht="15" customHeight="1" x14ac:dyDescent="0.3">
      <c r="A421" s="222" t="s">
        <v>105</v>
      </c>
      <c r="B421" s="699" t="s">
        <v>365</v>
      </c>
      <c r="C421" s="694">
        <f>SUMIFS('Expenditures - all orgs'!$D$14:$D$3599,'Expenditures - all orgs'!$C$14:$C$3599, 'Budget Detail - AAAAAA'!$B421,'Expenditures - all orgs'!$B$14:$B$3599,'Budget Detail - AAAAAA'!$B$3)</f>
        <v>0</v>
      </c>
      <c r="D421" s="695">
        <f>SUMIFS('Expenditures - all orgs'!$E$14:$E$3599,'Expenditures - all orgs'!$C$14:$C$3599, 'Budget Detail - AAAAAA'!$B421,'Expenditures - all orgs'!$B$14:$B$3599,'Budget Detail - AAAAAA'!$B$3)</f>
        <v>0</v>
      </c>
      <c r="E421" s="696">
        <f>SUMIFS('Expenditures - all orgs'!$F$14:$F$3599,'Expenditures - all orgs'!$C$14:$C$3599, 'Budget Detail - AAAAAA'!$B421,'Expenditures - all orgs'!$B$14:$B$3599,'Budget Detail - AAAAAA'!$B$3)</f>
        <v>0</v>
      </c>
      <c r="F421" s="697">
        <f t="shared" si="86"/>
        <v>0</v>
      </c>
      <c r="G421" s="305"/>
      <c r="H421" s="306"/>
      <c r="I421" s="306"/>
      <c r="J421" s="306"/>
      <c r="K421" s="305"/>
      <c r="L421" s="305"/>
      <c r="M421" s="305"/>
      <c r="N421" s="305"/>
      <c r="O421" s="305"/>
      <c r="P421" s="305"/>
      <c r="Q421" s="305"/>
      <c r="R421" s="305"/>
      <c r="S421" s="305"/>
      <c r="T421" s="305"/>
      <c r="U421" s="305"/>
      <c r="V421" s="305"/>
      <c r="W421" s="305"/>
      <c r="X421" s="305"/>
      <c r="Y421" s="305"/>
      <c r="Z421" s="305"/>
      <c r="AA421" s="305"/>
      <c r="AB421" s="305"/>
      <c r="AC421" s="305"/>
      <c r="AD421" s="305"/>
      <c r="AE421" s="305"/>
      <c r="AF421" s="305"/>
      <c r="AG421" s="305"/>
      <c r="AH421" s="305"/>
      <c r="AI421" s="305"/>
      <c r="AJ421" s="305"/>
      <c r="AK421" s="305"/>
    </row>
    <row r="422" spans="1:37" s="307" customFormat="1" ht="15" customHeight="1" x14ac:dyDescent="0.3">
      <c r="A422" s="222" t="s">
        <v>105</v>
      </c>
      <c r="B422" s="699" t="s">
        <v>365</v>
      </c>
      <c r="C422" s="694">
        <f>SUMIFS('Expenditures - all orgs'!$D$14:$D$3599,'Expenditures - all orgs'!$C$14:$C$3599, 'Budget Detail - AAAAAA'!$B422,'Expenditures - all orgs'!$B$14:$B$3599,'Budget Detail - AAAAAA'!$B$3)</f>
        <v>0</v>
      </c>
      <c r="D422" s="695">
        <f>SUMIFS('Expenditures - all orgs'!$E$14:$E$3599,'Expenditures - all orgs'!$C$14:$C$3599, 'Budget Detail - AAAAAA'!$B422,'Expenditures - all orgs'!$B$14:$B$3599,'Budget Detail - AAAAAA'!$B$3)</f>
        <v>0</v>
      </c>
      <c r="E422" s="696">
        <f>SUMIFS('Expenditures - all orgs'!$F$14:$F$3599,'Expenditures - all orgs'!$C$14:$C$3599, 'Budget Detail - AAAAAA'!$B422,'Expenditures - all orgs'!$B$14:$B$3599,'Budget Detail - AAAAAA'!$B$3)</f>
        <v>0</v>
      </c>
      <c r="F422" s="697">
        <f t="shared" si="86"/>
        <v>0</v>
      </c>
      <c r="G422" s="305"/>
      <c r="H422" s="306"/>
      <c r="I422" s="306"/>
      <c r="J422" s="306"/>
      <c r="K422" s="305"/>
      <c r="L422" s="305"/>
      <c r="M422" s="305"/>
      <c r="N422" s="305"/>
      <c r="O422" s="305"/>
      <c r="P422" s="305"/>
      <c r="Q422" s="305"/>
      <c r="R422" s="305"/>
      <c r="S422" s="305"/>
      <c r="T422" s="305"/>
      <c r="U422" s="305"/>
      <c r="V422" s="305"/>
      <c r="W422" s="305"/>
      <c r="X422" s="305"/>
      <c r="Y422" s="305"/>
      <c r="Z422" s="305"/>
      <c r="AA422" s="305"/>
      <c r="AB422" s="305"/>
      <c r="AC422" s="305"/>
      <c r="AD422" s="305"/>
      <c r="AE422" s="305"/>
      <c r="AF422" s="305"/>
      <c r="AG422" s="305"/>
      <c r="AH422" s="305"/>
      <c r="AI422" s="305"/>
      <c r="AJ422" s="305"/>
      <c r="AK422" s="305"/>
    </row>
    <row r="423" spans="1:37" s="307" customFormat="1" ht="15" customHeight="1" x14ac:dyDescent="0.3">
      <c r="A423" s="222" t="s">
        <v>105</v>
      </c>
      <c r="B423" s="699" t="s">
        <v>365</v>
      </c>
      <c r="C423" s="694">
        <f>SUMIFS('Expenditures - all orgs'!$D$14:$D$3599,'Expenditures - all orgs'!$C$14:$C$3599, 'Budget Detail - AAAAAA'!$B423,'Expenditures - all orgs'!$B$14:$B$3599,'Budget Detail - AAAAAA'!$B$3)</f>
        <v>0</v>
      </c>
      <c r="D423" s="695">
        <f>SUMIFS('Expenditures - all orgs'!$E$14:$E$3599,'Expenditures - all orgs'!$C$14:$C$3599, 'Budget Detail - AAAAAA'!$B423,'Expenditures - all orgs'!$B$14:$B$3599,'Budget Detail - AAAAAA'!$B$3)</f>
        <v>0</v>
      </c>
      <c r="E423" s="696">
        <f>SUMIFS('Expenditures - all orgs'!$F$14:$F$3599,'Expenditures - all orgs'!$C$14:$C$3599, 'Budget Detail - AAAAAA'!$B423,'Expenditures - all orgs'!$B$14:$B$3599,'Budget Detail - AAAAAA'!$B$3)</f>
        <v>0</v>
      </c>
      <c r="F423" s="697">
        <f t="shared" si="86"/>
        <v>0</v>
      </c>
      <c r="G423" s="305"/>
      <c r="H423" s="306"/>
      <c r="I423" s="306"/>
      <c r="J423" s="306"/>
      <c r="K423" s="305"/>
      <c r="L423" s="305"/>
      <c r="M423" s="305"/>
      <c r="N423" s="305"/>
      <c r="O423" s="305"/>
      <c r="P423" s="305"/>
      <c r="Q423" s="305"/>
      <c r="R423" s="305"/>
      <c r="S423" s="305"/>
      <c r="T423" s="305"/>
      <c r="U423" s="305"/>
      <c r="V423" s="305"/>
      <c r="W423" s="305"/>
      <c r="X423" s="305"/>
      <c r="Y423" s="305"/>
      <c r="Z423" s="305"/>
      <c r="AA423" s="305"/>
      <c r="AB423" s="305"/>
      <c r="AC423" s="305"/>
      <c r="AD423" s="305"/>
      <c r="AE423" s="305"/>
      <c r="AF423" s="305"/>
      <c r="AG423" s="305"/>
      <c r="AH423" s="305"/>
      <c r="AI423" s="305"/>
      <c r="AJ423" s="305"/>
      <c r="AK423" s="305"/>
    </row>
    <row r="424" spans="1:37" s="307" customFormat="1" ht="15" customHeight="1" x14ac:dyDescent="0.3">
      <c r="A424" s="222" t="s">
        <v>105</v>
      </c>
      <c r="B424" s="699" t="s">
        <v>365</v>
      </c>
      <c r="C424" s="694">
        <f>SUMIFS('Expenditures - all orgs'!$D$14:$D$3599,'Expenditures - all orgs'!$C$14:$C$3599, 'Budget Detail - AAAAAA'!$B424,'Expenditures - all orgs'!$B$14:$B$3599,'Budget Detail - AAAAAA'!$B$3)</f>
        <v>0</v>
      </c>
      <c r="D424" s="695">
        <f>SUMIFS('Expenditures - all orgs'!$E$14:$E$3599,'Expenditures - all orgs'!$C$14:$C$3599, 'Budget Detail - AAAAAA'!$B424,'Expenditures - all orgs'!$B$14:$B$3599,'Budget Detail - AAAAAA'!$B$3)</f>
        <v>0</v>
      </c>
      <c r="E424" s="696">
        <f>SUMIFS('Expenditures - all orgs'!$F$14:$F$3599,'Expenditures - all orgs'!$C$14:$C$3599, 'Budget Detail - AAAAAA'!$B424,'Expenditures - all orgs'!$B$14:$B$3599,'Budget Detail - AAAAAA'!$B$3)</f>
        <v>0</v>
      </c>
      <c r="F424" s="697">
        <f t="shared" si="86"/>
        <v>0</v>
      </c>
      <c r="G424" s="305"/>
      <c r="H424" s="306"/>
      <c r="I424" s="306"/>
      <c r="J424" s="306"/>
      <c r="K424" s="305"/>
      <c r="L424" s="305"/>
      <c r="M424" s="305"/>
      <c r="N424" s="305"/>
      <c r="O424" s="305"/>
      <c r="P424" s="305"/>
      <c r="Q424" s="305"/>
      <c r="R424" s="305"/>
      <c r="S424" s="305"/>
      <c r="T424" s="305"/>
      <c r="U424" s="305"/>
      <c r="V424" s="305"/>
      <c r="W424" s="305"/>
      <c r="X424" s="305"/>
      <c r="Y424" s="305"/>
      <c r="Z424" s="305"/>
      <c r="AA424" s="305"/>
      <c r="AB424" s="305"/>
      <c r="AC424" s="305"/>
      <c r="AD424" s="305"/>
      <c r="AE424" s="305"/>
      <c r="AF424" s="305"/>
      <c r="AG424" s="305"/>
      <c r="AH424" s="305"/>
      <c r="AI424" s="305"/>
      <c r="AJ424" s="305"/>
      <c r="AK424" s="305"/>
    </row>
    <row r="425" spans="1:37" s="307" customFormat="1" ht="15" customHeight="1" x14ac:dyDescent="0.3">
      <c r="A425" s="222" t="s">
        <v>105</v>
      </c>
      <c r="B425" s="699" t="s">
        <v>365</v>
      </c>
      <c r="C425" s="694">
        <f>SUMIFS('Expenditures - all orgs'!$D$14:$D$3599,'Expenditures - all orgs'!$C$14:$C$3599, 'Budget Detail - AAAAAA'!$B425,'Expenditures - all orgs'!$B$14:$B$3599,'Budget Detail - AAAAAA'!$B$3)</f>
        <v>0</v>
      </c>
      <c r="D425" s="695">
        <f>SUMIFS('Expenditures - all orgs'!$E$14:$E$3599,'Expenditures - all orgs'!$C$14:$C$3599, 'Budget Detail - AAAAAA'!$B425,'Expenditures - all orgs'!$B$14:$B$3599,'Budget Detail - AAAAAA'!$B$3)</f>
        <v>0</v>
      </c>
      <c r="E425" s="696">
        <f>SUMIFS('Expenditures - all orgs'!$F$14:$F$3599,'Expenditures - all orgs'!$C$14:$C$3599, 'Budget Detail - AAAAAA'!$B425,'Expenditures - all orgs'!$B$14:$B$3599,'Budget Detail - AAAAAA'!$B$3)</f>
        <v>0</v>
      </c>
      <c r="F425" s="697">
        <f t="shared" si="86"/>
        <v>0</v>
      </c>
      <c r="G425" s="305"/>
      <c r="H425" s="306"/>
      <c r="I425" s="306"/>
      <c r="J425" s="306"/>
      <c r="K425" s="305"/>
      <c r="L425" s="305"/>
      <c r="M425" s="305"/>
      <c r="N425" s="305"/>
      <c r="O425" s="305"/>
      <c r="P425" s="305"/>
      <c r="Q425" s="305"/>
      <c r="R425" s="305"/>
      <c r="S425" s="305"/>
      <c r="T425" s="305"/>
      <c r="U425" s="305"/>
      <c r="V425" s="305"/>
      <c r="W425" s="305"/>
      <c r="X425" s="305"/>
      <c r="Y425" s="305"/>
      <c r="Z425" s="305"/>
      <c r="AA425" s="305"/>
      <c r="AB425" s="305"/>
      <c r="AC425" s="305"/>
      <c r="AD425" s="305"/>
      <c r="AE425" s="305"/>
      <c r="AF425" s="305"/>
      <c r="AG425" s="305"/>
      <c r="AH425" s="305"/>
      <c r="AI425" s="305"/>
      <c r="AJ425" s="305"/>
      <c r="AK425" s="305"/>
    </row>
    <row r="426" spans="1:37" s="307" customFormat="1" ht="15" customHeight="1" x14ac:dyDescent="0.3">
      <c r="A426" s="222" t="s">
        <v>105</v>
      </c>
      <c r="B426" s="699" t="s">
        <v>365</v>
      </c>
      <c r="C426" s="694">
        <f>SUMIFS('Expenditures - all orgs'!$D$14:$D$3599,'Expenditures - all orgs'!$C$14:$C$3599, 'Budget Detail - AAAAAA'!$B426,'Expenditures - all orgs'!$B$14:$B$3599,'Budget Detail - AAAAAA'!$B$3)</f>
        <v>0</v>
      </c>
      <c r="D426" s="695">
        <f>SUMIFS('Expenditures - all orgs'!$E$14:$E$3599,'Expenditures - all orgs'!$C$14:$C$3599, 'Budget Detail - AAAAAA'!$B426,'Expenditures - all orgs'!$B$14:$B$3599,'Budget Detail - AAAAAA'!$B$3)</f>
        <v>0</v>
      </c>
      <c r="E426" s="696">
        <f>SUMIFS('Expenditures - all orgs'!$F$14:$F$3599,'Expenditures - all orgs'!$C$14:$C$3599, 'Budget Detail - AAAAAA'!$B426,'Expenditures - all orgs'!$B$14:$B$3599,'Budget Detail - AAAAAA'!$B$3)</f>
        <v>0</v>
      </c>
      <c r="F426" s="697">
        <f t="shared" si="86"/>
        <v>0</v>
      </c>
      <c r="G426" s="305"/>
      <c r="H426" s="306"/>
      <c r="I426" s="306"/>
      <c r="J426" s="306"/>
      <c r="K426" s="305"/>
      <c r="L426" s="305"/>
      <c r="M426" s="305"/>
      <c r="N426" s="305"/>
      <c r="O426" s="305"/>
      <c r="P426" s="305"/>
      <c r="Q426" s="305"/>
      <c r="R426" s="305"/>
      <c r="S426" s="305"/>
      <c r="T426" s="305"/>
      <c r="U426" s="305"/>
      <c r="V426" s="305"/>
      <c r="W426" s="305"/>
      <c r="X426" s="305"/>
      <c r="Y426" s="305"/>
      <c r="Z426" s="305"/>
      <c r="AA426" s="305"/>
      <c r="AB426" s="305"/>
      <c r="AC426" s="305"/>
      <c r="AD426" s="305"/>
      <c r="AE426" s="305"/>
      <c r="AF426" s="305"/>
      <c r="AG426" s="305"/>
      <c r="AH426" s="305"/>
      <c r="AI426" s="305"/>
      <c r="AJ426" s="305"/>
      <c r="AK426" s="305"/>
    </row>
    <row r="427" spans="1:37" s="307" customFormat="1" ht="15" customHeight="1" x14ac:dyDescent="0.3">
      <c r="A427" s="222" t="s">
        <v>105</v>
      </c>
      <c r="B427" s="699" t="s">
        <v>365</v>
      </c>
      <c r="C427" s="694">
        <f>SUMIFS('Expenditures - all orgs'!$D$14:$D$3599,'Expenditures - all orgs'!$C$14:$C$3599, 'Budget Detail - AAAAAA'!$B427,'Expenditures - all orgs'!$B$14:$B$3599,'Budget Detail - AAAAAA'!$B$3)</f>
        <v>0</v>
      </c>
      <c r="D427" s="695">
        <f>SUMIFS('Expenditures - all orgs'!$E$14:$E$3599,'Expenditures - all orgs'!$C$14:$C$3599, 'Budget Detail - AAAAAA'!$B427,'Expenditures - all orgs'!$B$14:$B$3599,'Budget Detail - AAAAAA'!$B$3)</f>
        <v>0</v>
      </c>
      <c r="E427" s="696">
        <f>SUMIFS('Expenditures - all orgs'!$F$14:$F$3599,'Expenditures - all orgs'!$C$14:$C$3599, 'Budget Detail - AAAAAA'!$B427,'Expenditures - all orgs'!$B$14:$B$3599,'Budget Detail - AAAAAA'!$B$3)</f>
        <v>0</v>
      </c>
      <c r="F427" s="697">
        <f t="shared" si="86"/>
        <v>0</v>
      </c>
      <c r="G427" s="305"/>
      <c r="H427" s="306"/>
      <c r="I427" s="306"/>
      <c r="J427" s="306"/>
      <c r="K427" s="305"/>
      <c r="L427" s="305"/>
      <c r="M427" s="305"/>
      <c r="N427" s="305"/>
      <c r="O427" s="305"/>
      <c r="P427" s="305"/>
      <c r="Q427" s="305"/>
      <c r="R427" s="305"/>
      <c r="S427" s="305"/>
      <c r="T427" s="305"/>
      <c r="U427" s="305"/>
      <c r="V427" s="305"/>
      <c r="W427" s="305"/>
      <c r="X427" s="305"/>
      <c r="Y427" s="305"/>
      <c r="Z427" s="305"/>
      <c r="AA427" s="305"/>
      <c r="AB427" s="305"/>
      <c r="AC427" s="305"/>
      <c r="AD427" s="305"/>
      <c r="AE427" s="305"/>
      <c r="AF427" s="305"/>
      <c r="AG427" s="305"/>
      <c r="AH427" s="305"/>
      <c r="AI427" s="305"/>
      <c r="AJ427" s="305"/>
      <c r="AK427" s="305"/>
    </row>
    <row r="428" spans="1:37" s="307" customFormat="1" ht="15" customHeight="1" thickBot="1" x14ac:dyDescent="0.35">
      <c r="A428" s="222" t="s">
        <v>105</v>
      </c>
      <c r="B428" s="699" t="s">
        <v>365</v>
      </c>
      <c r="C428" s="694">
        <f>SUMIFS('Expenditures - all orgs'!$D$14:$D$3599,'Expenditures - all orgs'!$C$14:$C$3599, 'Budget Detail - AAAAAA'!$B428,'Expenditures - all orgs'!$B$14:$B$3599,'Budget Detail - AAAAAA'!$B$3)</f>
        <v>0</v>
      </c>
      <c r="D428" s="695">
        <f>SUMIFS('Expenditures - all orgs'!$E$14:$E$3599,'Expenditures - all orgs'!$C$14:$C$3599, 'Budget Detail - AAAAAA'!$B428,'Expenditures - all orgs'!$B$14:$B$3599,'Budget Detail - AAAAAA'!$B$3)</f>
        <v>0</v>
      </c>
      <c r="E428" s="696">
        <f>SUMIFS('Expenditures - all orgs'!$F$14:$F$3599,'Expenditures - all orgs'!$C$14:$C$3599, 'Budget Detail - AAAAAA'!$B428,'Expenditures - all orgs'!$B$14:$B$3599,'Budget Detail - AAAAAA'!$B$3)</f>
        <v>0</v>
      </c>
      <c r="F428" s="697">
        <f t="shared" si="86"/>
        <v>0</v>
      </c>
      <c r="G428" s="305"/>
      <c r="H428" s="306"/>
      <c r="I428" s="306"/>
      <c r="J428" s="306"/>
      <c r="K428" s="305"/>
      <c r="L428" s="305"/>
      <c r="M428" s="305"/>
      <c r="N428" s="305"/>
      <c r="O428" s="305"/>
      <c r="P428" s="305"/>
      <c r="Q428" s="305"/>
      <c r="R428" s="305"/>
      <c r="S428" s="305"/>
      <c r="T428" s="305"/>
      <c r="U428" s="305"/>
      <c r="V428" s="305"/>
      <c r="W428" s="305"/>
      <c r="X428" s="305"/>
      <c r="Y428" s="305"/>
      <c r="Z428" s="305"/>
      <c r="AA428" s="305"/>
      <c r="AB428" s="305"/>
      <c r="AC428" s="305"/>
      <c r="AD428" s="305"/>
      <c r="AE428" s="305"/>
      <c r="AF428" s="305"/>
      <c r="AG428" s="305"/>
      <c r="AH428" s="305"/>
      <c r="AI428" s="305"/>
      <c r="AJ428" s="305"/>
      <c r="AK428" s="305"/>
    </row>
    <row r="429" spans="1:37" s="307" customFormat="1" ht="15" customHeight="1" thickBot="1" x14ac:dyDescent="0.35">
      <c r="A429" s="708"/>
      <c r="B429" s="700" t="s">
        <v>362</v>
      </c>
      <c r="C429" s="485">
        <f>SUM(C417:C428)</f>
        <v>0</v>
      </c>
      <c r="D429" s="485">
        <f t="shared" ref="D429:F429" si="87">SUM(D417:D428)</f>
        <v>0</v>
      </c>
      <c r="E429" s="485">
        <f t="shared" si="87"/>
        <v>0</v>
      </c>
      <c r="F429" s="485">
        <f t="shared" si="87"/>
        <v>0</v>
      </c>
      <c r="G429" s="305"/>
      <c r="H429" s="306"/>
      <c r="I429" s="306"/>
      <c r="J429" s="306"/>
      <c r="K429" s="305"/>
      <c r="L429" s="305"/>
      <c r="M429" s="305"/>
      <c r="N429" s="305"/>
      <c r="O429" s="305"/>
      <c r="P429" s="305"/>
      <c r="Q429" s="305"/>
      <c r="R429" s="305"/>
      <c r="S429" s="305"/>
      <c r="T429" s="305"/>
      <c r="U429" s="305"/>
      <c r="V429" s="305"/>
      <c r="W429" s="305"/>
      <c r="X429" s="305"/>
      <c r="Y429" s="305"/>
      <c r="Z429" s="305"/>
      <c r="AA429" s="305"/>
      <c r="AB429" s="305"/>
      <c r="AC429" s="305"/>
      <c r="AD429" s="305"/>
      <c r="AE429" s="305"/>
      <c r="AF429" s="305"/>
      <c r="AG429" s="305"/>
      <c r="AH429" s="305"/>
      <c r="AI429" s="305"/>
      <c r="AJ429" s="305"/>
      <c r="AK429" s="305"/>
    </row>
    <row r="430" spans="1:37" s="307" customFormat="1" ht="15" customHeight="1" x14ac:dyDescent="0.3">
      <c r="A430" s="708"/>
      <c r="B430" s="588"/>
      <c r="C430" s="288"/>
      <c r="D430" s="288"/>
      <c r="E430" s="288"/>
      <c r="F430" s="290"/>
      <c r="G430" s="305"/>
      <c r="H430" s="306"/>
      <c r="I430" s="306"/>
      <c r="J430" s="306"/>
      <c r="K430" s="305"/>
      <c r="L430" s="305"/>
      <c r="M430" s="305"/>
      <c r="N430" s="305"/>
      <c r="O430" s="305"/>
      <c r="P430" s="305"/>
      <c r="Q430" s="305"/>
      <c r="R430" s="305"/>
      <c r="S430" s="305"/>
      <c r="T430" s="305"/>
      <c r="U430" s="305"/>
      <c r="V430" s="305"/>
      <c r="W430" s="305"/>
      <c r="X430" s="305"/>
      <c r="Y430" s="305"/>
      <c r="Z430" s="305"/>
      <c r="AA430" s="305"/>
      <c r="AB430" s="305"/>
      <c r="AC430" s="305"/>
      <c r="AD430" s="305"/>
      <c r="AE430" s="305"/>
      <c r="AF430" s="305"/>
      <c r="AG430" s="305"/>
      <c r="AH430" s="305"/>
      <c r="AI430" s="305"/>
      <c r="AJ430" s="305"/>
      <c r="AK430" s="305"/>
    </row>
    <row r="431" spans="1:37" s="274" customFormat="1" ht="15" customHeight="1" x14ac:dyDescent="0.3">
      <c r="A431" s="226" t="s">
        <v>106</v>
      </c>
      <c r="B431" s="672"/>
      <c r="C431" s="335"/>
      <c r="D431" s="335"/>
      <c r="E431" s="335"/>
      <c r="F431" s="290"/>
      <c r="G431" s="281"/>
      <c r="H431" s="282"/>
      <c r="I431" s="282"/>
      <c r="J431" s="282"/>
      <c r="K431" s="281"/>
      <c r="L431" s="281"/>
      <c r="M431" s="281"/>
      <c r="N431" s="281"/>
      <c r="O431" s="281"/>
      <c r="P431" s="281"/>
      <c r="Q431" s="281"/>
      <c r="R431" s="281"/>
      <c r="S431" s="281"/>
      <c r="T431" s="281"/>
      <c r="U431" s="281"/>
      <c r="V431" s="281"/>
      <c r="W431" s="281"/>
      <c r="X431" s="281"/>
      <c r="Y431" s="281"/>
      <c r="Z431" s="281"/>
      <c r="AA431" s="281"/>
      <c r="AB431" s="281"/>
      <c r="AC431" s="281"/>
      <c r="AD431" s="281"/>
      <c r="AE431" s="281"/>
      <c r="AF431" s="281"/>
      <c r="AG431" s="281"/>
      <c r="AH431" s="281"/>
      <c r="AI431" s="281"/>
      <c r="AJ431" s="281"/>
      <c r="AK431" s="281"/>
    </row>
    <row r="432" spans="1:37" s="713" customFormat="1" ht="15" customHeight="1" x14ac:dyDescent="0.3">
      <c r="A432" s="222" t="s">
        <v>105</v>
      </c>
      <c r="B432" s="673" t="s">
        <v>107</v>
      </c>
      <c r="C432" s="336">
        <f>SUMIFS('Expenditures - all orgs'!$D$14:$D$3599,'Expenditures - all orgs'!$C$14:$C$3599, 'Budget Detail - AAAAAA'!$B432,'Expenditures - all orgs'!$B$14:$B$3599,'Budget Detail - AAAAAA'!$B$3)</f>
        <v>0</v>
      </c>
      <c r="D432" s="577">
        <f>SUMIFS('Expenditures - all orgs'!$E$14:$E$3599,'Expenditures - all orgs'!$C$14:$C$3599, 'Budget Detail - AAAAAA'!$B432,'Expenditures - all orgs'!$B$14:$B$3599,'Budget Detail - AAAAAA'!$B$3)</f>
        <v>0</v>
      </c>
      <c r="E432" s="578">
        <f>SUMIFS('Expenditures - all orgs'!$F$14:$F$3599,'Expenditures - all orgs'!$C$14:$C$3599, 'Budget Detail - AAAAAA'!$B432,'Expenditures - all orgs'!$B$14:$B$3599,'Budget Detail - AAAAAA'!$B$3)</f>
        <v>0</v>
      </c>
      <c r="F432" s="579">
        <f>C432-D432-E432</f>
        <v>0</v>
      </c>
      <c r="G432" s="712"/>
      <c r="H432" s="711"/>
      <c r="I432" s="711"/>
      <c r="J432" s="711"/>
      <c r="K432" s="712"/>
      <c r="L432" s="712"/>
      <c r="M432" s="712"/>
      <c r="N432" s="712"/>
      <c r="O432" s="712"/>
      <c r="P432" s="712"/>
      <c r="Q432" s="712"/>
      <c r="R432" s="712"/>
      <c r="S432" s="712"/>
      <c r="T432" s="712"/>
      <c r="U432" s="712"/>
      <c r="V432" s="712"/>
      <c r="W432" s="712"/>
      <c r="X432" s="712"/>
      <c r="Y432" s="712"/>
      <c r="Z432" s="712"/>
      <c r="AA432" s="712"/>
      <c r="AB432" s="712"/>
      <c r="AC432" s="712"/>
      <c r="AD432" s="712"/>
      <c r="AE432" s="712"/>
      <c r="AF432" s="712"/>
      <c r="AG432" s="712"/>
      <c r="AH432" s="712"/>
      <c r="AI432" s="712"/>
      <c r="AJ432" s="712"/>
      <c r="AK432" s="712"/>
    </row>
    <row r="433" spans="1:37" s="713" customFormat="1" ht="15" customHeight="1" x14ac:dyDescent="0.3">
      <c r="A433" s="222" t="s">
        <v>105</v>
      </c>
      <c r="B433" s="674" t="s">
        <v>107</v>
      </c>
      <c r="C433" s="336">
        <f>SUMIFS('Expenditures - all orgs'!$D$14:$D$3599,'Expenditures - all orgs'!$C$14:$C$3599, 'Budget Detail - AAAAAA'!$B433,'Expenditures - all orgs'!$B$14:$B$3599,'Budget Detail - AAAAAA'!$B$3)</f>
        <v>0</v>
      </c>
      <c r="D433" s="577">
        <f>SUMIFS('Expenditures - all orgs'!$E$14:$E$3599,'Expenditures - all orgs'!$C$14:$C$3599, 'Budget Detail - AAAAAA'!$B433,'Expenditures - all orgs'!$B$14:$B$3599,'Budget Detail - AAAAAA'!$B$3)</f>
        <v>0</v>
      </c>
      <c r="E433" s="578">
        <f>SUMIFS('Expenditures - all orgs'!$F$14:$F$3599,'Expenditures - all orgs'!$C$14:$C$3599, 'Budget Detail - AAAAAA'!$B433,'Expenditures - all orgs'!$B$14:$B$3599,'Budget Detail - AAAAAA'!$B$3)</f>
        <v>0</v>
      </c>
      <c r="F433" s="579">
        <f t="shared" ref="F433:F451" si="88">C433-D433-E433</f>
        <v>0</v>
      </c>
      <c r="G433" s="712"/>
      <c r="H433" s="711"/>
      <c r="I433" s="711"/>
      <c r="J433" s="711"/>
      <c r="K433" s="712"/>
      <c r="L433" s="712"/>
      <c r="M433" s="712"/>
      <c r="N433" s="712"/>
      <c r="O433" s="712"/>
      <c r="P433" s="712"/>
      <c r="Q433" s="712"/>
      <c r="R433" s="712"/>
      <c r="S433" s="712"/>
      <c r="T433" s="712"/>
      <c r="U433" s="712"/>
      <c r="V433" s="712"/>
      <c r="W433" s="712"/>
      <c r="X433" s="712"/>
      <c r="Y433" s="712"/>
      <c r="Z433" s="712"/>
      <c r="AA433" s="712"/>
      <c r="AB433" s="712"/>
      <c r="AC433" s="712"/>
      <c r="AD433" s="712"/>
      <c r="AE433" s="712"/>
      <c r="AF433" s="712"/>
      <c r="AG433" s="712"/>
      <c r="AH433" s="712"/>
      <c r="AI433" s="712"/>
      <c r="AJ433" s="712"/>
      <c r="AK433" s="712"/>
    </row>
    <row r="434" spans="1:37" s="713" customFormat="1" ht="15" customHeight="1" x14ac:dyDescent="0.3">
      <c r="A434" s="222" t="s">
        <v>105</v>
      </c>
      <c r="B434" s="674" t="s">
        <v>107</v>
      </c>
      <c r="C434" s="336">
        <f>SUMIFS('Expenditures - all orgs'!$D$14:$D$3599,'Expenditures - all orgs'!$C$14:$C$3599, 'Budget Detail - AAAAAA'!$B434,'Expenditures - all orgs'!$B$14:$B$3599,'Budget Detail - AAAAAA'!$B$3)</f>
        <v>0</v>
      </c>
      <c r="D434" s="577">
        <f>SUMIFS('Expenditures - all orgs'!$E$14:$E$3599,'Expenditures - all orgs'!$C$14:$C$3599, 'Budget Detail - AAAAAA'!$B434,'Expenditures - all orgs'!$B$14:$B$3599,'Budget Detail - AAAAAA'!$B$3)</f>
        <v>0</v>
      </c>
      <c r="E434" s="578">
        <f>SUMIFS('Expenditures - all orgs'!$F$14:$F$3599,'Expenditures - all orgs'!$C$14:$C$3599, 'Budget Detail - AAAAAA'!$B434,'Expenditures - all orgs'!$B$14:$B$3599,'Budget Detail - AAAAAA'!$B$3)</f>
        <v>0</v>
      </c>
      <c r="F434" s="579">
        <f t="shared" si="88"/>
        <v>0</v>
      </c>
      <c r="G434" s="712"/>
      <c r="H434" s="711"/>
      <c r="I434" s="711"/>
      <c r="J434" s="711"/>
      <c r="K434" s="712"/>
      <c r="L434" s="712"/>
      <c r="M434" s="712"/>
      <c r="N434" s="712"/>
      <c r="O434" s="712"/>
      <c r="P434" s="712"/>
      <c r="Q434" s="712"/>
      <c r="R434" s="712"/>
      <c r="S434" s="712"/>
      <c r="T434" s="712"/>
      <c r="U434" s="712"/>
      <c r="V434" s="712"/>
      <c r="W434" s="712"/>
      <c r="X434" s="712"/>
      <c r="Y434" s="712"/>
      <c r="Z434" s="712"/>
      <c r="AA434" s="712"/>
      <c r="AB434" s="712"/>
      <c r="AC434" s="712"/>
      <c r="AD434" s="712"/>
      <c r="AE434" s="712"/>
      <c r="AF434" s="712"/>
      <c r="AG434" s="712"/>
      <c r="AH434" s="712"/>
      <c r="AI434" s="712"/>
      <c r="AJ434" s="712"/>
      <c r="AK434" s="712"/>
    </row>
    <row r="435" spans="1:37" s="713" customFormat="1" ht="15" customHeight="1" x14ac:dyDescent="0.3">
      <c r="A435" s="222" t="s">
        <v>105</v>
      </c>
      <c r="B435" s="674" t="s">
        <v>107</v>
      </c>
      <c r="C435" s="336">
        <f>SUMIFS('Expenditures - all orgs'!$D$14:$D$3599,'Expenditures - all orgs'!$C$14:$C$3599, 'Budget Detail - AAAAAA'!$B435,'Expenditures - all orgs'!$B$14:$B$3599,'Budget Detail - AAAAAA'!$B$3)</f>
        <v>0</v>
      </c>
      <c r="D435" s="577">
        <f>SUMIFS('Expenditures - all orgs'!$E$14:$E$3599,'Expenditures - all orgs'!$C$14:$C$3599, 'Budget Detail - AAAAAA'!$B435,'Expenditures - all orgs'!$B$14:$B$3599,'Budget Detail - AAAAAA'!$B$3)</f>
        <v>0</v>
      </c>
      <c r="E435" s="578">
        <f>SUMIFS('Expenditures - all orgs'!$F$14:$F$3599,'Expenditures - all orgs'!$C$14:$C$3599, 'Budget Detail - AAAAAA'!$B435,'Expenditures - all orgs'!$B$14:$B$3599,'Budget Detail - AAAAAA'!$B$3)</f>
        <v>0</v>
      </c>
      <c r="F435" s="579">
        <f t="shared" si="88"/>
        <v>0</v>
      </c>
      <c r="G435" s="712"/>
      <c r="H435" s="711"/>
      <c r="I435" s="711"/>
      <c r="J435" s="711"/>
      <c r="K435" s="712"/>
      <c r="L435" s="712"/>
      <c r="M435" s="712"/>
      <c r="N435" s="712"/>
      <c r="O435" s="712"/>
      <c r="P435" s="712"/>
      <c r="Q435" s="712"/>
      <c r="R435" s="712"/>
      <c r="S435" s="712"/>
      <c r="T435" s="712"/>
      <c r="U435" s="712"/>
      <c r="V435" s="712"/>
      <c r="W435" s="712"/>
      <c r="X435" s="712"/>
      <c r="Y435" s="712"/>
      <c r="Z435" s="712"/>
      <c r="AA435" s="712"/>
      <c r="AB435" s="712"/>
      <c r="AC435" s="712"/>
      <c r="AD435" s="712"/>
      <c r="AE435" s="712"/>
      <c r="AF435" s="712"/>
      <c r="AG435" s="712"/>
      <c r="AH435" s="712"/>
      <c r="AI435" s="712"/>
      <c r="AJ435" s="712"/>
      <c r="AK435" s="712"/>
    </row>
    <row r="436" spans="1:37" s="713" customFormat="1" ht="15" customHeight="1" x14ac:dyDescent="0.3">
      <c r="A436" s="222" t="s">
        <v>105</v>
      </c>
      <c r="B436" s="674" t="s">
        <v>107</v>
      </c>
      <c r="C436" s="336">
        <f>SUMIFS('Expenditures - all orgs'!$D$14:$D$3599,'Expenditures - all orgs'!$C$14:$C$3599, 'Budget Detail - AAAAAA'!$B436,'Expenditures - all orgs'!$B$14:$B$3599,'Budget Detail - AAAAAA'!$B$3)</f>
        <v>0</v>
      </c>
      <c r="D436" s="577">
        <f>SUMIFS('Expenditures - all orgs'!$E$14:$E$3599,'Expenditures - all orgs'!$C$14:$C$3599, 'Budget Detail - AAAAAA'!$B436,'Expenditures - all orgs'!$B$14:$B$3599,'Budget Detail - AAAAAA'!$B$3)</f>
        <v>0</v>
      </c>
      <c r="E436" s="578">
        <f>SUMIFS('Expenditures - all orgs'!$F$14:$F$3599,'Expenditures - all orgs'!$C$14:$C$3599, 'Budget Detail - AAAAAA'!$B436,'Expenditures - all orgs'!$B$14:$B$3599,'Budget Detail - AAAAAA'!$B$3)</f>
        <v>0</v>
      </c>
      <c r="F436" s="579">
        <f t="shared" si="88"/>
        <v>0</v>
      </c>
      <c r="G436" s="712"/>
      <c r="H436" s="711"/>
      <c r="I436" s="711"/>
      <c r="J436" s="711"/>
      <c r="K436" s="712"/>
      <c r="L436" s="712"/>
      <c r="M436" s="712"/>
      <c r="N436" s="712"/>
      <c r="O436" s="712"/>
      <c r="P436" s="712"/>
      <c r="Q436" s="712"/>
      <c r="R436" s="712"/>
      <c r="S436" s="712"/>
      <c r="T436" s="712"/>
      <c r="U436" s="712"/>
      <c r="V436" s="712"/>
      <c r="W436" s="712"/>
      <c r="X436" s="712"/>
      <c r="Y436" s="712"/>
      <c r="Z436" s="712"/>
      <c r="AA436" s="712"/>
      <c r="AB436" s="712"/>
      <c r="AC436" s="712"/>
      <c r="AD436" s="712"/>
      <c r="AE436" s="712"/>
      <c r="AF436" s="712"/>
      <c r="AG436" s="712"/>
      <c r="AH436" s="712"/>
      <c r="AI436" s="712"/>
      <c r="AJ436" s="712"/>
      <c r="AK436" s="712"/>
    </row>
    <row r="437" spans="1:37" s="713" customFormat="1" ht="15" customHeight="1" x14ac:dyDescent="0.3">
      <c r="A437" s="222" t="s">
        <v>105</v>
      </c>
      <c r="B437" s="674" t="s">
        <v>107</v>
      </c>
      <c r="C437" s="336">
        <f>SUMIFS('Expenditures - all orgs'!$D$14:$D$3599,'Expenditures - all orgs'!$C$14:$C$3599, 'Budget Detail - AAAAAA'!$B437,'Expenditures - all orgs'!$B$14:$B$3599,'Budget Detail - AAAAAA'!$B$3)</f>
        <v>0</v>
      </c>
      <c r="D437" s="577">
        <f>SUMIFS('Expenditures - all orgs'!$E$14:$E$3599,'Expenditures - all orgs'!$C$14:$C$3599, 'Budget Detail - AAAAAA'!$B437,'Expenditures - all orgs'!$B$14:$B$3599,'Budget Detail - AAAAAA'!$B$3)</f>
        <v>0</v>
      </c>
      <c r="E437" s="578">
        <f>SUMIFS('Expenditures - all orgs'!$F$14:$F$3599,'Expenditures - all orgs'!$C$14:$C$3599, 'Budget Detail - AAAAAA'!$B437,'Expenditures - all orgs'!$B$14:$B$3599,'Budget Detail - AAAAAA'!$B$3)</f>
        <v>0</v>
      </c>
      <c r="F437" s="579">
        <f t="shared" si="88"/>
        <v>0</v>
      </c>
      <c r="G437" s="712"/>
      <c r="H437" s="711"/>
      <c r="I437" s="711"/>
      <c r="J437" s="711"/>
      <c r="K437" s="712"/>
      <c r="L437" s="712"/>
      <c r="M437" s="712"/>
      <c r="N437" s="712"/>
      <c r="O437" s="712"/>
      <c r="P437" s="712"/>
      <c r="Q437" s="712"/>
      <c r="R437" s="712"/>
      <c r="S437" s="712"/>
      <c r="T437" s="712"/>
      <c r="U437" s="712"/>
      <c r="V437" s="712"/>
      <c r="W437" s="712"/>
      <c r="X437" s="712"/>
      <c r="Y437" s="712"/>
      <c r="Z437" s="712"/>
      <c r="AA437" s="712"/>
      <c r="AB437" s="712"/>
      <c r="AC437" s="712"/>
      <c r="AD437" s="712"/>
      <c r="AE437" s="712"/>
      <c r="AF437" s="712"/>
      <c r="AG437" s="712"/>
      <c r="AH437" s="712"/>
      <c r="AI437" s="712"/>
      <c r="AJ437" s="712"/>
      <c r="AK437" s="712"/>
    </row>
    <row r="438" spans="1:37" s="713" customFormat="1" ht="15" customHeight="1" x14ac:dyDescent="0.3">
      <c r="A438" s="222" t="s">
        <v>105</v>
      </c>
      <c r="B438" s="674" t="s">
        <v>107</v>
      </c>
      <c r="C438" s="336">
        <f>SUMIFS('Expenditures - all orgs'!$D$14:$D$3599,'Expenditures - all orgs'!$C$14:$C$3599, 'Budget Detail - AAAAAA'!$B438,'Expenditures - all orgs'!$B$14:$B$3599,'Budget Detail - AAAAAA'!$B$3)</f>
        <v>0</v>
      </c>
      <c r="D438" s="577">
        <f>SUMIFS('Expenditures - all orgs'!$E$14:$E$3599,'Expenditures - all orgs'!$C$14:$C$3599, 'Budget Detail - AAAAAA'!$B438,'Expenditures - all orgs'!$B$14:$B$3599,'Budget Detail - AAAAAA'!$B$3)</f>
        <v>0</v>
      </c>
      <c r="E438" s="578">
        <f>SUMIFS('Expenditures - all orgs'!$F$14:$F$3599,'Expenditures - all orgs'!$C$14:$C$3599, 'Budget Detail - AAAAAA'!$B438,'Expenditures - all orgs'!$B$14:$B$3599,'Budget Detail - AAAAAA'!$B$3)</f>
        <v>0</v>
      </c>
      <c r="F438" s="579">
        <f t="shared" si="88"/>
        <v>0</v>
      </c>
      <c r="G438" s="712"/>
      <c r="H438" s="711"/>
      <c r="I438" s="711"/>
      <c r="J438" s="711"/>
      <c r="K438" s="712"/>
      <c r="L438" s="712"/>
      <c r="M438" s="712"/>
      <c r="N438" s="712"/>
      <c r="O438" s="712"/>
      <c r="P438" s="712"/>
      <c r="Q438" s="712"/>
      <c r="R438" s="712"/>
      <c r="S438" s="712"/>
      <c r="T438" s="712"/>
      <c r="U438" s="712"/>
      <c r="V438" s="712"/>
      <c r="W438" s="712"/>
      <c r="X438" s="712"/>
      <c r="Y438" s="712"/>
      <c r="Z438" s="712"/>
      <c r="AA438" s="712"/>
      <c r="AB438" s="712"/>
      <c r="AC438" s="712"/>
      <c r="AD438" s="712"/>
      <c r="AE438" s="712"/>
      <c r="AF438" s="712"/>
      <c r="AG438" s="712"/>
      <c r="AH438" s="712"/>
      <c r="AI438" s="712"/>
      <c r="AJ438" s="712"/>
      <c r="AK438" s="712"/>
    </row>
    <row r="439" spans="1:37" s="713" customFormat="1" ht="15" customHeight="1" x14ac:dyDescent="0.3">
      <c r="A439" s="222" t="s">
        <v>105</v>
      </c>
      <c r="B439" s="674" t="s">
        <v>107</v>
      </c>
      <c r="C439" s="336">
        <f>SUMIFS('Expenditures - all orgs'!$D$14:$D$3599,'Expenditures - all orgs'!$C$14:$C$3599, 'Budget Detail - AAAAAA'!$B439,'Expenditures - all orgs'!$B$14:$B$3599,'Budget Detail - AAAAAA'!$B$3)</f>
        <v>0</v>
      </c>
      <c r="D439" s="577">
        <f>SUMIFS('Expenditures - all orgs'!$E$14:$E$3599,'Expenditures - all orgs'!$C$14:$C$3599, 'Budget Detail - AAAAAA'!$B439,'Expenditures - all orgs'!$B$14:$B$3599,'Budget Detail - AAAAAA'!$B$3)</f>
        <v>0</v>
      </c>
      <c r="E439" s="578">
        <f>SUMIFS('Expenditures - all orgs'!$F$14:$F$3599,'Expenditures - all orgs'!$C$14:$C$3599, 'Budget Detail - AAAAAA'!$B439,'Expenditures - all orgs'!$B$14:$B$3599,'Budget Detail - AAAAAA'!$B$3)</f>
        <v>0</v>
      </c>
      <c r="F439" s="579">
        <f t="shared" si="88"/>
        <v>0</v>
      </c>
      <c r="G439" s="712"/>
      <c r="H439" s="711"/>
      <c r="I439" s="711"/>
      <c r="J439" s="711"/>
      <c r="K439" s="712"/>
      <c r="L439" s="712"/>
      <c r="M439" s="712"/>
      <c r="N439" s="712"/>
      <c r="O439" s="712"/>
      <c r="P439" s="712"/>
      <c r="Q439" s="712"/>
      <c r="R439" s="712"/>
      <c r="S439" s="712"/>
      <c r="T439" s="712"/>
      <c r="U439" s="712"/>
      <c r="V439" s="712"/>
      <c r="W439" s="712"/>
      <c r="X439" s="712"/>
      <c r="Y439" s="712"/>
      <c r="Z439" s="712"/>
      <c r="AA439" s="712"/>
      <c r="AB439" s="712"/>
      <c r="AC439" s="712"/>
      <c r="AD439" s="712"/>
      <c r="AE439" s="712"/>
      <c r="AF439" s="712"/>
      <c r="AG439" s="712"/>
      <c r="AH439" s="712"/>
      <c r="AI439" s="712"/>
      <c r="AJ439" s="712"/>
      <c r="AK439" s="712"/>
    </row>
    <row r="440" spans="1:37" s="713" customFormat="1" ht="15" customHeight="1" x14ac:dyDescent="0.3">
      <c r="A440" s="222" t="s">
        <v>105</v>
      </c>
      <c r="B440" s="674" t="s">
        <v>107</v>
      </c>
      <c r="C440" s="336">
        <f>SUMIFS('Expenditures - all orgs'!$D$14:$D$3599,'Expenditures - all orgs'!$C$14:$C$3599, 'Budget Detail - AAAAAA'!$B440,'Expenditures - all orgs'!$B$14:$B$3599,'Budget Detail - AAAAAA'!$B$3)</f>
        <v>0</v>
      </c>
      <c r="D440" s="577">
        <f>SUMIFS('Expenditures - all orgs'!$E$14:$E$3599,'Expenditures - all orgs'!$C$14:$C$3599, 'Budget Detail - AAAAAA'!$B440,'Expenditures - all orgs'!$B$14:$B$3599,'Budget Detail - AAAAAA'!$B$3)</f>
        <v>0</v>
      </c>
      <c r="E440" s="578">
        <f>SUMIFS('Expenditures - all orgs'!$F$14:$F$3599,'Expenditures - all orgs'!$C$14:$C$3599, 'Budget Detail - AAAAAA'!$B440,'Expenditures - all orgs'!$B$14:$B$3599,'Budget Detail - AAAAAA'!$B$3)</f>
        <v>0</v>
      </c>
      <c r="F440" s="579">
        <f t="shared" si="88"/>
        <v>0</v>
      </c>
      <c r="G440" s="712"/>
      <c r="H440" s="711"/>
      <c r="I440" s="711"/>
      <c r="J440" s="711"/>
      <c r="K440" s="712"/>
      <c r="L440" s="712"/>
      <c r="M440" s="712"/>
      <c r="N440" s="712"/>
      <c r="O440" s="712"/>
      <c r="P440" s="712"/>
      <c r="Q440" s="712"/>
      <c r="R440" s="712"/>
      <c r="S440" s="712"/>
      <c r="T440" s="712"/>
      <c r="U440" s="712"/>
      <c r="V440" s="712"/>
      <c r="W440" s="712"/>
      <c r="X440" s="712"/>
      <c r="Y440" s="712"/>
      <c r="Z440" s="712"/>
      <c r="AA440" s="712"/>
      <c r="AB440" s="712"/>
      <c r="AC440" s="712"/>
      <c r="AD440" s="712"/>
      <c r="AE440" s="712"/>
      <c r="AF440" s="712"/>
      <c r="AG440" s="712"/>
      <c r="AH440" s="712"/>
      <c r="AI440" s="712"/>
      <c r="AJ440" s="712"/>
      <c r="AK440" s="712"/>
    </row>
    <row r="441" spans="1:37" s="713" customFormat="1" ht="15" customHeight="1" x14ac:dyDescent="0.3">
      <c r="A441" s="222" t="s">
        <v>105</v>
      </c>
      <c r="B441" s="674" t="s">
        <v>107</v>
      </c>
      <c r="C441" s="336">
        <f>SUMIFS('Expenditures - all orgs'!$D$14:$D$3599,'Expenditures - all orgs'!$C$14:$C$3599, 'Budget Detail - AAAAAA'!$B441,'Expenditures - all orgs'!$B$14:$B$3599,'Budget Detail - AAAAAA'!$B$3)</f>
        <v>0</v>
      </c>
      <c r="D441" s="577">
        <f>SUMIFS('Expenditures - all orgs'!$E$14:$E$3599,'Expenditures - all orgs'!$C$14:$C$3599, 'Budget Detail - AAAAAA'!$B441,'Expenditures - all orgs'!$B$14:$B$3599,'Budget Detail - AAAAAA'!$B$3)</f>
        <v>0</v>
      </c>
      <c r="E441" s="578">
        <f>SUMIFS('Expenditures - all orgs'!$F$14:$F$3599,'Expenditures - all orgs'!$C$14:$C$3599, 'Budget Detail - AAAAAA'!$B441,'Expenditures - all orgs'!$B$14:$B$3599,'Budget Detail - AAAAAA'!$B$3)</f>
        <v>0</v>
      </c>
      <c r="F441" s="579">
        <f t="shared" si="88"/>
        <v>0</v>
      </c>
      <c r="G441" s="712"/>
      <c r="H441" s="711"/>
      <c r="I441" s="711"/>
      <c r="J441" s="711"/>
      <c r="K441" s="712"/>
      <c r="L441" s="712"/>
      <c r="M441" s="712"/>
      <c r="N441" s="712"/>
      <c r="O441" s="712"/>
      <c r="P441" s="712"/>
      <c r="Q441" s="712"/>
      <c r="R441" s="712"/>
      <c r="S441" s="712"/>
      <c r="T441" s="712"/>
      <c r="U441" s="712"/>
      <c r="V441" s="712"/>
      <c r="W441" s="712"/>
      <c r="X441" s="712"/>
      <c r="Y441" s="712"/>
      <c r="Z441" s="712"/>
      <c r="AA441" s="712"/>
      <c r="AB441" s="712"/>
      <c r="AC441" s="712"/>
      <c r="AD441" s="712"/>
      <c r="AE441" s="712"/>
      <c r="AF441" s="712"/>
      <c r="AG441" s="712"/>
      <c r="AH441" s="712"/>
      <c r="AI441" s="712"/>
      <c r="AJ441" s="712"/>
      <c r="AK441" s="712"/>
    </row>
    <row r="442" spans="1:37" s="713" customFormat="1" ht="15" customHeight="1" x14ac:dyDescent="0.3">
      <c r="A442" s="222" t="s">
        <v>105</v>
      </c>
      <c r="B442" s="674" t="s">
        <v>107</v>
      </c>
      <c r="C442" s="336">
        <f>SUMIFS('Expenditures - all orgs'!$D$14:$D$3599,'Expenditures - all orgs'!$C$14:$C$3599, 'Budget Detail - AAAAAA'!$B442,'Expenditures - all orgs'!$B$14:$B$3599,'Budget Detail - AAAAAA'!$B$3)</f>
        <v>0</v>
      </c>
      <c r="D442" s="577">
        <f>SUMIFS('Expenditures - all orgs'!$E$14:$E$3599,'Expenditures - all orgs'!$C$14:$C$3599, 'Budget Detail - AAAAAA'!$B442,'Expenditures - all orgs'!$B$14:$B$3599,'Budget Detail - AAAAAA'!$B$3)</f>
        <v>0</v>
      </c>
      <c r="E442" s="578">
        <f>SUMIFS('Expenditures - all orgs'!$F$14:$F$3599,'Expenditures - all orgs'!$C$14:$C$3599, 'Budget Detail - AAAAAA'!$B442,'Expenditures - all orgs'!$B$14:$B$3599,'Budget Detail - AAAAAA'!$B$3)</f>
        <v>0</v>
      </c>
      <c r="F442" s="579">
        <f t="shared" si="88"/>
        <v>0</v>
      </c>
      <c r="G442" s="712"/>
      <c r="H442" s="711"/>
      <c r="I442" s="711"/>
      <c r="J442" s="711"/>
      <c r="K442" s="712"/>
      <c r="L442" s="712"/>
      <c r="M442" s="712"/>
      <c r="N442" s="712"/>
      <c r="O442" s="712"/>
      <c r="P442" s="712"/>
      <c r="Q442" s="712"/>
      <c r="R442" s="712"/>
      <c r="S442" s="712"/>
      <c r="T442" s="712"/>
      <c r="U442" s="712"/>
      <c r="V442" s="712"/>
      <c r="W442" s="712"/>
      <c r="X442" s="712"/>
      <c r="Y442" s="712"/>
      <c r="Z442" s="712"/>
      <c r="AA442" s="712"/>
      <c r="AB442" s="712"/>
      <c r="AC442" s="712"/>
      <c r="AD442" s="712"/>
      <c r="AE442" s="712"/>
      <c r="AF442" s="712"/>
      <c r="AG442" s="712"/>
      <c r="AH442" s="712"/>
      <c r="AI442" s="712"/>
      <c r="AJ442" s="712"/>
      <c r="AK442" s="712"/>
    </row>
    <row r="443" spans="1:37" s="713" customFormat="1" ht="15" customHeight="1" x14ac:dyDescent="0.3">
      <c r="A443" s="222" t="s">
        <v>105</v>
      </c>
      <c r="B443" s="674" t="s">
        <v>107</v>
      </c>
      <c r="C443" s="336">
        <f>SUMIFS('Expenditures - all orgs'!$D$14:$D$3599,'Expenditures - all orgs'!$C$14:$C$3599, 'Budget Detail - AAAAAA'!$B443,'Expenditures - all orgs'!$B$14:$B$3599,'Budget Detail - AAAAAA'!$B$3)</f>
        <v>0</v>
      </c>
      <c r="D443" s="577">
        <f>SUMIFS('Expenditures - all orgs'!$E$14:$E$3599,'Expenditures - all orgs'!$C$14:$C$3599, 'Budget Detail - AAAAAA'!$B443,'Expenditures - all orgs'!$B$14:$B$3599,'Budget Detail - AAAAAA'!$B$3)</f>
        <v>0</v>
      </c>
      <c r="E443" s="578">
        <f>SUMIFS('Expenditures - all orgs'!$F$14:$F$3599,'Expenditures - all orgs'!$C$14:$C$3599, 'Budget Detail - AAAAAA'!$B443,'Expenditures - all orgs'!$B$14:$B$3599,'Budget Detail - AAAAAA'!$B$3)</f>
        <v>0</v>
      </c>
      <c r="F443" s="579">
        <f t="shared" si="88"/>
        <v>0</v>
      </c>
      <c r="G443" s="712"/>
      <c r="H443" s="711"/>
      <c r="I443" s="711"/>
      <c r="J443" s="711"/>
      <c r="K443" s="712"/>
      <c r="L443" s="712"/>
      <c r="M443" s="712"/>
      <c r="N443" s="712"/>
      <c r="O443" s="712"/>
      <c r="P443" s="712"/>
      <c r="Q443" s="712"/>
      <c r="R443" s="712"/>
      <c r="S443" s="712"/>
      <c r="T443" s="712"/>
      <c r="U443" s="712"/>
      <c r="V443" s="712"/>
      <c r="W443" s="712"/>
      <c r="X443" s="712"/>
      <c r="Y443" s="712"/>
      <c r="Z443" s="712"/>
      <c r="AA443" s="712"/>
      <c r="AB443" s="712"/>
      <c r="AC443" s="712"/>
      <c r="AD443" s="712"/>
      <c r="AE443" s="712"/>
      <c r="AF443" s="712"/>
      <c r="AG443" s="712"/>
      <c r="AH443" s="712"/>
      <c r="AI443" s="712"/>
      <c r="AJ443" s="712"/>
      <c r="AK443" s="712"/>
    </row>
    <row r="444" spans="1:37" s="713" customFormat="1" ht="15" customHeight="1" x14ac:dyDescent="0.3">
      <c r="A444" s="222" t="s">
        <v>105</v>
      </c>
      <c r="B444" s="674" t="s">
        <v>107</v>
      </c>
      <c r="C444" s="336">
        <f>SUMIFS('Expenditures - all orgs'!$D$14:$D$3599,'Expenditures - all orgs'!$C$14:$C$3599, 'Budget Detail - AAAAAA'!$B444,'Expenditures - all orgs'!$B$14:$B$3599,'Budget Detail - AAAAAA'!$B$3)</f>
        <v>0</v>
      </c>
      <c r="D444" s="577">
        <f>SUMIFS('Expenditures - all orgs'!$E$14:$E$3599,'Expenditures - all orgs'!$C$14:$C$3599, 'Budget Detail - AAAAAA'!$B444,'Expenditures - all orgs'!$B$14:$B$3599,'Budget Detail - AAAAAA'!$B$3)</f>
        <v>0</v>
      </c>
      <c r="E444" s="578">
        <f>SUMIFS('Expenditures - all orgs'!$F$14:$F$3599,'Expenditures - all orgs'!$C$14:$C$3599, 'Budget Detail - AAAAAA'!$B444,'Expenditures - all orgs'!$B$14:$B$3599,'Budget Detail - AAAAAA'!$B$3)</f>
        <v>0</v>
      </c>
      <c r="F444" s="579">
        <f t="shared" si="88"/>
        <v>0</v>
      </c>
      <c r="G444" s="712"/>
      <c r="H444" s="711"/>
      <c r="I444" s="711"/>
      <c r="J444" s="711"/>
      <c r="K444" s="712"/>
      <c r="L444" s="712"/>
      <c r="M444" s="712"/>
      <c r="N444" s="712"/>
      <c r="O444" s="712"/>
      <c r="P444" s="712"/>
      <c r="Q444" s="712"/>
      <c r="R444" s="712"/>
      <c r="S444" s="712"/>
      <c r="T444" s="712"/>
      <c r="U444" s="712"/>
      <c r="V444" s="712"/>
      <c r="W444" s="712"/>
      <c r="X444" s="712"/>
      <c r="Y444" s="712"/>
      <c r="Z444" s="712"/>
      <c r="AA444" s="712"/>
      <c r="AB444" s="712"/>
      <c r="AC444" s="712"/>
      <c r="AD444" s="712"/>
      <c r="AE444" s="712"/>
      <c r="AF444" s="712"/>
      <c r="AG444" s="712"/>
      <c r="AH444" s="712"/>
      <c r="AI444" s="712"/>
      <c r="AJ444" s="712"/>
      <c r="AK444" s="712"/>
    </row>
    <row r="445" spans="1:37" s="713" customFormat="1" ht="15" customHeight="1" x14ac:dyDescent="0.3">
      <c r="A445" s="222" t="s">
        <v>105</v>
      </c>
      <c r="B445" s="674" t="s">
        <v>107</v>
      </c>
      <c r="C445" s="336">
        <f>SUMIFS('Expenditures - all orgs'!$D$14:$D$3599,'Expenditures - all orgs'!$C$14:$C$3599, 'Budget Detail - AAAAAA'!$B445,'Expenditures - all orgs'!$B$14:$B$3599,'Budget Detail - AAAAAA'!$B$3)</f>
        <v>0</v>
      </c>
      <c r="D445" s="577">
        <f>SUMIFS('Expenditures - all orgs'!$E$14:$E$3599,'Expenditures - all orgs'!$C$14:$C$3599, 'Budget Detail - AAAAAA'!$B445,'Expenditures - all orgs'!$B$14:$B$3599,'Budget Detail - AAAAAA'!$B$3)</f>
        <v>0</v>
      </c>
      <c r="E445" s="578">
        <f>SUMIFS('Expenditures - all orgs'!$F$14:$F$3599,'Expenditures - all orgs'!$C$14:$C$3599, 'Budget Detail - AAAAAA'!$B445,'Expenditures - all orgs'!$B$14:$B$3599,'Budget Detail - AAAAAA'!$B$3)</f>
        <v>0</v>
      </c>
      <c r="F445" s="579">
        <f t="shared" si="88"/>
        <v>0</v>
      </c>
      <c r="G445" s="712"/>
      <c r="H445" s="711"/>
      <c r="I445" s="711"/>
      <c r="J445" s="711"/>
      <c r="K445" s="712"/>
      <c r="L445" s="712"/>
      <c r="M445" s="712"/>
      <c r="N445" s="712"/>
      <c r="O445" s="712"/>
      <c r="P445" s="712"/>
      <c r="Q445" s="712"/>
      <c r="R445" s="712"/>
      <c r="S445" s="712"/>
      <c r="T445" s="712"/>
      <c r="U445" s="712"/>
      <c r="V445" s="712"/>
      <c r="W445" s="712"/>
      <c r="X445" s="712"/>
      <c r="Y445" s="712"/>
      <c r="Z445" s="712"/>
      <c r="AA445" s="712"/>
      <c r="AB445" s="712"/>
      <c r="AC445" s="712"/>
      <c r="AD445" s="712"/>
      <c r="AE445" s="712"/>
      <c r="AF445" s="712"/>
      <c r="AG445" s="712"/>
      <c r="AH445" s="712"/>
      <c r="AI445" s="712"/>
      <c r="AJ445" s="712"/>
      <c r="AK445" s="712"/>
    </row>
    <row r="446" spans="1:37" s="713" customFormat="1" ht="15" customHeight="1" x14ac:dyDescent="0.3">
      <c r="A446" s="222" t="s">
        <v>105</v>
      </c>
      <c r="B446" s="674" t="s">
        <v>107</v>
      </c>
      <c r="C446" s="336">
        <f>SUMIFS('Expenditures - all orgs'!$D$14:$D$3599,'Expenditures - all orgs'!$C$14:$C$3599, 'Budget Detail - AAAAAA'!$B446,'Expenditures - all orgs'!$B$14:$B$3599,'Budget Detail - AAAAAA'!$B$3)</f>
        <v>0</v>
      </c>
      <c r="D446" s="577">
        <f>SUMIFS('Expenditures - all orgs'!$E$14:$E$3599,'Expenditures - all orgs'!$C$14:$C$3599, 'Budget Detail - AAAAAA'!$B446,'Expenditures - all orgs'!$B$14:$B$3599,'Budget Detail - AAAAAA'!$B$3)</f>
        <v>0</v>
      </c>
      <c r="E446" s="578">
        <f>SUMIFS('Expenditures - all orgs'!$F$14:$F$3599,'Expenditures - all orgs'!$C$14:$C$3599, 'Budget Detail - AAAAAA'!$B446,'Expenditures - all orgs'!$B$14:$B$3599,'Budget Detail - AAAAAA'!$B$3)</f>
        <v>0</v>
      </c>
      <c r="F446" s="579">
        <f t="shared" si="88"/>
        <v>0</v>
      </c>
      <c r="G446" s="712"/>
      <c r="H446" s="711"/>
      <c r="I446" s="711"/>
      <c r="J446" s="711"/>
      <c r="K446" s="712"/>
      <c r="L446" s="712"/>
      <c r="M446" s="712"/>
      <c r="N446" s="712"/>
      <c r="O446" s="712"/>
      <c r="P446" s="712"/>
      <c r="Q446" s="712"/>
      <c r="R446" s="712"/>
      <c r="S446" s="712"/>
      <c r="T446" s="712"/>
      <c r="U446" s="712"/>
      <c r="V446" s="712"/>
      <c r="W446" s="712"/>
      <c r="X446" s="712"/>
      <c r="Y446" s="712"/>
      <c r="Z446" s="712"/>
      <c r="AA446" s="712"/>
      <c r="AB446" s="712"/>
      <c r="AC446" s="712"/>
      <c r="AD446" s="712"/>
      <c r="AE446" s="712"/>
      <c r="AF446" s="712"/>
      <c r="AG446" s="712"/>
      <c r="AH446" s="712"/>
      <c r="AI446" s="712"/>
      <c r="AJ446" s="712"/>
      <c r="AK446" s="712"/>
    </row>
    <row r="447" spans="1:37" s="713" customFormat="1" ht="15" customHeight="1" x14ac:dyDescent="0.3">
      <c r="A447" s="222" t="s">
        <v>105</v>
      </c>
      <c r="B447" s="674" t="s">
        <v>107</v>
      </c>
      <c r="C447" s="336">
        <f>SUMIFS('Expenditures - all orgs'!$D$14:$D$3599,'Expenditures - all orgs'!$C$14:$C$3599, 'Budget Detail - AAAAAA'!$B447,'Expenditures - all orgs'!$B$14:$B$3599,'Budget Detail - AAAAAA'!$B$3)</f>
        <v>0</v>
      </c>
      <c r="D447" s="577">
        <f>SUMIFS('Expenditures - all orgs'!$E$14:$E$3599,'Expenditures - all orgs'!$C$14:$C$3599, 'Budget Detail - AAAAAA'!$B447,'Expenditures - all orgs'!$B$14:$B$3599,'Budget Detail - AAAAAA'!$B$3)</f>
        <v>0</v>
      </c>
      <c r="E447" s="578">
        <f>SUMIFS('Expenditures - all orgs'!$F$14:$F$3599,'Expenditures - all orgs'!$C$14:$C$3599, 'Budget Detail - AAAAAA'!$B447,'Expenditures - all orgs'!$B$14:$B$3599,'Budget Detail - AAAAAA'!$B$3)</f>
        <v>0</v>
      </c>
      <c r="F447" s="579">
        <f t="shared" si="88"/>
        <v>0</v>
      </c>
      <c r="G447" s="712"/>
      <c r="H447" s="711"/>
      <c r="I447" s="711"/>
      <c r="J447" s="711"/>
      <c r="K447" s="712"/>
      <c r="L447" s="712"/>
      <c r="M447" s="712"/>
      <c r="N447" s="712"/>
      <c r="O447" s="712"/>
      <c r="P447" s="712"/>
      <c r="Q447" s="712"/>
      <c r="R447" s="712"/>
      <c r="S447" s="712"/>
      <c r="T447" s="712"/>
      <c r="U447" s="712"/>
      <c r="V447" s="712"/>
      <c r="W447" s="712"/>
      <c r="X447" s="712"/>
      <c r="Y447" s="712"/>
      <c r="Z447" s="712"/>
      <c r="AA447" s="712"/>
      <c r="AB447" s="712"/>
      <c r="AC447" s="712"/>
      <c r="AD447" s="712"/>
      <c r="AE447" s="712"/>
      <c r="AF447" s="712"/>
      <c r="AG447" s="712"/>
      <c r="AH447" s="712"/>
      <c r="AI447" s="712"/>
      <c r="AJ447" s="712"/>
      <c r="AK447" s="712"/>
    </row>
    <row r="448" spans="1:37" s="713" customFormat="1" ht="15" customHeight="1" x14ac:dyDescent="0.3">
      <c r="A448" s="222" t="s">
        <v>105</v>
      </c>
      <c r="B448" s="674" t="s">
        <v>107</v>
      </c>
      <c r="C448" s="336">
        <f>SUMIFS('Expenditures - all orgs'!$D$14:$D$3599,'Expenditures - all orgs'!$C$14:$C$3599, 'Budget Detail - AAAAAA'!$B448,'Expenditures - all orgs'!$B$14:$B$3599,'Budget Detail - AAAAAA'!$B$3)</f>
        <v>0</v>
      </c>
      <c r="D448" s="577">
        <f>SUMIFS('Expenditures - all orgs'!$E$14:$E$3599,'Expenditures - all orgs'!$C$14:$C$3599, 'Budget Detail - AAAAAA'!$B448,'Expenditures - all orgs'!$B$14:$B$3599,'Budget Detail - AAAAAA'!$B$3)</f>
        <v>0</v>
      </c>
      <c r="E448" s="578">
        <f>SUMIFS('Expenditures - all orgs'!$F$14:$F$3599,'Expenditures - all orgs'!$C$14:$C$3599, 'Budget Detail - AAAAAA'!$B448,'Expenditures - all orgs'!$B$14:$B$3599,'Budget Detail - AAAAAA'!$B$3)</f>
        <v>0</v>
      </c>
      <c r="F448" s="579">
        <f t="shared" si="88"/>
        <v>0</v>
      </c>
      <c r="G448" s="712"/>
      <c r="H448" s="711"/>
      <c r="I448" s="711"/>
      <c r="J448" s="711"/>
      <c r="K448" s="712"/>
      <c r="L448" s="712"/>
      <c r="M448" s="712"/>
      <c r="N448" s="712"/>
      <c r="O448" s="712"/>
      <c r="P448" s="712"/>
      <c r="Q448" s="712"/>
      <c r="R448" s="712"/>
      <c r="S448" s="712"/>
      <c r="T448" s="712"/>
      <c r="U448" s="712"/>
      <c r="V448" s="712"/>
      <c r="W448" s="712"/>
      <c r="X448" s="712"/>
      <c r="Y448" s="712"/>
      <c r="Z448" s="712"/>
      <c r="AA448" s="712"/>
      <c r="AB448" s="712"/>
      <c r="AC448" s="712"/>
      <c r="AD448" s="712"/>
      <c r="AE448" s="712"/>
      <c r="AF448" s="712"/>
      <c r="AG448" s="712"/>
      <c r="AH448" s="712"/>
      <c r="AI448" s="712"/>
      <c r="AJ448" s="712"/>
      <c r="AK448" s="712"/>
    </row>
    <row r="449" spans="1:37" s="713" customFormat="1" ht="15" customHeight="1" x14ac:dyDescent="0.3">
      <c r="A449" s="222" t="s">
        <v>105</v>
      </c>
      <c r="B449" s="674" t="s">
        <v>107</v>
      </c>
      <c r="C449" s="336">
        <f>SUMIFS('Expenditures - all orgs'!$D$14:$D$3599,'Expenditures - all orgs'!$C$14:$C$3599, 'Budget Detail - AAAAAA'!$B449,'Expenditures - all orgs'!$B$14:$B$3599,'Budget Detail - AAAAAA'!$B$3)</f>
        <v>0</v>
      </c>
      <c r="D449" s="577">
        <f>SUMIFS('Expenditures - all orgs'!$E$14:$E$3599,'Expenditures - all orgs'!$C$14:$C$3599, 'Budget Detail - AAAAAA'!$B449,'Expenditures - all orgs'!$B$14:$B$3599,'Budget Detail - AAAAAA'!$B$3)</f>
        <v>0</v>
      </c>
      <c r="E449" s="578">
        <f>SUMIFS('Expenditures - all orgs'!$F$14:$F$3599,'Expenditures - all orgs'!$C$14:$C$3599, 'Budget Detail - AAAAAA'!$B449,'Expenditures - all orgs'!$B$14:$B$3599,'Budget Detail - AAAAAA'!$B$3)</f>
        <v>0</v>
      </c>
      <c r="F449" s="579">
        <f t="shared" si="88"/>
        <v>0</v>
      </c>
      <c r="G449" s="712"/>
      <c r="H449" s="711"/>
      <c r="I449" s="711"/>
      <c r="J449" s="711"/>
      <c r="K449" s="712"/>
      <c r="L449" s="712"/>
      <c r="M449" s="712"/>
      <c r="N449" s="712"/>
      <c r="O449" s="712"/>
      <c r="P449" s="712"/>
      <c r="Q449" s="712"/>
      <c r="R449" s="712"/>
      <c r="S449" s="712"/>
      <c r="T449" s="712"/>
      <c r="U449" s="712"/>
      <c r="V449" s="712"/>
      <c r="W449" s="712"/>
      <c r="X449" s="712"/>
      <c r="Y449" s="712"/>
      <c r="Z449" s="712"/>
      <c r="AA449" s="712"/>
      <c r="AB449" s="712"/>
      <c r="AC449" s="712"/>
      <c r="AD449" s="712"/>
      <c r="AE449" s="712"/>
      <c r="AF449" s="712"/>
      <c r="AG449" s="712"/>
      <c r="AH449" s="712"/>
      <c r="AI449" s="712"/>
      <c r="AJ449" s="712"/>
      <c r="AK449" s="712"/>
    </row>
    <row r="450" spans="1:37" s="713" customFormat="1" ht="15" customHeight="1" x14ac:dyDescent="0.3">
      <c r="A450" s="222" t="s">
        <v>105</v>
      </c>
      <c r="B450" s="674" t="s">
        <v>107</v>
      </c>
      <c r="C450" s="336">
        <f>SUMIFS('Expenditures - all orgs'!$D$14:$D$3599,'Expenditures - all orgs'!$C$14:$C$3599, 'Budget Detail - AAAAAA'!$B450,'Expenditures - all orgs'!$B$14:$B$3599,'Budget Detail - AAAAAA'!$B$3)</f>
        <v>0</v>
      </c>
      <c r="D450" s="577">
        <f>SUMIFS('Expenditures - all orgs'!$E$14:$E$3599,'Expenditures - all orgs'!$C$14:$C$3599, 'Budget Detail - AAAAAA'!$B450,'Expenditures - all orgs'!$B$14:$B$3599,'Budget Detail - AAAAAA'!$B$3)</f>
        <v>0</v>
      </c>
      <c r="E450" s="578">
        <f>SUMIFS('Expenditures - all orgs'!$F$14:$F$3599,'Expenditures - all orgs'!$C$14:$C$3599, 'Budget Detail - AAAAAA'!$B450,'Expenditures - all orgs'!$B$14:$B$3599,'Budget Detail - AAAAAA'!$B$3)</f>
        <v>0</v>
      </c>
      <c r="F450" s="579">
        <f t="shared" si="88"/>
        <v>0</v>
      </c>
      <c r="G450" s="712"/>
      <c r="H450" s="711"/>
      <c r="I450" s="711"/>
      <c r="J450" s="711"/>
      <c r="K450" s="712"/>
      <c r="L450" s="712"/>
      <c r="M450" s="712"/>
      <c r="N450" s="712"/>
      <c r="O450" s="712"/>
      <c r="P450" s="712"/>
      <c r="Q450" s="712"/>
      <c r="R450" s="712"/>
      <c r="S450" s="712"/>
      <c r="T450" s="712"/>
      <c r="U450" s="712"/>
      <c r="V450" s="712"/>
      <c r="W450" s="712"/>
      <c r="X450" s="712"/>
      <c r="Y450" s="712"/>
      <c r="Z450" s="712"/>
      <c r="AA450" s="712"/>
      <c r="AB450" s="712"/>
      <c r="AC450" s="712"/>
      <c r="AD450" s="712"/>
      <c r="AE450" s="712"/>
      <c r="AF450" s="712"/>
      <c r="AG450" s="712"/>
      <c r="AH450" s="712"/>
      <c r="AI450" s="712"/>
      <c r="AJ450" s="712"/>
      <c r="AK450" s="712"/>
    </row>
    <row r="451" spans="1:37" s="713" customFormat="1" ht="15" customHeight="1" thickBot="1" x14ac:dyDescent="0.35">
      <c r="A451" s="222" t="s">
        <v>105</v>
      </c>
      <c r="B451" s="674" t="s">
        <v>107</v>
      </c>
      <c r="C451" s="336">
        <f>SUMIFS('Expenditures - all orgs'!$D$14:$D$3599,'Expenditures - all orgs'!$C$14:$C$3599, 'Budget Detail - AAAAAA'!$B451,'Expenditures - all orgs'!$B$14:$B$3599,'Budget Detail - AAAAAA'!$B$3)</f>
        <v>0</v>
      </c>
      <c r="D451" s="580">
        <f>SUMIFS('Expenditures - all orgs'!$E$14:$E$3599,'Expenditures - all orgs'!$C$14:$C$3599, 'Budget Detail - AAAAAA'!$B451,'Expenditures - all orgs'!$B$14:$B$3599,'Budget Detail - AAAAAA'!$B$3)</f>
        <v>0</v>
      </c>
      <c r="E451" s="581">
        <f>SUMIFS('Expenditures - all orgs'!$F$14:$F$3599,'Expenditures - all orgs'!$C$14:$C$3599, 'Budget Detail - AAAAAA'!$B451,'Expenditures - all orgs'!$B$14:$B$3599,'Budget Detail - AAAAAA'!$B$3)</f>
        <v>0</v>
      </c>
      <c r="F451" s="582">
        <f t="shared" si="88"/>
        <v>0</v>
      </c>
      <c r="G451" s="712"/>
      <c r="H451" s="711"/>
      <c r="I451" s="711"/>
      <c r="J451" s="711"/>
      <c r="K451" s="712"/>
      <c r="L451" s="712"/>
      <c r="M451" s="712"/>
      <c r="N451" s="712"/>
      <c r="O451" s="712"/>
      <c r="P451" s="712"/>
      <c r="Q451" s="712"/>
      <c r="R451" s="712"/>
      <c r="S451" s="712"/>
      <c r="T451" s="712"/>
      <c r="U451" s="712"/>
      <c r="V451" s="712"/>
      <c r="W451" s="712"/>
      <c r="X451" s="712"/>
      <c r="Y451" s="712"/>
      <c r="Z451" s="712"/>
      <c r="AA451" s="712"/>
      <c r="AB451" s="712"/>
      <c r="AC451" s="712"/>
      <c r="AD451" s="712"/>
      <c r="AE451" s="712"/>
      <c r="AF451" s="712"/>
      <c r="AG451" s="712"/>
      <c r="AH451" s="712"/>
      <c r="AI451" s="712"/>
      <c r="AJ451" s="712"/>
      <c r="AK451" s="712"/>
    </row>
    <row r="452" spans="1:37" s="713" customFormat="1" ht="15" customHeight="1" thickBot="1" x14ac:dyDescent="0.35">
      <c r="A452" s="218"/>
      <c r="B452" s="675" t="s">
        <v>362</v>
      </c>
      <c r="C452" s="385">
        <f>SUM(C432:C451)</f>
        <v>0</v>
      </c>
      <c r="D452" s="385">
        <f>SUM(D432:D451)</f>
        <v>0</v>
      </c>
      <c r="E452" s="385">
        <f>SUM(E432:E451)</f>
        <v>0</v>
      </c>
      <c r="F452" s="583">
        <f>SUM(F432:F451)</f>
        <v>0</v>
      </c>
      <c r="G452" s="712"/>
      <c r="H452" s="711"/>
      <c r="I452" s="711"/>
      <c r="J452" s="711"/>
      <c r="K452" s="712"/>
      <c r="L452" s="712"/>
      <c r="M452" s="712"/>
      <c r="N452" s="712"/>
      <c r="O452" s="712"/>
      <c r="P452" s="712"/>
      <c r="Q452" s="712"/>
      <c r="R452" s="712"/>
      <c r="S452" s="712"/>
      <c r="T452" s="712"/>
      <c r="U452" s="712"/>
      <c r="V452" s="712"/>
      <c r="W452" s="712"/>
      <c r="X452" s="712"/>
      <c r="Y452" s="712"/>
      <c r="Z452" s="712"/>
      <c r="AA452" s="712"/>
      <c r="AB452" s="712"/>
      <c r="AC452" s="712"/>
      <c r="AD452" s="712"/>
      <c r="AE452" s="712"/>
      <c r="AF452" s="712"/>
      <c r="AG452" s="712"/>
      <c r="AH452" s="712"/>
      <c r="AI452" s="712"/>
      <c r="AJ452" s="712"/>
      <c r="AK452" s="712"/>
    </row>
    <row r="453" spans="1:37" s="274" customFormat="1" ht="15" customHeight="1" thickBot="1" x14ac:dyDescent="0.35">
      <c r="A453" s="227"/>
      <c r="B453" s="676"/>
      <c r="C453" s="383"/>
      <c r="D453" s="383"/>
      <c r="E453" s="383"/>
      <c r="F453" s="384"/>
      <c r="G453" s="281"/>
      <c r="H453" s="282"/>
      <c r="I453" s="282"/>
      <c r="J453" s="282"/>
      <c r="K453" s="281"/>
      <c r="L453" s="281"/>
      <c r="M453" s="281"/>
      <c r="N453" s="281"/>
      <c r="O453" s="281"/>
      <c r="P453" s="281"/>
      <c r="Q453" s="281"/>
      <c r="R453" s="281"/>
      <c r="S453" s="281"/>
      <c r="T453" s="281"/>
      <c r="U453" s="281"/>
      <c r="V453" s="281"/>
      <c r="W453" s="281"/>
      <c r="X453" s="281"/>
      <c r="Y453" s="281"/>
      <c r="Z453" s="281"/>
      <c r="AA453" s="281"/>
      <c r="AB453" s="281"/>
      <c r="AC453" s="281"/>
      <c r="AD453" s="281"/>
      <c r="AE453" s="281"/>
      <c r="AF453" s="281"/>
      <c r="AG453" s="281"/>
      <c r="AH453" s="281"/>
      <c r="AI453" s="281"/>
      <c r="AJ453" s="281"/>
      <c r="AK453" s="281"/>
    </row>
    <row r="454" spans="1:37" s="713" customFormat="1" ht="18" thickBot="1" x14ac:dyDescent="0.35">
      <c r="A454" s="1376" t="s">
        <v>307</v>
      </c>
      <c r="B454" s="1377"/>
      <c r="C454" s="337">
        <f>C88+C104+C118+C129+C147+C166+C200+C210+C220+C228+C235+C246+C255+C269+C280+C288+C303+C316+C323+C331+C345+C354+C362+C370+C380+C389+C402+C410+C414+C429+C452</f>
        <v>0</v>
      </c>
      <c r="D454" s="337">
        <f t="shared" ref="D454:F454" si="89">D88+D104+D118+D129+D147+D166+D200+D210+D220+D228+D235+D246+D255+D269+D280+D288+D303+D316+D323+D331+D345+D354+D362+D370+D380+D389+D402+D410+D414+D429+D452</f>
        <v>0</v>
      </c>
      <c r="E454" s="337">
        <f t="shared" si="89"/>
        <v>0</v>
      </c>
      <c r="F454" s="337">
        <f t="shared" si="89"/>
        <v>0</v>
      </c>
      <c r="G454" s="712"/>
      <c r="H454" s="711"/>
      <c r="I454" s="711"/>
      <c r="J454" s="711"/>
      <c r="K454" s="712"/>
      <c r="L454" s="712"/>
      <c r="M454" s="712"/>
      <c r="N454" s="712"/>
      <c r="O454" s="712"/>
      <c r="P454" s="712"/>
      <c r="Q454" s="712"/>
      <c r="R454" s="712"/>
      <c r="S454" s="712"/>
      <c r="T454" s="712"/>
      <c r="U454" s="712"/>
      <c r="V454" s="712"/>
      <c r="W454" s="712"/>
      <c r="X454" s="712"/>
      <c r="Y454" s="712"/>
      <c r="Z454" s="712"/>
      <c r="AA454" s="712"/>
      <c r="AB454" s="712"/>
      <c r="AC454" s="712"/>
      <c r="AD454" s="712"/>
      <c r="AE454" s="712"/>
      <c r="AF454" s="712"/>
      <c r="AG454" s="712"/>
      <c r="AH454" s="712"/>
      <c r="AI454" s="712"/>
      <c r="AJ454" s="712"/>
      <c r="AK454" s="712"/>
    </row>
    <row r="455" spans="1:37" s="713" customFormat="1" ht="15" customHeight="1" x14ac:dyDescent="0.3">
      <c r="A455" s="218"/>
      <c r="B455" s="672"/>
      <c r="C455" s="338"/>
      <c r="D455" s="338"/>
      <c r="E455" s="338"/>
      <c r="F455" s="303"/>
      <c r="G455" s="712"/>
      <c r="H455" s="711"/>
      <c r="I455" s="711"/>
      <c r="J455" s="711"/>
      <c r="K455" s="305"/>
      <c r="L455" s="712"/>
      <c r="M455" s="712"/>
      <c r="N455" s="712"/>
      <c r="O455" s="712"/>
      <c r="P455" s="712"/>
      <c r="Q455" s="712"/>
      <c r="R455" s="712"/>
      <c r="S455" s="712"/>
      <c r="T455" s="712"/>
      <c r="U455" s="712"/>
      <c r="V455" s="712"/>
      <c r="W455" s="712"/>
      <c r="X455" s="712"/>
      <c r="Y455" s="712"/>
      <c r="Z455" s="712"/>
      <c r="AA455" s="712"/>
      <c r="AB455" s="712"/>
      <c r="AC455" s="712"/>
      <c r="AD455" s="712"/>
      <c r="AE455" s="712"/>
      <c r="AF455" s="712"/>
      <c r="AG455" s="712"/>
      <c r="AH455" s="712"/>
      <c r="AI455" s="712"/>
      <c r="AJ455" s="712"/>
      <c r="AK455" s="712"/>
    </row>
    <row r="456" spans="1:37" s="713" customFormat="1" ht="15" customHeight="1" x14ac:dyDescent="0.3">
      <c r="A456" s="228" t="s">
        <v>295</v>
      </c>
      <c r="B456" s="718"/>
      <c r="C456" s="291"/>
      <c r="D456" s="709"/>
      <c r="E456" s="710"/>
      <c r="F456" s="714"/>
      <c r="G456" s="712"/>
      <c r="H456" s="711"/>
      <c r="I456" s="711"/>
      <c r="J456" s="711"/>
      <c r="K456" s="712"/>
      <c r="L456" s="712"/>
      <c r="M456" s="712"/>
      <c r="N456" s="712"/>
      <c r="O456" s="712"/>
      <c r="P456" s="712"/>
      <c r="Q456" s="712"/>
      <c r="R456" s="712"/>
      <c r="S456" s="712"/>
      <c r="T456" s="712"/>
      <c r="U456" s="712"/>
      <c r="V456" s="712"/>
      <c r="W456" s="712"/>
      <c r="X456" s="712"/>
      <c r="Y456" s="712"/>
      <c r="Z456" s="712"/>
      <c r="AA456" s="712"/>
      <c r="AB456" s="712"/>
      <c r="AC456" s="712"/>
      <c r="AD456" s="712"/>
      <c r="AE456" s="712"/>
      <c r="AF456" s="712"/>
      <c r="AG456" s="712"/>
      <c r="AH456" s="712"/>
      <c r="AI456" s="712"/>
      <c r="AJ456" s="712"/>
      <c r="AK456" s="712"/>
    </row>
    <row r="457" spans="1:37" s="713" customFormat="1" ht="15" customHeight="1" x14ac:dyDescent="0.3">
      <c r="A457" s="218" t="s">
        <v>444</v>
      </c>
      <c r="B457" s="589">
        <v>129900</v>
      </c>
      <c r="C457" s="339">
        <f>SUMIFS('Expenditures - all orgs'!$D$14:$D$3599,'Expenditures - all orgs'!$C$14:$C$3599, 'Budget Detail - AAAAAA'!$B457,'Expenditures - all orgs'!$B$14:$B$3599,'Budget Detail - AAAAAA'!$B$3)</f>
        <v>0</v>
      </c>
      <c r="D457" s="584">
        <f>SUMIFS('Expenditures - all orgs'!$E$14:$E$3599,'Expenditures - all orgs'!$C$14:$C$3599, 'Budget Detail - AAAAAA'!$B457,'Expenditures - all orgs'!$B$14:$B$3599,'Budget Detail - AAAAAA'!$B$3)</f>
        <v>0</v>
      </c>
      <c r="E457" s="296">
        <f>SUMIFS('Expenditures - all orgs'!$F$14:$F$3599,'Expenditures - all orgs'!$C$14:$C$3599, 'Budget Detail - AAAAAA'!$B457,'Expenditures - all orgs'!$B$14:$B$3599,'Budget Detail - AAAAAA'!$B$3)</f>
        <v>0</v>
      </c>
      <c r="F457" s="297">
        <f>C457-D457-E457</f>
        <v>0</v>
      </c>
      <c r="G457" s="712"/>
      <c r="H457" s="711"/>
      <c r="I457" s="711"/>
      <c r="J457" s="711"/>
      <c r="K457" s="712"/>
      <c r="L457" s="712"/>
      <c r="M457" s="712"/>
      <c r="N457" s="712"/>
      <c r="O457" s="712"/>
      <c r="P457" s="712"/>
      <c r="Q457" s="712"/>
      <c r="R457" s="712"/>
      <c r="S457" s="712"/>
      <c r="T457" s="712"/>
      <c r="U457" s="712"/>
      <c r="V457" s="712"/>
      <c r="W457" s="712"/>
      <c r="X457" s="712"/>
      <c r="Y457" s="712"/>
      <c r="Z457" s="712"/>
      <c r="AA457" s="712"/>
      <c r="AB457" s="712"/>
      <c r="AC457" s="712"/>
      <c r="AD457" s="712"/>
      <c r="AE457" s="712"/>
      <c r="AF457" s="712"/>
      <c r="AG457" s="712"/>
      <c r="AH457" s="712"/>
      <c r="AI457" s="712"/>
      <c r="AJ457" s="712"/>
      <c r="AK457" s="712"/>
    </row>
    <row r="458" spans="1:37" s="713" customFormat="1" ht="15" customHeight="1" x14ac:dyDescent="0.3">
      <c r="A458" s="218" t="s">
        <v>445</v>
      </c>
      <c r="B458" s="590">
        <v>139900</v>
      </c>
      <c r="C458" s="339">
        <f>SUMIFS('Expenditures - all orgs'!$D$14:$D$3599,'Expenditures - all orgs'!$C$14:$C$3599, 'Budget Detail - AAAAAA'!$B458,'Expenditures - all orgs'!$B$14:$B$3599,'Budget Detail - AAAAAA'!$B$3)</f>
        <v>0</v>
      </c>
      <c r="D458" s="584">
        <f>SUMIFS('Expenditures - all orgs'!$E$14:$E$3599,'Expenditures - all orgs'!$C$14:$C$3599, 'Budget Detail - AAAAAA'!$B458,'Expenditures - all orgs'!$B$14:$B$3599,'Budget Detail - AAAAAA'!$B$3)</f>
        <v>0</v>
      </c>
      <c r="E458" s="296">
        <f>SUMIFS('Expenditures - all orgs'!$F$14:$F$3599,'Expenditures - all orgs'!$C$14:$C$3599, 'Budget Detail - AAAAAA'!$B458,'Expenditures - all orgs'!$B$14:$B$3599,'Budget Detail - AAAAAA'!$B$3)</f>
        <v>0</v>
      </c>
      <c r="F458" s="297">
        <f t="shared" ref="F458:F470" si="90">C458-D458-E458</f>
        <v>0</v>
      </c>
      <c r="G458" s="712"/>
      <c r="H458" s="711"/>
      <c r="I458" s="711"/>
      <c r="J458" s="711"/>
      <c r="K458" s="712"/>
      <c r="L458" s="712"/>
      <c r="M458" s="712"/>
      <c r="N458" s="712"/>
      <c r="O458" s="712"/>
      <c r="P458" s="712"/>
      <c r="Q458" s="712"/>
      <c r="R458" s="712"/>
      <c r="S458" s="712"/>
      <c r="T458" s="712"/>
      <c r="U458" s="712"/>
      <c r="V458" s="712"/>
      <c r="W458" s="712"/>
      <c r="X458" s="712"/>
      <c r="Y458" s="712"/>
      <c r="Z458" s="712"/>
      <c r="AA458" s="712"/>
      <c r="AB458" s="712"/>
      <c r="AC458" s="712"/>
      <c r="AD458" s="712"/>
      <c r="AE458" s="712"/>
      <c r="AF458" s="712"/>
      <c r="AG458" s="712"/>
      <c r="AH458" s="712"/>
      <c r="AI458" s="712"/>
      <c r="AJ458" s="712"/>
      <c r="AK458" s="712"/>
    </row>
    <row r="459" spans="1:37" s="713" customFormat="1" ht="15" customHeight="1" x14ac:dyDescent="0.3">
      <c r="A459" s="218" t="s">
        <v>446</v>
      </c>
      <c r="B459" s="590">
        <v>149900</v>
      </c>
      <c r="C459" s="339">
        <f>SUMIFS('Expenditures - all orgs'!$D$14:$D$3599,'Expenditures - all orgs'!$C$14:$C$3599, 'Budget Detail - AAAAAA'!$B459,'Expenditures - all orgs'!$B$14:$B$3599,'Budget Detail - AAAAAA'!$B$3)</f>
        <v>0</v>
      </c>
      <c r="D459" s="584">
        <f>SUMIFS('Expenditures - all orgs'!$E$14:$E$3599,'Expenditures - all orgs'!$C$14:$C$3599, 'Budget Detail - AAAAAA'!$B459,'Expenditures - all orgs'!$B$14:$B$3599,'Budget Detail - AAAAAA'!$B$3)</f>
        <v>0</v>
      </c>
      <c r="E459" s="296">
        <f>SUMIFS('Expenditures - all orgs'!$F$14:$F$3599,'Expenditures - all orgs'!$C$14:$C$3599, 'Budget Detail - AAAAAA'!$B459,'Expenditures - all orgs'!$B$14:$B$3599,'Budget Detail - AAAAAA'!$B$3)</f>
        <v>0</v>
      </c>
      <c r="F459" s="297">
        <f t="shared" si="90"/>
        <v>0</v>
      </c>
      <c r="G459" s="712"/>
      <c r="H459" s="711"/>
      <c r="I459" s="711"/>
      <c r="J459" s="711"/>
      <c r="K459" s="712"/>
      <c r="L459" s="712"/>
      <c r="M459" s="712"/>
      <c r="N459" s="712"/>
      <c r="O459" s="712"/>
      <c r="P459" s="712"/>
      <c r="Q459" s="712"/>
      <c r="R459" s="712"/>
      <c r="S459" s="712"/>
      <c r="T459" s="712"/>
      <c r="U459" s="712"/>
      <c r="V459" s="712"/>
      <c r="W459" s="712"/>
      <c r="X459" s="712"/>
      <c r="Y459" s="712"/>
      <c r="Z459" s="712"/>
      <c r="AA459" s="712"/>
      <c r="AB459" s="712"/>
      <c r="AC459" s="712"/>
      <c r="AD459" s="712"/>
      <c r="AE459" s="712"/>
      <c r="AF459" s="712"/>
      <c r="AG459" s="712"/>
      <c r="AH459" s="712"/>
      <c r="AI459" s="712"/>
      <c r="AJ459" s="712"/>
      <c r="AK459" s="712"/>
    </row>
    <row r="460" spans="1:37" s="713" customFormat="1" ht="15" customHeight="1" x14ac:dyDescent="0.3">
      <c r="A460" s="218" t="s">
        <v>447</v>
      </c>
      <c r="B460" s="590">
        <v>229900</v>
      </c>
      <c r="C460" s="339">
        <f>SUMIFS('Expenditures - all orgs'!$D$14:$D$3599,'Expenditures - all orgs'!$C$14:$C$3599, 'Budget Detail - AAAAAA'!$B460,'Expenditures - all orgs'!$B$14:$B$3599,'Budget Detail - AAAAAA'!$B$3)</f>
        <v>0</v>
      </c>
      <c r="D460" s="584">
        <f>SUMIFS('Expenditures - all orgs'!$E$14:$E$3599,'Expenditures - all orgs'!$C$14:$C$3599, 'Budget Detail - AAAAAA'!$B460,'Expenditures - all orgs'!$B$14:$B$3599,'Budget Detail - AAAAAA'!$B$3)</f>
        <v>0</v>
      </c>
      <c r="E460" s="296">
        <f>SUMIFS('Expenditures - all orgs'!$F$14:$F$3599,'Expenditures - all orgs'!$C$14:$C$3599, 'Budget Detail - AAAAAA'!$B460,'Expenditures - all orgs'!$B$14:$B$3599,'Budget Detail - AAAAAA'!$B$3)</f>
        <v>0</v>
      </c>
      <c r="F460" s="297">
        <f t="shared" ref="F460:F463" si="91">C460-D460-E460</f>
        <v>0</v>
      </c>
      <c r="G460" s="712"/>
      <c r="H460" s="711"/>
      <c r="I460" s="711"/>
      <c r="J460" s="711"/>
      <c r="K460" s="712"/>
      <c r="L460" s="712"/>
      <c r="M460" s="712"/>
      <c r="N460" s="712"/>
      <c r="O460" s="712"/>
      <c r="P460" s="712"/>
      <c r="Q460" s="712"/>
      <c r="R460" s="712"/>
      <c r="S460" s="712"/>
      <c r="T460" s="712"/>
      <c r="U460" s="712"/>
      <c r="V460" s="712"/>
      <c r="W460" s="712"/>
      <c r="X460" s="712"/>
      <c r="Y460" s="712"/>
      <c r="Z460" s="712"/>
      <c r="AA460" s="712"/>
      <c r="AB460" s="712"/>
      <c r="AC460" s="712"/>
      <c r="AD460" s="712"/>
      <c r="AE460" s="712"/>
      <c r="AF460" s="712"/>
      <c r="AG460" s="712"/>
      <c r="AH460" s="712"/>
      <c r="AI460" s="712"/>
      <c r="AJ460" s="712"/>
      <c r="AK460" s="712"/>
    </row>
    <row r="461" spans="1:37" s="713" customFormat="1" ht="15" customHeight="1" x14ac:dyDescent="0.3">
      <c r="A461" s="218" t="s">
        <v>105</v>
      </c>
      <c r="B461" s="590" t="s">
        <v>52</v>
      </c>
      <c r="C461" s="339">
        <f>SUMIFS('Expenditures - all orgs'!$D$14:$D$3599,'Expenditures - all orgs'!$C$14:$C$3599, 'Budget Detail - AAAAAA'!$B461,'Expenditures - all orgs'!$B$14:$B$3599,'Budget Detail - AAAAAA'!$B$3)</f>
        <v>0</v>
      </c>
      <c r="D461" s="584">
        <f>SUMIFS('Expenditures - all orgs'!$E$14:$E$3599,'Expenditures - all orgs'!$C$14:$C$3599, 'Budget Detail - AAAAAA'!$B461,'Expenditures - all orgs'!$B$14:$B$3599,'Budget Detail - AAAAAA'!$B$3)</f>
        <v>0</v>
      </c>
      <c r="E461" s="296">
        <f>SUMIFS('Expenditures - all orgs'!$F$14:$F$3599,'Expenditures - all orgs'!$C$14:$C$3599, 'Budget Detail - AAAAAA'!$B461,'Expenditures - all orgs'!$B$14:$B$3599,'Budget Detail - AAAAAA'!$B$3)</f>
        <v>0</v>
      </c>
      <c r="F461" s="297">
        <f t="shared" si="91"/>
        <v>0</v>
      </c>
      <c r="G461" s="712"/>
      <c r="H461" s="711"/>
      <c r="I461" s="711"/>
      <c r="J461" s="711"/>
      <c r="K461" s="712"/>
      <c r="L461" s="712"/>
      <c r="M461" s="712"/>
      <c r="N461" s="712"/>
      <c r="O461" s="712"/>
      <c r="P461" s="712"/>
      <c r="Q461" s="712"/>
      <c r="R461" s="712"/>
      <c r="S461" s="712"/>
      <c r="T461" s="712"/>
      <c r="U461" s="712"/>
      <c r="V461" s="712"/>
      <c r="W461" s="712"/>
      <c r="X461" s="712"/>
      <c r="Y461" s="712"/>
      <c r="Z461" s="712"/>
      <c r="AA461" s="712"/>
      <c r="AB461" s="712"/>
      <c r="AC461" s="712"/>
      <c r="AD461" s="712"/>
      <c r="AE461" s="712"/>
      <c r="AF461" s="712"/>
      <c r="AG461" s="712"/>
      <c r="AH461" s="712"/>
      <c r="AI461" s="712"/>
      <c r="AJ461" s="712"/>
      <c r="AK461" s="712"/>
    </row>
    <row r="462" spans="1:37" s="713" customFormat="1" ht="15" customHeight="1" x14ac:dyDescent="0.3">
      <c r="A462" s="218" t="s">
        <v>105</v>
      </c>
      <c r="B462" s="590" t="s">
        <v>52</v>
      </c>
      <c r="C462" s="339">
        <f>SUMIFS('Expenditures - all orgs'!$D$14:$D$3599,'Expenditures - all orgs'!$C$14:$C$3599, 'Budget Detail - AAAAAA'!$B462,'Expenditures - all orgs'!$B$14:$B$3599,'Budget Detail - AAAAAA'!$B$3)</f>
        <v>0</v>
      </c>
      <c r="D462" s="584">
        <f>SUMIFS('Expenditures - all orgs'!$E$14:$E$3599,'Expenditures - all orgs'!$C$14:$C$3599, 'Budget Detail - AAAAAA'!$B462,'Expenditures - all orgs'!$B$14:$B$3599,'Budget Detail - AAAAAA'!$B$3)</f>
        <v>0</v>
      </c>
      <c r="E462" s="296">
        <f>SUMIFS('Expenditures - all orgs'!$F$14:$F$3599,'Expenditures - all orgs'!$C$14:$C$3599, 'Budget Detail - AAAAAA'!$B462,'Expenditures - all orgs'!$B$14:$B$3599,'Budget Detail - AAAAAA'!$B$3)</f>
        <v>0</v>
      </c>
      <c r="F462" s="297">
        <f t="shared" si="91"/>
        <v>0</v>
      </c>
      <c r="G462" s="712"/>
      <c r="H462" s="711"/>
      <c r="I462" s="711"/>
      <c r="J462" s="711"/>
      <c r="K462" s="712"/>
      <c r="L462" s="712"/>
      <c r="M462" s="712"/>
      <c r="N462" s="712"/>
      <c r="O462" s="712"/>
      <c r="P462" s="712"/>
      <c r="Q462" s="712"/>
      <c r="R462" s="712"/>
      <c r="S462" s="712"/>
      <c r="T462" s="712"/>
      <c r="U462" s="712"/>
      <c r="V462" s="712"/>
      <c r="W462" s="712"/>
      <c r="X462" s="712"/>
      <c r="Y462" s="712"/>
      <c r="Z462" s="712"/>
      <c r="AA462" s="712"/>
      <c r="AB462" s="712"/>
      <c r="AC462" s="712"/>
      <c r="AD462" s="712"/>
      <c r="AE462" s="712"/>
      <c r="AF462" s="712"/>
      <c r="AG462" s="712"/>
      <c r="AH462" s="712"/>
      <c r="AI462" s="712"/>
      <c r="AJ462" s="712"/>
      <c r="AK462" s="712"/>
    </row>
    <row r="463" spans="1:37" s="713" customFormat="1" ht="15" customHeight="1" x14ac:dyDescent="0.3">
      <c r="A463" s="218" t="s">
        <v>105</v>
      </c>
      <c r="B463" s="590" t="s">
        <v>52</v>
      </c>
      <c r="C463" s="339">
        <f>SUMIFS('Expenditures - all orgs'!$D$14:$D$3599,'Expenditures - all orgs'!$C$14:$C$3599, 'Budget Detail - AAAAAA'!$B463,'Expenditures - all orgs'!$B$14:$B$3599,'Budget Detail - AAAAAA'!$B$3)</f>
        <v>0</v>
      </c>
      <c r="D463" s="584">
        <f>SUMIFS('Expenditures - all orgs'!$E$14:$E$3599,'Expenditures - all orgs'!$C$14:$C$3599, 'Budget Detail - AAAAAA'!$B463,'Expenditures - all orgs'!$B$14:$B$3599,'Budget Detail - AAAAAA'!$B$3)</f>
        <v>0</v>
      </c>
      <c r="E463" s="296">
        <f>SUMIFS('Expenditures - all orgs'!$F$14:$F$3599,'Expenditures - all orgs'!$C$14:$C$3599, 'Budget Detail - AAAAAA'!$B463,'Expenditures - all orgs'!$B$14:$B$3599,'Budget Detail - AAAAAA'!$B$3)</f>
        <v>0</v>
      </c>
      <c r="F463" s="297">
        <f t="shared" si="91"/>
        <v>0</v>
      </c>
      <c r="G463" s="712"/>
      <c r="H463" s="711"/>
      <c r="I463" s="711"/>
      <c r="J463" s="711"/>
      <c r="K463" s="712"/>
      <c r="L463" s="712"/>
      <c r="M463" s="712"/>
      <c r="N463" s="712"/>
      <c r="O463" s="712"/>
      <c r="P463" s="712"/>
      <c r="Q463" s="712"/>
      <c r="R463" s="712"/>
      <c r="S463" s="712"/>
      <c r="T463" s="712"/>
      <c r="U463" s="712"/>
      <c r="V463" s="712"/>
      <c r="W463" s="712"/>
      <c r="X463" s="712"/>
      <c r="Y463" s="712"/>
      <c r="Z463" s="712"/>
      <c r="AA463" s="712"/>
      <c r="AB463" s="712"/>
      <c r="AC463" s="712"/>
      <c r="AD463" s="712"/>
      <c r="AE463" s="712"/>
      <c r="AF463" s="712"/>
      <c r="AG463" s="712"/>
      <c r="AH463" s="712"/>
      <c r="AI463" s="712"/>
      <c r="AJ463" s="712"/>
      <c r="AK463" s="712"/>
    </row>
    <row r="464" spans="1:37" s="713" customFormat="1" ht="15" customHeight="1" x14ac:dyDescent="0.3">
      <c r="A464" s="218" t="s">
        <v>105</v>
      </c>
      <c r="B464" s="590" t="s">
        <v>52</v>
      </c>
      <c r="C464" s="339">
        <f>SUMIFS('Expenditures - all orgs'!$D$14:$D$3599,'Expenditures - all orgs'!$C$14:$C$3599, 'Budget Detail - AAAAAA'!$B464,'Expenditures - all orgs'!$B$14:$B$3599,'Budget Detail - AAAAAA'!$B$3)</f>
        <v>0</v>
      </c>
      <c r="D464" s="584">
        <f>SUMIFS('Expenditures - all orgs'!$E$14:$E$3599,'Expenditures - all orgs'!$C$14:$C$3599, 'Budget Detail - AAAAAA'!$B464,'Expenditures - all orgs'!$B$14:$B$3599,'Budget Detail - AAAAAA'!$B$3)</f>
        <v>0</v>
      </c>
      <c r="E464" s="296">
        <f>SUMIFS('Expenditures - all orgs'!$F$14:$F$3599,'Expenditures - all orgs'!$C$14:$C$3599, 'Budget Detail - AAAAAA'!$B464,'Expenditures - all orgs'!$B$14:$B$3599,'Budget Detail - AAAAAA'!$B$3)</f>
        <v>0</v>
      </c>
      <c r="F464" s="297">
        <f t="shared" si="90"/>
        <v>0</v>
      </c>
      <c r="G464" s="712"/>
      <c r="H464" s="711"/>
      <c r="I464" s="711"/>
      <c r="J464" s="711"/>
      <c r="K464" s="712"/>
      <c r="L464" s="712"/>
      <c r="M464" s="712"/>
      <c r="N464" s="712"/>
      <c r="O464" s="712"/>
      <c r="P464" s="712"/>
      <c r="Q464" s="712"/>
      <c r="R464" s="712"/>
      <c r="S464" s="712"/>
      <c r="T464" s="712"/>
      <c r="U464" s="712"/>
      <c r="V464" s="712"/>
      <c r="W464" s="712"/>
      <c r="X464" s="712"/>
      <c r="Y464" s="712"/>
      <c r="Z464" s="712"/>
      <c r="AA464" s="712"/>
      <c r="AB464" s="712"/>
      <c r="AC464" s="712"/>
      <c r="AD464" s="712"/>
      <c r="AE464" s="712"/>
      <c r="AF464" s="712"/>
      <c r="AG464" s="712"/>
      <c r="AH464" s="712"/>
      <c r="AI464" s="712"/>
      <c r="AJ464" s="712"/>
      <c r="AK464" s="712"/>
    </row>
    <row r="465" spans="1:37" s="713" customFormat="1" ht="15" customHeight="1" x14ac:dyDescent="0.3">
      <c r="A465" s="218" t="s">
        <v>105</v>
      </c>
      <c r="B465" s="590" t="s">
        <v>52</v>
      </c>
      <c r="C465" s="339">
        <f>SUMIFS('Expenditures - all orgs'!$D$14:$D$3599,'Expenditures - all orgs'!$C$14:$C$3599, 'Budget Detail - AAAAAA'!$B465,'Expenditures - all orgs'!$B$14:$B$3599,'Budget Detail - AAAAAA'!$B$3)</f>
        <v>0</v>
      </c>
      <c r="D465" s="584">
        <f>SUMIFS('Expenditures - all orgs'!$E$14:$E$3599,'Expenditures - all orgs'!$C$14:$C$3599, 'Budget Detail - AAAAAA'!$B465,'Expenditures - all orgs'!$B$14:$B$3599,'Budget Detail - AAAAAA'!$B$3)</f>
        <v>0</v>
      </c>
      <c r="E465" s="296">
        <f>SUMIFS('Expenditures - all orgs'!$F$14:$F$3599,'Expenditures - all orgs'!$C$14:$C$3599, 'Budget Detail - AAAAAA'!$B465,'Expenditures - all orgs'!$B$14:$B$3599,'Budget Detail - AAAAAA'!$B$3)</f>
        <v>0</v>
      </c>
      <c r="F465" s="297">
        <f t="shared" si="90"/>
        <v>0</v>
      </c>
      <c r="G465" s="712"/>
      <c r="H465" s="711"/>
      <c r="I465" s="711"/>
      <c r="J465" s="711"/>
      <c r="K465" s="712"/>
      <c r="L465" s="712"/>
      <c r="M465" s="712"/>
      <c r="N465" s="712"/>
      <c r="O465" s="712"/>
      <c r="P465" s="712"/>
      <c r="Q465" s="712"/>
      <c r="R465" s="712"/>
      <c r="S465" s="712"/>
      <c r="T465" s="712"/>
      <c r="U465" s="712"/>
      <c r="V465" s="712"/>
      <c r="W465" s="712"/>
      <c r="X465" s="712"/>
      <c r="Y465" s="712"/>
      <c r="Z465" s="712"/>
      <c r="AA465" s="712"/>
      <c r="AB465" s="712"/>
      <c r="AC465" s="712"/>
      <c r="AD465" s="712"/>
      <c r="AE465" s="712"/>
      <c r="AF465" s="712"/>
      <c r="AG465" s="712"/>
      <c r="AH465" s="712"/>
      <c r="AI465" s="712"/>
      <c r="AJ465" s="712"/>
      <c r="AK465" s="712"/>
    </row>
    <row r="466" spans="1:37" s="713" customFormat="1" ht="15" customHeight="1" x14ac:dyDescent="0.3">
      <c r="A466" s="218" t="s">
        <v>105</v>
      </c>
      <c r="B466" s="590" t="s">
        <v>52</v>
      </c>
      <c r="C466" s="339">
        <f>SUMIFS('Expenditures - all orgs'!$D$14:$D$3599,'Expenditures - all orgs'!$C$14:$C$3599, 'Budget Detail - AAAAAA'!$B466,'Expenditures - all orgs'!$B$14:$B$3599,'Budget Detail - AAAAAA'!$B$3)</f>
        <v>0</v>
      </c>
      <c r="D466" s="584">
        <f>SUMIFS('Expenditures - all orgs'!$E$14:$E$3599,'Expenditures - all orgs'!$C$14:$C$3599, 'Budget Detail - AAAAAA'!$B466,'Expenditures - all orgs'!$B$14:$B$3599,'Budget Detail - AAAAAA'!$B$3)</f>
        <v>0</v>
      </c>
      <c r="E466" s="296">
        <f>SUMIFS('Expenditures - all orgs'!$F$14:$F$3599,'Expenditures - all orgs'!$C$14:$C$3599, 'Budget Detail - AAAAAA'!$B466,'Expenditures - all orgs'!$B$14:$B$3599,'Budget Detail - AAAAAA'!$B$3)</f>
        <v>0</v>
      </c>
      <c r="F466" s="297">
        <f t="shared" si="90"/>
        <v>0</v>
      </c>
      <c r="G466" s="712"/>
      <c r="H466" s="711"/>
      <c r="I466" s="711"/>
      <c r="J466" s="711"/>
      <c r="K466" s="712"/>
      <c r="L466" s="712"/>
      <c r="M466" s="712"/>
      <c r="N466" s="712"/>
      <c r="O466" s="712"/>
      <c r="P466" s="712"/>
      <c r="Q466" s="712"/>
      <c r="R466" s="712"/>
      <c r="S466" s="712"/>
      <c r="T466" s="712"/>
      <c r="U466" s="712"/>
      <c r="V466" s="712"/>
      <c r="W466" s="712"/>
      <c r="X466" s="712"/>
      <c r="Y466" s="712"/>
      <c r="Z466" s="712"/>
      <c r="AA466" s="712"/>
      <c r="AB466" s="712"/>
      <c r="AC466" s="712"/>
      <c r="AD466" s="712"/>
      <c r="AE466" s="712"/>
      <c r="AF466" s="712"/>
      <c r="AG466" s="712"/>
      <c r="AH466" s="712"/>
      <c r="AI466" s="712"/>
      <c r="AJ466" s="712"/>
      <c r="AK466" s="712"/>
    </row>
    <row r="467" spans="1:37" s="713" customFormat="1" ht="15" customHeight="1" x14ac:dyDescent="0.3">
      <c r="A467" s="218" t="s">
        <v>105</v>
      </c>
      <c r="B467" s="590" t="s">
        <v>52</v>
      </c>
      <c r="C467" s="339">
        <f>SUMIFS('Expenditures - all orgs'!$D$14:$D$3599,'Expenditures - all orgs'!$C$14:$C$3599, 'Budget Detail - AAAAAA'!$B467,'Expenditures - all orgs'!$B$14:$B$3599,'Budget Detail - AAAAAA'!$B$3)</f>
        <v>0</v>
      </c>
      <c r="D467" s="584">
        <f>SUMIFS('Expenditures - all orgs'!$E$14:$E$3599,'Expenditures - all orgs'!$C$14:$C$3599, 'Budget Detail - AAAAAA'!$B467,'Expenditures - all orgs'!$B$14:$B$3599,'Budget Detail - AAAAAA'!$B$3)</f>
        <v>0</v>
      </c>
      <c r="E467" s="296">
        <f>SUMIFS('Expenditures - all orgs'!$F$14:$F$3599,'Expenditures - all orgs'!$C$14:$C$3599, 'Budget Detail - AAAAAA'!$B467,'Expenditures - all orgs'!$B$14:$B$3599,'Budget Detail - AAAAAA'!$B$3)</f>
        <v>0</v>
      </c>
      <c r="F467" s="297">
        <f t="shared" si="90"/>
        <v>0</v>
      </c>
      <c r="G467" s="712"/>
      <c r="H467" s="711"/>
      <c r="I467" s="711"/>
      <c r="J467" s="711"/>
      <c r="K467" s="712"/>
      <c r="L467" s="712"/>
      <c r="M467" s="712"/>
      <c r="N467" s="712"/>
      <c r="O467" s="712"/>
      <c r="P467" s="712"/>
      <c r="Q467" s="712"/>
      <c r="R467" s="712"/>
      <c r="S467" s="712"/>
      <c r="T467" s="712"/>
      <c r="U467" s="712"/>
      <c r="V467" s="712"/>
      <c r="W467" s="712"/>
      <c r="X467" s="712"/>
      <c r="Y467" s="712"/>
      <c r="Z467" s="712"/>
      <c r="AA467" s="712"/>
      <c r="AB467" s="712"/>
      <c r="AC467" s="712"/>
      <c r="AD467" s="712"/>
      <c r="AE467" s="712"/>
      <c r="AF467" s="712"/>
      <c r="AG467" s="712"/>
      <c r="AH467" s="712"/>
      <c r="AI467" s="712"/>
      <c r="AJ467" s="712"/>
      <c r="AK467" s="712"/>
    </row>
    <row r="468" spans="1:37" s="713" customFormat="1" ht="15" customHeight="1" x14ac:dyDescent="0.3">
      <c r="A468" s="218" t="s">
        <v>105</v>
      </c>
      <c r="B468" s="590" t="s">
        <v>52</v>
      </c>
      <c r="C468" s="339">
        <f>SUMIFS('Expenditures - all orgs'!$D$14:$D$3599,'Expenditures - all orgs'!$C$14:$C$3599, 'Budget Detail - AAAAAA'!$B468,'Expenditures - all orgs'!$B$14:$B$3599,'Budget Detail - AAAAAA'!$B$3)</f>
        <v>0</v>
      </c>
      <c r="D468" s="584">
        <f>SUMIFS('Expenditures - all orgs'!$E$14:$E$3599,'Expenditures - all orgs'!$C$14:$C$3599, 'Budget Detail - AAAAAA'!$B468,'Expenditures - all orgs'!$B$14:$B$3599,'Budget Detail - AAAAAA'!$B$3)</f>
        <v>0</v>
      </c>
      <c r="E468" s="296">
        <f>SUMIFS('Expenditures - all orgs'!$F$14:$F$3599,'Expenditures - all orgs'!$C$14:$C$3599, 'Budget Detail - AAAAAA'!$B468,'Expenditures - all orgs'!$B$14:$B$3599,'Budget Detail - AAAAAA'!$B$3)</f>
        <v>0</v>
      </c>
      <c r="F468" s="297">
        <f t="shared" si="90"/>
        <v>0</v>
      </c>
      <c r="G468" s="712"/>
      <c r="H468" s="711"/>
      <c r="I468" s="711"/>
      <c r="J468" s="711"/>
      <c r="K468" s="712"/>
      <c r="L468" s="712"/>
      <c r="M468" s="712"/>
      <c r="N468" s="712"/>
      <c r="O468" s="712"/>
      <c r="P468" s="712"/>
      <c r="Q468" s="712"/>
      <c r="R468" s="712"/>
      <c r="S468" s="712"/>
      <c r="T468" s="712"/>
      <c r="U468" s="712"/>
      <c r="V468" s="712"/>
      <c r="W468" s="712"/>
      <c r="X468" s="712"/>
      <c r="Y468" s="712"/>
      <c r="Z468" s="712"/>
      <c r="AA468" s="712"/>
      <c r="AB468" s="712"/>
      <c r="AC468" s="712"/>
      <c r="AD468" s="712"/>
      <c r="AE468" s="712"/>
      <c r="AF468" s="712"/>
      <c r="AG468" s="712"/>
      <c r="AH468" s="712"/>
      <c r="AI468" s="712"/>
      <c r="AJ468" s="712"/>
      <c r="AK468" s="712"/>
    </row>
    <row r="469" spans="1:37" s="713" customFormat="1" ht="15" customHeight="1" x14ac:dyDescent="0.3">
      <c r="A469" s="218" t="s">
        <v>105</v>
      </c>
      <c r="B469" s="590" t="s">
        <v>52</v>
      </c>
      <c r="C469" s="339">
        <f>SUMIFS('Expenditures - all orgs'!$D$14:$D$3599,'Expenditures - all orgs'!$C$14:$C$3599, 'Budget Detail - AAAAAA'!$B469,'Expenditures - all orgs'!$B$14:$B$3599,'Budget Detail - AAAAAA'!$B$3)</f>
        <v>0</v>
      </c>
      <c r="D469" s="584">
        <f>SUMIFS('Expenditures - all orgs'!$E$14:$E$3599,'Expenditures - all orgs'!$C$14:$C$3599, 'Budget Detail - AAAAAA'!$B469,'Expenditures - all orgs'!$B$14:$B$3599,'Budget Detail - AAAAAA'!$B$3)</f>
        <v>0</v>
      </c>
      <c r="E469" s="296">
        <f>SUMIFS('Expenditures - all orgs'!$F$14:$F$3599,'Expenditures - all orgs'!$C$14:$C$3599, 'Budget Detail - AAAAAA'!$B469,'Expenditures - all orgs'!$B$14:$B$3599,'Budget Detail - AAAAAA'!$B$3)</f>
        <v>0</v>
      </c>
      <c r="F469" s="297">
        <f t="shared" si="90"/>
        <v>0</v>
      </c>
      <c r="G469" s="712"/>
      <c r="H469" s="711"/>
      <c r="I469" s="711"/>
      <c r="J469" s="711"/>
      <c r="K469" s="712"/>
      <c r="L469" s="712"/>
      <c r="M469" s="712"/>
      <c r="N469" s="712"/>
      <c r="O469" s="712"/>
      <c r="P469" s="712"/>
      <c r="Q469" s="712"/>
      <c r="R469" s="712"/>
      <c r="S469" s="712"/>
      <c r="T469" s="712"/>
      <c r="U469" s="712"/>
      <c r="V469" s="712"/>
      <c r="W469" s="712"/>
      <c r="X469" s="712"/>
      <c r="Y469" s="712"/>
      <c r="Z469" s="712"/>
      <c r="AA469" s="712"/>
      <c r="AB469" s="712"/>
      <c r="AC469" s="712"/>
      <c r="AD469" s="712"/>
      <c r="AE469" s="712"/>
      <c r="AF469" s="712"/>
      <c r="AG469" s="712"/>
      <c r="AH469" s="712"/>
      <c r="AI469" s="712"/>
      <c r="AJ469" s="712"/>
      <c r="AK469" s="712"/>
    </row>
    <row r="470" spans="1:37" s="713" customFormat="1" ht="15" customHeight="1" thickBot="1" x14ac:dyDescent="0.35">
      <c r="A470" s="707" t="s">
        <v>105</v>
      </c>
      <c r="B470" s="590" t="s">
        <v>52</v>
      </c>
      <c r="C470" s="339">
        <f>SUMIFS('Expenditures - all orgs'!$D$14:$D$3599,'Expenditures - all orgs'!$C$14:$C$3599, 'Budget Detail - AAAAAA'!$B470,'Expenditures - all orgs'!$B$14:$B$3599,'Budget Detail - AAAAAA'!$B$3)</f>
        <v>0</v>
      </c>
      <c r="D470" s="584">
        <f>SUMIFS('Expenditures - all orgs'!$E$14:$E$3599,'Expenditures - all orgs'!$C$14:$C$3599, 'Budget Detail - AAAAAA'!$B470,'Expenditures - all orgs'!$B$14:$B$3599,'Budget Detail - AAAAAA'!$B$3)</f>
        <v>0</v>
      </c>
      <c r="E470" s="296">
        <f>SUMIFS('Expenditures - all orgs'!$F$14:$F$3599,'Expenditures - all orgs'!$C$14:$C$3599, 'Budget Detail - AAAAAA'!$B470,'Expenditures - all orgs'!$B$14:$B$3599,'Budget Detail - AAAAAA'!$B$3)</f>
        <v>0</v>
      </c>
      <c r="F470" s="297">
        <f t="shared" si="90"/>
        <v>0</v>
      </c>
      <c r="G470" s="712"/>
      <c r="H470" s="711"/>
      <c r="I470" s="711"/>
      <c r="J470" s="711"/>
      <c r="K470" s="712"/>
      <c r="L470" s="712"/>
      <c r="M470" s="712"/>
      <c r="N470" s="712"/>
      <c r="O470" s="712"/>
      <c r="P470" s="712"/>
      <c r="Q470" s="712"/>
      <c r="R470" s="712"/>
      <c r="S470" s="712"/>
      <c r="T470" s="712"/>
      <c r="U470" s="712"/>
      <c r="V470" s="712"/>
      <c r="W470" s="712"/>
      <c r="X470" s="712"/>
      <c r="Y470" s="712"/>
      <c r="Z470" s="712"/>
      <c r="AA470" s="712"/>
      <c r="AB470" s="712"/>
      <c r="AC470" s="712"/>
      <c r="AD470" s="712"/>
      <c r="AE470" s="712"/>
      <c r="AF470" s="712"/>
      <c r="AG470" s="712"/>
      <c r="AH470" s="712"/>
      <c r="AI470" s="712"/>
      <c r="AJ470" s="712"/>
      <c r="AK470" s="712"/>
    </row>
    <row r="471" spans="1:37" s="713" customFormat="1" ht="15" customHeight="1" thickBot="1" x14ac:dyDescent="0.35">
      <c r="A471" s="1365" t="s">
        <v>296</v>
      </c>
      <c r="B471" s="1366"/>
      <c r="C471" s="1143">
        <f>SUM(C457:C470)</f>
        <v>0</v>
      </c>
      <c r="D471" s="1143">
        <f>SUM(D457:D470)</f>
        <v>0</v>
      </c>
      <c r="E471" s="1143">
        <f>SUM(E457:E470)</f>
        <v>0</v>
      </c>
      <c r="F471" s="1145">
        <f>SUM(F457:F470)</f>
        <v>0</v>
      </c>
      <c r="G471" s="712"/>
      <c r="H471" s="711"/>
      <c r="I471" s="711"/>
      <c r="J471" s="711"/>
      <c r="K471" s="712"/>
      <c r="L471" s="712"/>
      <c r="M471" s="712"/>
      <c r="N471" s="712"/>
      <c r="O471" s="712"/>
      <c r="P471" s="712"/>
      <c r="Q471" s="712"/>
      <c r="R471" s="712"/>
      <c r="S471" s="712"/>
      <c r="T471" s="712"/>
      <c r="U471" s="712"/>
      <c r="V471" s="712"/>
      <c r="W471" s="712"/>
      <c r="X471" s="712"/>
      <c r="Y471" s="712"/>
      <c r="Z471" s="712"/>
      <c r="AA471" s="712"/>
      <c r="AB471" s="712"/>
      <c r="AC471" s="712"/>
      <c r="AD471" s="712"/>
      <c r="AE471" s="712"/>
      <c r="AF471" s="712"/>
      <c r="AG471" s="712"/>
      <c r="AH471" s="712"/>
      <c r="AI471" s="712"/>
      <c r="AJ471" s="712"/>
      <c r="AK471" s="712"/>
    </row>
    <row r="472" spans="1:37" s="713" customFormat="1" ht="15" customHeight="1" thickBot="1" x14ac:dyDescent="0.35">
      <c r="A472" s="707"/>
      <c r="B472" s="718"/>
      <c r="C472" s="709"/>
      <c r="D472" s="709"/>
      <c r="E472" s="710"/>
      <c r="F472" s="714"/>
      <c r="G472" s="712"/>
      <c r="H472" s="711"/>
      <c r="I472" s="711"/>
      <c r="J472" s="711"/>
      <c r="K472" s="712"/>
      <c r="L472" s="712"/>
      <c r="M472" s="712"/>
      <c r="N472" s="712"/>
      <c r="O472" s="712"/>
      <c r="P472" s="712"/>
      <c r="Q472" s="712"/>
      <c r="R472" s="712"/>
      <c r="S472" s="712"/>
      <c r="T472" s="712"/>
      <c r="U472" s="712"/>
      <c r="V472" s="712"/>
      <c r="W472" s="712"/>
      <c r="X472" s="712"/>
      <c r="Y472" s="712"/>
      <c r="Z472" s="712"/>
      <c r="AA472" s="712"/>
      <c r="AB472" s="712"/>
      <c r="AC472" s="712"/>
      <c r="AD472" s="712"/>
      <c r="AE472" s="712"/>
      <c r="AF472" s="712"/>
      <c r="AG472" s="712"/>
      <c r="AH472" s="712"/>
      <c r="AI472" s="712"/>
      <c r="AJ472" s="712"/>
      <c r="AK472" s="712"/>
    </row>
    <row r="473" spans="1:37" s="713" customFormat="1" ht="15" customHeight="1" thickBot="1" x14ac:dyDescent="0.35">
      <c r="A473" s="1388" t="s">
        <v>314</v>
      </c>
      <c r="B473" s="1388"/>
      <c r="C473" s="340">
        <f>C454+C471</f>
        <v>0</v>
      </c>
      <c r="D473" s="340">
        <f>D454+D471</f>
        <v>0</v>
      </c>
      <c r="E473" s="340">
        <f>E454+E471</f>
        <v>0</v>
      </c>
      <c r="F473" s="340">
        <f>F454+F471</f>
        <v>0</v>
      </c>
      <c r="G473" s="712"/>
      <c r="H473" s="711"/>
      <c r="I473" s="711"/>
      <c r="J473" s="711"/>
      <c r="K473" s="712"/>
      <c r="L473" s="712"/>
      <c r="M473" s="712"/>
      <c r="N473" s="712"/>
      <c r="O473" s="712"/>
      <c r="P473" s="712"/>
      <c r="Q473" s="712"/>
      <c r="R473" s="712"/>
      <c r="S473" s="712"/>
      <c r="T473" s="712"/>
      <c r="U473" s="712"/>
      <c r="V473" s="712"/>
      <c r="W473" s="712"/>
      <c r="X473" s="712"/>
      <c r="Y473" s="712"/>
      <c r="Z473" s="712"/>
      <c r="AA473" s="712"/>
      <c r="AB473" s="712"/>
      <c r="AC473" s="712"/>
      <c r="AD473" s="712"/>
      <c r="AE473" s="712"/>
      <c r="AF473" s="712"/>
      <c r="AG473" s="712"/>
      <c r="AH473" s="712"/>
      <c r="AI473" s="712"/>
      <c r="AJ473" s="712"/>
      <c r="AK473" s="712"/>
    </row>
    <row r="474" spans="1:37" s="713" customFormat="1" ht="15" customHeight="1" thickBot="1" x14ac:dyDescent="0.35">
      <c r="A474" s="707"/>
      <c r="B474" s="718"/>
      <c r="C474" s="709"/>
      <c r="D474" s="709"/>
      <c r="E474" s="710"/>
      <c r="F474" s="714"/>
      <c r="G474" s="712"/>
      <c r="H474" s="711"/>
      <c r="I474" s="711"/>
      <c r="J474" s="711"/>
      <c r="K474" s="712"/>
      <c r="L474" s="712"/>
      <c r="M474" s="712"/>
      <c r="N474" s="712"/>
      <c r="O474" s="712"/>
      <c r="P474" s="712"/>
      <c r="Q474" s="712"/>
      <c r="R474" s="712"/>
      <c r="S474" s="712"/>
      <c r="T474" s="712"/>
      <c r="U474" s="712"/>
      <c r="V474" s="712"/>
      <c r="W474" s="712"/>
      <c r="X474" s="712"/>
      <c r="Y474" s="712"/>
      <c r="Z474" s="712"/>
      <c r="AA474" s="712"/>
      <c r="AB474" s="712"/>
      <c r="AC474" s="712"/>
      <c r="AD474" s="712"/>
      <c r="AE474" s="712"/>
      <c r="AF474" s="712"/>
      <c r="AG474" s="712"/>
      <c r="AH474" s="712"/>
      <c r="AI474" s="712"/>
      <c r="AJ474" s="712"/>
      <c r="AK474" s="712"/>
    </row>
    <row r="475" spans="1:37" s="713" customFormat="1" ht="18.600000000000001" thickTop="1" thickBot="1" x14ac:dyDescent="0.35">
      <c r="A475" s="1367" t="s">
        <v>297</v>
      </c>
      <c r="B475" s="1368"/>
      <c r="C475" s="341">
        <f>C83+C473</f>
        <v>0</v>
      </c>
      <c r="D475" s="342">
        <f>D83+D473</f>
        <v>0</v>
      </c>
      <c r="E475" s="715">
        <f>E83+E473</f>
        <v>0</v>
      </c>
      <c r="F475" s="693">
        <f>F83+F473</f>
        <v>0</v>
      </c>
      <c r="G475" s="712"/>
      <c r="H475" s="711"/>
      <c r="I475" s="711"/>
      <c r="J475" s="711"/>
      <c r="K475" s="712"/>
      <c r="L475" s="712"/>
      <c r="M475" s="712"/>
      <c r="N475" s="712"/>
      <c r="O475" s="712"/>
      <c r="P475" s="712"/>
      <c r="Q475" s="712"/>
      <c r="R475" s="712"/>
      <c r="S475" s="712"/>
      <c r="T475" s="712"/>
      <c r="U475" s="712"/>
      <c r="V475" s="712"/>
      <c r="W475" s="712"/>
      <c r="X475" s="712"/>
      <c r="Y475" s="712"/>
      <c r="Z475" s="712"/>
      <c r="AA475" s="712"/>
      <c r="AB475" s="712"/>
      <c r="AC475" s="712"/>
      <c r="AD475" s="712"/>
      <c r="AE475" s="712"/>
      <c r="AF475" s="712"/>
      <c r="AG475" s="712"/>
      <c r="AH475" s="712"/>
      <c r="AI475" s="712"/>
      <c r="AJ475" s="712"/>
      <c r="AK475" s="712"/>
    </row>
    <row r="476" spans="1:37" s="713" customFormat="1" ht="14.4" thickBot="1" x14ac:dyDescent="0.35">
      <c r="A476" s="707"/>
      <c r="B476" s="718"/>
      <c r="C476" s="709"/>
      <c r="D476" s="709"/>
      <c r="E476" s="710"/>
      <c r="F476" s="714"/>
      <c r="G476" s="712"/>
      <c r="H476" s="712"/>
      <c r="I476" s="712"/>
      <c r="J476" s="712"/>
      <c r="K476" s="712"/>
      <c r="L476" s="712"/>
      <c r="M476" s="712"/>
      <c r="N476" s="712"/>
      <c r="O476" s="712"/>
      <c r="P476" s="712"/>
      <c r="Q476" s="712"/>
      <c r="R476" s="712"/>
      <c r="S476" s="712"/>
      <c r="T476" s="712"/>
      <c r="U476" s="712"/>
      <c r="V476" s="712"/>
      <c r="W476" s="712"/>
      <c r="X476" s="712"/>
      <c r="Y476" s="712"/>
      <c r="Z476" s="712"/>
      <c r="AA476" s="712"/>
      <c r="AB476" s="712"/>
      <c r="AC476" s="712"/>
      <c r="AD476" s="712"/>
      <c r="AE476" s="712"/>
      <c r="AF476" s="712"/>
      <c r="AG476" s="712"/>
      <c r="AH476" s="712"/>
      <c r="AI476" s="712"/>
      <c r="AJ476" s="712"/>
      <c r="AK476" s="712"/>
    </row>
    <row r="477" spans="1:37" s="692" customFormat="1" ht="18" customHeight="1" thickTop="1" thickBot="1" x14ac:dyDescent="0.35">
      <c r="A477" s="687"/>
      <c r="B477" s="688"/>
      <c r="C477" s="689"/>
      <c r="D477" s="689"/>
      <c r="E477" s="690"/>
      <c r="F477" s="702">
        <f>E475+F475</f>
        <v>0</v>
      </c>
      <c r="G477" s="1361" t="s">
        <v>366</v>
      </c>
      <c r="H477" s="1361"/>
      <c r="I477" s="1361"/>
      <c r="J477" s="691"/>
      <c r="K477" s="691"/>
      <c r="L477" s="691"/>
      <c r="M477" s="691"/>
      <c r="N477" s="691"/>
      <c r="O477" s="691"/>
      <c r="P477" s="691"/>
      <c r="Q477" s="691"/>
      <c r="R477" s="691"/>
      <c r="S477" s="691"/>
      <c r="T477" s="691"/>
      <c r="U477" s="691"/>
      <c r="V477" s="691"/>
      <c r="W477" s="691"/>
      <c r="X477" s="691"/>
      <c r="Y477" s="691"/>
      <c r="Z477" s="691"/>
      <c r="AA477" s="691"/>
      <c r="AB477" s="691"/>
      <c r="AC477" s="691"/>
      <c r="AD477" s="691"/>
      <c r="AE477" s="691"/>
      <c r="AF477" s="691"/>
      <c r="AG477" s="691"/>
      <c r="AH477" s="691"/>
      <c r="AI477" s="691"/>
      <c r="AJ477" s="691"/>
      <c r="AK477" s="691"/>
    </row>
    <row r="478" spans="1:37" s="713" customFormat="1" ht="14.4" thickTop="1" x14ac:dyDescent="0.3">
      <c r="A478" s="305"/>
      <c r="B478" s="677"/>
      <c r="C478" s="709"/>
      <c r="D478" s="709"/>
      <c r="E478" s="710"/>
      <c r="F478" s="714"/>
      <c r="G478" s="712"/>
      <c r="H478" s="712"/>
      <c r="I478" s="712"/>
      <c r="J478" s="712"/>
      <c r="K478" s="712"/>
      <c r="L478" s="712"/>
      <c r="M478" s="712"/>
      <c r="N478" s="712"/>
      <c r="O478" s="712"/>
      <c r="P478" s="712"/>
      <c r="Q478" s="712"/>
      <c r="R478" s="712"/>
      <c r="S478" s="712"/>
      <c r="T478" s="712"/>
      <c r="U478" s="712"/>
      <c r="V478" s="712"/>
      <c r="W478" s="712"/>
      <c r="X478" s="712"/>
      <c r="Y478" s="712"/>
      <c r="Z478" s="712"/>
      <c r="AA478" s="712"/>
      <c r="AB478" s="712"/>
      <c r="AC478" s="712"/>
      <c r="AD478" s="712"/>
      <c r="AE478" s="712"/>
      <c r="AF478" s="712"/>
      <c r="AG478" s="712"/>
      <c r="AH478" s="712"/>
      <c r="AI478" s="712"/>
      <c r="AJ478" s="712"/>
      <c r="AK478" s="712"/>
    </row>
    <row r="479" spans="1:37" s="713" customFormat="1" x14ac:dyDescent="0.3">
      <c r="A479" s="305"/>
      <c r="B479" s="677"/>
      <c r="F479" s="343"/>
      <c r="G479" s="712"/>
      <c r="H479" s="712"/>
      <c r="I479" s="712"/>
      <c r="J479" s="712"/>
      <c r="K479" s="712"/>
      <c r="L479" s="712"/>
      <c r="M479" s="712"/>
      <c r="N479" s="712"/>
      <c r="O479" s="712"/>
      <c r="P479" s="712"/>
      <c r="Q479" s="712"/>
      <c r="R479" s="712"/>
      <c r="S479" s="712"/>
      <c r="T479" s="712"/>
      <c r="U479" s="712"/>
      <c r="V479" s="712"/>
      <c r="W479" s="712"/>
      <c r="X479" s="712"/>
      <c r="Y479" s="712"/>
      <c r="Z479" s="712"/>
      <c r="AA479" s="712"/>
      <c r="AB479" s="712"/>
      <c r="AC479" s="712"/>
      <c r="AD479" s="712"/>
      <c r="AE479" s="712"/>
      <c r="AF479" s="712"/>
      <c r="AG479" s="712"/>
      <c r="AH479" s="712"/>
      <c r="AI479" s="712"/>
      <c r="AJ479" s="712"/>
      <c r="AK479" s="712"/>
    </row>
    <row r="480" spans="1:37" s="713" customFormat="1" x14ac:dyDescent="0.3">
      <c r="A480" s="305"/>
      <c r="B480" s="677"/>
      <c r="F480" s="343"/>
      <c r="G480" s="712"/>
      <c r="H480" s="712"/>
      <c r="I480" s="712"/>
      <c r="J480" s="712"/>
      <c r="K480" s="712"/>
      <c r="L480" s="712"/>
      <c r="M480" s="712"/>
      <c r="N480" s="712"/>
      <c r="O480" s="712"/>
      <c r="P480" s="712"/>
      <c r="Q480" s="712"/>
      <c r="R480" s="712"/>
      <c r="S480" s="712"/>
      <c r="T480" s="712"/>
      <c r="U480" s="712"/>
      <c r="V480" s="712"/>
      <c r="W480" s="712"/>
      <c r="X480" s="712"/>
      <c r="Y480" s="712"/>
      <c r="Z480" s="712"/>
      <c r="AA480" s="712"/>
      <c r="AB480" s="712"/>
      <c r="AC480" s="712"/>
      <c r="AD480" s="712"/>
      <c r="AE480" s="712"/>
      <c r="AF480" s="712"/>
      <c r="AG480" s="712"/>
      <c r="AH480" s="712"/>
      <c r="AI480" s="712"/>
      <c r="AJ480" s="712"/>
      <c r="AK480" s="712"/>
    </row>
    <row r="481" spans="1:37" s="713" customFormat="1" x14ac:dyDescent="0.3">
      <c r="A481" s="305"/>
      <c r="B481" s="677"/>
      <c r="F481" s="343"/>
      <c r="G481" s="712"/>
      <c r="H481" s="712"/>
      <c r="I481" s="712"/>
      <c r="J481" s="712"/>
      <c r="K481" s="712"/>
      <c r="L481" s="712"/>
      <c r="M481" s="712"/>
      <c r="N481" s="712"/>
      <c r="O481" s="712"/>
      <c r="P481" s="712"/>
      <c r="Q481" s="712"/>
      <c r="R481" s="712"/>
      <c r="S481" s="712"/>
      <c r="T481" s="712"/>
      <c r="U481" s="712"/>
      <c r="V481" s="712"/>
      <c r="W481" s="712"/>
      <c r="X481" s="712"/>
      <c r="Y481" s="712"/>
      <c r="Z481" s="712"/>
      <c r="AA481" s="712"/>
      <c r="AB481" s="712"/>
      <c r="AC481" s="712"/>
      <c r="AD481" s="712"/>
      <c r="AE481" s="712"/>
      <c r="AF481" s="712"/>
      <c r="AG481" s="712"/>
      <c r="AH481" s="712"/>
      <c r="AI481" s="712"/>
      <c r="AJ481" s="712"/>
      <c r="AK481" s="712"/>
    </row>
    <row r="482" spans="1:37" s="713" customFormat="1" x14ac:dyDescent="0.3">
      <c r="A482" s="305"/>
      <c r="B482" s="677"/>
      <c r="F482" s="343"/>
      <c r="G482" s="712"/>
      <c r="H482" s="712"/>
      <c r="I482" s="712"/>
      <c r="J482" s="712"/>
      <c r="K482" s="712"/>
      <c r="L482" s="712"/>
      <c r="M482" s="712"/>
      <c r="N482" s="712"/>
      <c r="O482" s="712"/>
      <c r="P482" s="712"/>
      <c r="Q482" s="712"/>
      <c r="R482" s="712"/>
      <c r="S482" s="712"/>
      <c r="T482" s="712"/>
      <c r="U482" s="712"/>
      <c r="V482" s="712"/>
      <c r="W482" s="712"/>
      <c r="X482" s="712"/>
      <c r="Y482" s="712"/>
      <c r="Z482" s="712"/>
      <c r="AA482" s="712"/>
      <c r="AB482" s="712"/>
      <c r="AC482" s="712"/>
      <c r="AD482" s="712"/>
      <c r="AE482" s="712"/>
      <c r="AF482" s="712"/>
      <c r="AG482" s="712"/>
      <c r="AH482" s="712"/>
      <c r="AI482" s="712"/>
      <c r="AJ482" s="712"/>
      <c r="AK482" s="712"/>
    </row>
    <row r="483" spans="1:37" s="713" customFormat="1" x14ac:dyDescent="0.3">
      <c r="A483" s="305"/>
      <c r="B483" s="677"/>
      <c r="F483" s="343"/>
      <c r="G483" s="712"/>
      <c r="H483" s="712"/>
      <c r="I483" s="712"/>
      <c r="J483" s="712"/>
      <c r="K483" s="712"/>
      <c r="L483" s="712"/>
      <c r="M483" s="712"/>
      <c r="N483" s="712"/>
      <c r="O483" s="712"/>
      <c r="P483" s="712"/>
      <c r="Q483" s="712"/>
      <c r="R483" s="712"/>
      <c r="S483" s="712"/>
      <c r="T483" s="712"/>
      <c r="U483" s="712"/>
      <c r="V483" s="712"/>
      <c r="W483" s="712"/>
      <c r="X483" s="712"/>
      <c r="Y483" s="712"/>
      <c r="Z483" s="712"/>
      <c r="AA483" s="712"/>
      <c r="AB483" s="712"/>
      <c r="AC483" s="712"/>
      <c r="AD483" s="712"/>
      <c r="AE483" s="712"/>
      <c r="AF483" s="712"/>
      <c r="AG483" s="712"/>
      <c r="AH483" s="712"/>
      <c r="AI483" s="712"/>
      <c r="AJ483" s="712"/>
      <c r="AK483" s="712"/>
    </row>
    <row r="484" spans="1:37" s="713" customFormat="1" x14ac:dyDescent="0.3">
      <c r="A484" s="305"/>
      <c r="B484" s="677"/>
      <c r="F484" s="343"/>
      <c r="G484" s="712"/>
      <c r="H484" s="712"/>
      <c r="I484" s="712"/>
      <c r="J484" s="712"/>
      <c r="K484" s="712"/>
      <c r="L484" s="712"/>
      <c r="M484" s="712"/>
      <c r="N484" s="712"/>
      <c r="O484" s="712"/>
      <c r="P484" s="712"/>
      <c r="Q484" s="712"/>
      <c r="R484" s="712"/>
      <c r="S484" s="712"/>
      <c r="T484" s="712"/>
      <c r="U484" s="712"/>
      <c r="V484" s="712"/>
      <c r="W484" s="712"/>
      <c r="X484" s="712"/>
      <c r="Y484" s="712"/>
      <c r="Z484" s="712"/>
      <c r="AA484" s="712"/>
      <c r="AB484" s="712"/>
      <c r="AC484" s="712"/>
      <c r="AD484" s="712"/>
      <c r="AE484" s="712"/>
      <c r="AF484" s="712"/>
      <c r="AG484" s="712"/>
      <c r="AH484" s="712"/>
      <c r="AI484" s="712"/>
      <c r="AJ484" s="712"/>
      <c r="AK484" s="712"/>
    </row>
    <row r="485" spans="1:37" s="713" customFormat="1" x14ac:dyDescent="0.3">
      <c r="A485" s="305"/>
      <c r="B485" s="677"/>
      <c r="F485" s="343"/>
      <c r="G485" s="712"/>
      <c r="H485" s="712"/>
      <c r="I485" s="712"/>
      <c r="J485" s="712"/>
      <c r="K485" s="712"/>
      <c r="L485" s="712"/>
      <c r="M485" s="712"/>
      <c r="N485" s="712"/>
      <c r="O485" s="712"/>
      <c r="P485" s="712"/>
      <c r="Q485" s="712"/>
      <c r="R485" s="712"/>
      <c r="S485" s="712"/>
      <c r="T485" s="712"/>
      <c r="U485" s="712"/>
      <c r="V485" s="712"/>
      <c r="W485" s="712"/>
      <c r="X485" s="712"/>
      <c r="Y485" s="712"/>
      <c r="Z485" s="712"/>
      <c r="AA485" s="712"/>
      <c r="AB485" s="712"/>
      <c r="AC485" s="712"/>
      <c r="AD485" s="712"/>
      <c r="AE485" s="712"/>
      <c r="AF485" s="712"/>
      <c r="AG485" s="712"/>
      <c r="AH485" s="712"/>
      <c r="AI485" s="712"/>
      <c r="AJ485" s="712"/>
      <c r="AK485" s="712"/>
    </row>
    <row r="486" spans="1:37" s="713" customFormat="1" x14ac:dyDescent="0.3">
      <c r="A486" s="305"/>
      <c r="B486" s="677"/>
      <c r="F486" s="343"/>
      <c r="G486" s="712"/>
      <c r="H486" s="712"/>
      <c r="I486" s="712"/>
      <c r="J486" s="712"/>
      <c r="K486" s="712"/>
      <c r="L486" s="712"/>
      <c r="M486" s="712"/>
      <c r="N486" s="712"/>
      <c r="O486" s="712"/>
      <c r="P486" s="712"/>
      <c r="Q486" s="712"/>
      <c r="R486" s="712"/>
      <c r="S486" s="712"/>
      <c r="T486" s="712"/>
      <c r="U486" s="712"/>
      <c r="V486" s="712"/>
      <c r="W486" s="712"/>
      <c r="X486" s="712"/>
      <c r="Y486" s="712"/>
      <c r="Z486" s="712"/>
      <c r="AA486" s="712"/>
      <c r="AB486" s="712"/>
      <c r="AC486" s="712"/>
      <c r="AD486" s="712"/>
      <c r="AE486" s="712"/>
      <c r="AF486" s="712"/>
      <c r="AG486" s="712"/>
      <c r="AH486" s="712"/>
      <c r="AI486" s="712"/>
      <c r="AJ486" s="712"/>
      <c r="AK486" s="712"/>
    </row>
    <row r="487" spans="1:37" s="713" customFormat="1" x14ac:dyDescent="0.3">
      <c r="A487" s="305"/>
      <c r="B487" s="677"/>
      <c r="F487" s="343"/>
      <c r="G487" s="712"/>
      <c r="H487" s="712"/>
      <c r="I487" s="712"/>
      <c r="J487" s="712"/>
      <c r="K487" s="712"/>
      <c r="L487" s="712"/>
      <c r="M487" s="712"/>
      <c r="N487" s="712"/>
      <c r="O487" s="712"/>
      <c r="P487" s="712"/>
      <c r="Q487" s="712"/>
      <c r="R487" s="712"/>
      <c r="S487" s="712"/>
      <c r="T487" s="712"/>
      <c r="U487" s="712"/>
      <c r="V487" s="712"/>
      <c r="W487" s="712"/>
      <c r="X487" s="712"/>
      <c r="Y487" s="712"/>
      <c r="Z487" s="712"/>
      <c r="AA487" s="712"/>
      <c r="AB487" s="712"/>
      <c r="AC487" s="712"/>
      <c r="AD487" s="712"/>
      <c r="AE487" s="712"/>
      <c r="AF487" s="712"/>
      <c r="AG487" s="712"/>
      <c r="AH487" s="712"/>
      <c r="AI487" s="712"/>
      <c r="AJ487" s="712"/>
      <c r="AK487" s="712"/>
    </row>
    <row r="488" spans="1:37" s="713" customFormat="1" x14ac:dyDescent="0.3">
      <c r="A488" s="305"/>
      <c r="B488" s="677"/>
      <c r="F488" s="343"/>
      <c r="G488" s="712"/>
      <c r="H488" s="712"/>
      <c r="I488" s="712"/>
      <c r="J488" s="712"/>
      <c r="K488" s="712"/>
      <c r="L488" s="712"/>
      <c r="M488" s="712"/>
      <c r="N488" s="712"/>
      <c r="O488" s="712"/>
      <c r="P488" s="712"/>
      <c r="Q488" s="712"/>
      <c r="R488" s="712"/>
      <c r="S488" s="712"/>
      <c r="T488" s="712"/>
      <c r="U488" s="712"/>
      <c r="V488" s="712"/>
      <c r="W488" s="712"/>
      <c r="X488" s="712"/>
      <c r="Y488" s="712"/>
      <c r="Z488" s="712"/>
      <c r="AA488" s="712"/>
      <c r="AB488" s="712"/>
      <c r="AC488" s="712"/>
      <c r="AD488" s="712"/>
      <c r="AE488" s="712"/>
      <c r="AF488" s="712"/>
      <c r="AG488" s="712"/>
      <c r="AH488" s="712"/>
      <c r="AI488" s="712"/>
      <c r="AJ488" s="712"/>
      <c r="AK488" s="712"/>
    </row>
    <row r="489" spans="1:37" s="713" customFormat="1" x14ac:dyDescent="0.3">
      <c r="A489" s="305"/>
      <c r="B489" s="677"/>
      <c r="F489" s="343"/>
      <c r="G489" s="712"/>
      <c r="H489" s="712"/>
      <c r="I489" s="712"/>
      <c r="J489" s="712"/>
      <c r="K489" s="712"/>
      <c r="L489" s="712"/>
      <c r="M489" s="712"/>
      <c r="N489" s="712"/>
      <c r="O489" s="712"/>
      <c r="P489" s="712"/>
      <c r="Q489" s="712"/>
      <c r="R489" s="712"/>
      <c r="S489" s="712"/>
      <c r="T489" s="712"/>
      <c r="U489" s="712"/>
      <c r="V489" s="712"/>
      <c r="W489" s="712"/>
      <c r="X489" s="712"/>
      <c r="Y489" s="712"/>
      <c r="Z489" s="712"/>
      <c r="AA489" s="712"/>
      <c r="AB489" s="712"/>
      <c r="AC489" s="712"/>
      <c r="AD489" s="712"/>
      <c r="AE489" s="712"/>
      <c r="AF489" s="712"/>
      <c r="AG489" s="712"/>
      <c r="AH489" s="712"/>
      <c r="AI489" s="712"/>
      <c r="AJ489" s="712"/>
      <c r="AK489" s="712"/>
    </row>
    <row r="490" spans="1:37" s="713" customFormat="1" x14ac:dyDescent="0.3">
      <c r="A490" s="305"/>
      <c r="B490" s="677"/>
      <c r="F490" s="343"/>
      <c r="G490" s="712"/>
      <c r="H490" s="712"/>
      <c r="I490" s="712"/>
      <c r="J490" s="712"/>
      <c r="K490" s="712"/>
      <c r="L490" s="712"/>
      <c r="M490" s="712"/>
      <c r="N490" s="712"/>
      <c r="O490" s="712"/>
      <c r="P490" s="712"/>
      <c r="Q490" s="712"/>
      <c r="R490" s="712"/>
      <c r="S490" s="712"/>
      <c r="T490" s="712"/>
      <c r="U490" s="712"/>
      <c r="V490" s="712"/>
      <c r="W490" s="712"/>
      <c r="X490" s="712"/>
      <c r="Y490" s="712"/>
      <c r="Z490" s="712"/>
      <c r="AA490" s="712"/>
      <c r="AB490" s="712"/>
      <c r="AC490" s="712"/>
      <c r="AD490" s="712"/>
      <c r="AE490" s="712"/>
      <c r="AF490" s="712"/>
      <c r="AG490" s="712"/>
      <c r="AH490" s="712"/>
      <c r="AI490" s="712"/>
      <c r="AJ490" s="712"/>
      <c r="AK490" s="712"/>
    </row>
    <row r="491" spans="1:37" s="713" customFormat="1" x14ac:dyDescent="0.3">
      <c r="A491" s="305"/>
      <c r="B491" s="677"/>
      <c r="F491" s="343"/>
      <c r="G491" s="712"/>
      <c r="H491" s="712"/>
      <c r="I491" s="712"/>
      <c r="J491" s="712"/>
      <c r="K491" s="712"/>
      <c r="L491" s="712"/>
      <c r="M491" s="712"/>
      <c r="N491" s="712"/>
      <c r="O491" s="712"/>
      <c r="P491" s="712"/>
      <c r="Q491" s="712"/>
      <c r="R491" s="712"/>
      <c r="S491" s="712"/>
      <c r="T491" s="712"/>
      <c r="U491" s="712"/>
      <c r="V491" s="712"/>
      <c r="W491" s="712"/>
      <c r="X491" s="712"/>
      <c r="Y491" s="712"/>
      <c r="Z491" s="712"/>
      <c r="AA491" s="712"/>
      <c r="AB491" s="712"/>
      <c r="AC491" s="712"/>
      <c r="AD491" s="712"/>
      <c r="AE491" s="712"/>
      <c r="AF491" s="712"/>
      <c r="AG491" s="712"/>
      <c r="AH491" s="712"/>
      <c r="AI491" s="712"/>
      <c r="AJ491" s="712"/>
      <c r="AK491" s="712"/>
    </row>
    <row r="492" spans="1:37" s="713" customFormat="1" x14ac:dyDescent="0.3">
      <c r="A492" s="305"/>
      <c r="B492" s="677"/>
      <c r="F492" s="343"/>
      <c r="G492" s="712"/>
      <c r="H492" s="712"/>
      <c r="I492" s="712"/>
      <c r="J492" s="712"/>
      <c r="K492" s="712"/>
      <c r="L492" s="712"/>
      <c r="M492" s="712"/>
      <c r="N492" s="712"/>
      <c r="O492" s="712"/>
      <c r="P492" s="712"/>
      <c r="Q492" s="712"/>
      <c r="R492" s="712"/>
      <c r="S492" s="712"/>
      <c r="T492" s="712"/>
      <c r="U492" s="712"/>
      <c r="V492" s="712"/>
      <c r="W492" s="712"/>
      <c r="X492" s="712"/>
      <c r="Y492" s="712"/>
      <c r="Z492" s="712"/>
      <c r="AA492" s="712"/>
      <c r="AB492" s="712"/>
      <c r="AC492" s="712"/>
      <c r="AD492" s="712"/>
      <c r="AE492" s="712"/>
      <c r="AF492" s="712"/>
      <c r="AG492" s="712"/>
      <c r="AH492" s="712"/>
      <c r="AI492" s="712"/>
      <c r="AJ492" s="712"/>
      <c r="AK492" s="712"/>
    </row>
    <row r="493" spans="1:37" s="713" customFormat="1" x14ac:dyDescent="0.3">
      <c r="A493" s="305"/>
      <c r="B493" s="677"/>
      <c r="F493" s="343"/>
      <c r="G493" s="712"/>
      <c r="H493" s="712"/>
      <c r="I493" s="712"/>
      <c r="J493" s="712"/>
      <c r="K493" s="712"/>
      <c r="L493" s="712"/>
      <c r="M493" s="712"/>
      <c r="N493" s="712"/>
      <c r="O493" s="712"/>
      <c r="P493" s="712"/>
      <c r="Q493" s="712"/>
      <c r="R493" s="712"/>
      <c r="S493" s="712"/>
      <c r="T493" s="712"/>
      <c r="U493" s="712"/>
      <c r="V493" s="712"/>
      <c r="W493" s="712"/>
      <c r="X493" s="712"/>
      <c r="Y493" s="712"/>
      <c r="Z493" s="712"/>
      <c r="AA493" s="712"/>
      <c r="AB493" s="712"/>
      <c r="AC493" s="712"/>
      <c r="AD493" s="712"/>
      <c r="AE493" s="712"/>
      <c r="AF493" s="712"/>
      <c r="AG493" s="712"/>
      <c r="AH493" s="712"/>
      <c r="AI493" s="712"/>
      <c r="AJ493" s="712"/>
      <c r="AK493" s="712"/>
    </row>
    <row r="494" spans="1:37" s="713" customFormat="1" x14ac:dyDescent="0.3">
      <c r="A494" s="305"/>
      <c r="B494" s="677"/>
      <c r="F494" s="343"/>
      <c r="G494" s="712"/>
      <c r="H494" s="712"/>
      <c r="I494" s="712"/>
      <c r="J494" s="712"/>
      <c r="K494" s="712"/>
      <c r="L494" s="712"/>
      <c r="M494" s="712"/>
      <c r="N494" s="712"/>
      <c r="O494" s="712"/>
      <c r="P494" s="712"/>
      <c r="Q494" s="712"/>
      <c r="R494" s="712"/>
      <c r="S494" s="712"/>
      <c r="T494" s="712"/>
      <c r="U494" s="712"/>
      <c r="V494" s="712"/>
      <c r="W494" s="712"/>
      <c r="X494" s="712"/>
      <c r="Y494" s="712"/>
      <c r="Z494" s="712"/>
      <c r="AA494" s="712"/>
      <c r="AB494" s="712"/>
      <c r="AC494" s="712"/>
      <c r="AD494" s="712"/>
      <c r="AE494" s="712"/>
      <c r="AF494" s="712"/>
      <c r="AG494" s="712"/>
      <c r="AH494" s="712"/>
      <c r="AI494" s="712"/>
      <c r="AJ494" s="712"/>
      <c r="AK494" s="712"/>
    </row>
    <row r="495" spans="1:37" s="713" customFormat="1" x14ac:dyDescent="0.3">
      <c r="A495" s="305"/>
      <c r="B495" s="677"/>
      <c r="F495" s="343"/>
      <c r="G495" s="712"/>
      <c r="H495" s="712"/>
      <c r="I495" s="712"/>
      <c r="J495" s="712"/>
      <c r="K495" s="712"/>
      <c r="L495" s="712"/>
      <c r="M495" s="712"/>
      <c r="N495" s="712"/>
      <c r="O495" s="712"/>
      <c r="P495" s="712"/>
      <c r="Q495" s="712"/>
      <c r="R495" s="712"/>
      <c r="S495" s="712"/>
      <c r="T495" s="712"/>
      <c r="U495" s="712"/>
      <c r="V495" s="712"/>
      <c r="W495" s="712"/>
      <c r="X495" s="712"/>
      <c r="Y495" s="712"/>
      <c r="Z495" s="712"/>
      <c r="AA495" s="712"/>
      <c r="AB495" s="712"/>
      <c r="AC495" s="712"/>
      <c r="AD495" s="712"/>
      <c r="AE495" s="712"/>
      <c r="AF495" s="712"/>
      <c r="AG495" s="712"/>
      <c r="AH495" s="712"/>
      <c r="AI495" s="712"/>
      <c r="AJ495" s="712"/>
      <c r="AK495" s="712"/>
    </row>
    <row r="496" spans="1:37" s="713" customFormat="1" x14ac:dyDescent="0.3">
      <c r="A496" s="305"/>
      <c r="B496" s="677"/>
      <c r="F496" s="343"/>
      <c r="G496" s="712"/>
      <c r="H496" s="712"/>
      <c r="I496" s="712"/>
      <c r="J496" s="712"/>
      <c r="K496" s="712"/>
      <c r="L496" s="712"/>
      <c r="M496" s="712"/>
      <c r="N496" s="712"/>
      <c r="O496" s="712"/>
      <c r="P496" s="712"/>
      <c r="Q496" s="712"/>
      <c r="R496" s="712"/>
      <c r="S496" s="712"/>
      <c r="T496" s="712"/>
      <c r="U496" s="712"/>
      <c r="V496" s="712"/>
      <c r="W496" s="712"/>
      <c r="X496" s="712"/>
      <c r="Y496" s="712"/>
      <c r="Z496" s="712"/>
      <c r="AA496" s="712"/>
      <c r="AB496" s="712"/>
      <c r="AC496" s="712"/>
      <c r="AD496" s="712"/>
      <c r="AE496" s="712"/>
      <c r="AF496" s="712"/>
      <c r="AG496" s="712"/>
      <c r="AH496" s="712"/>
      <c r="AI496" s="712"/>
      <c r="AJ496" s="712"/>
      <c r="AK496" s="712"/>
    </row>
    <row r="497" spans="1:37" s="713" customFormat="1" x14ac:dyDescent="0.3">
      <c r="A497" s="305"/>
      <c r="B497" s="677"/>
      <c r="F497" s="343"/>
      <c r="G497" s="712"/>
      <c r="H497" s="712"/>
      <c r="I497" s="712"/>
      <c r="J497" s="712"/>
      <c r="K497" s="712"/>
      <c r="L497" s="712"/>
      <c r="M497" s="712"/>
      <c r="N497" s="712"/>
      <c r="O497" s="712"/>
      <c r="P497" s="712"/>
      <c r="Q497" s="712"/>
      <c r="R497" s="712"/>
      <c r="S497" s="712"/>
      <c r="T497" s="712"/>
      <c r="U497" s="712"/>
      <c r="V497" s="712"/>
      <c r="W497" s="712"/>
      <c r="X497" s="712"/>
      <c r="Y497" s="712"/>
      <c r="Z497" s="712"/>
      <c r="AA497" s="712"/>
      <c r="AB497" s="712"/>
      <c r="AC497" s="712"/>
      <c r="AD497" s="712"/>
      <c r="AE497" s="712"/>
      <c r="AF497" s="712"/>
      <c r="AG497" s="712"/>
      <c r="AH497" s="712"/>
      <c r="AI497" s="712"/>
      <c r="AJ497" s="712"/>
      <c r="AK497" s="712"/>
    </row>
    <row r="498" spans="1:37" s="713" customFormat="1" x14ac:dyDescent="0.3">
      <c r="A498" s="305"/>
      <c r="B498" s="677"/>
      <c r="F498" s="343"/>
      <c r="G498" s="712"/>
      <c r="H498" s="712"/>
      <c r="I498" s="712"/>
      <c r="J498" s="712"/>
      <c r="K498" s="712"/>
      <c r="L498" s="712"/>
      <c r="M498" s="712"/>
      <c r="N498" s="712"/>
      <c r="O498" s="712"/>
      <c r="P498" s="712"/>
      <c r="Q498" s="712"/>
      <c r="R498" s="712"/>
      <c r="S498" s="712"/>
      <c r="T498" s="712"/>
      <c r="U498" s="712"/>
      <c r="V498" s="712"/>
      <c r="W498" s="712"/>
      <c r="X498" s="712"/>
      <c r="Y498" s="712"/>
      <c r="Z498" s="712"/>
      <c r="AA498" s="712"/>
      <c r="AB498" s="712"/>
      <c r="AC498" s="712"/>
      <c r="AD498" s="712"/>
      <c r="AE498" s="712"/>
      <c r="AF498" s="712"/>
      <c r="AG498" s="712"/>
      <c r="AH498" s="712"/>
      <c r="AI498" s="712"/>
      <c r="AJ498" s="712"/>
      <c r="AK498" s="712"/>
    </row>
    <row r="499" spans="1:37" s="713" customFormat="1" x14ac:dyDescent="0.3">
      <c r="A499" s="305"/>
      <c r="B499" s="677"/>
      <c r="F499" s="343"/>
      <c r="G499" s="712"/>
      <c r="H499" s="712"/>
      <c r="I499" s="712"/>
      <c r="J499" s="712"/>
      <c r="K499" s="712"/>
      <c r="L499" s="712"/>
      <c r="M499" s="712"/>
      <c r="N499" s="712"/>
      <c r="O499" s="712"/>
      <c r="P499" s="712"/>
      <c r="Q499" s="712"/>
      <c r="R499" s="712"/>
      <c r="S499" s="712"/>
      <c r="T499" s="712"/>
      <c r="U499" s="712"/>
      <c r="V499" s="712"/>
      <c r="W499" s="712"/>
      <c r="X499" s="712"/>
      <c r="Y499" s="712"/>
      <c r="Z499" s="712"/>
      <c r="AA499" s="712"/>
      <c r="AB499" s="712"/>
      <c r="AC499" s="712"/>
      <c r="AD499" s="712"/>
      <c r="AE499" s="712"/>
      <c r="AF499" s="712"/>
      <c r="AG499" s="712"/>
      <c r="AH499" s="712"/>
      <c r="AI499" s="712"/>
      <c r="AJ499" s="712"/>
      <c r="AK499" s="712"/>
    </row>
    <row r="500" spans="1:37" s="713" customFormat="1" x14ac:dyDescent="0.3">
      <c r="A500" s="305"/>
      <c r="B500" s="677"/>
      <c r="F500" s="343"/>
      <c r="G500" s="712"/>
      <c r="H500" s="712"/>
      <c r="I500" s="712"/>
      <c r="J500" s="712"/>
      <c r="K500" s="712"/>
      <c r="L500" s="712"/>
      <c r="M500" s="712"/>
      <c r="N500" s="712"/>
      <c r="O500" s="712"/>
      <c r="P500" s="712"/>
      <c r="Q500" s="712"/>
      <c r="R500" s="712"/>
      <c r="S500" s="712"/>
      <c r="T500" s="712"/>
      <c r="U500" s="712"/>
      <c r="V500" s="712"/>
      <c r="W500" s="712"/>
      <c r="X500" s="712"/>
      <c r="Y500" s="712"/>
      <c r="Z500" s="712"/>
      <c r="AA500" s="712"/>
      <c r="AB500" s="712"/>
      <c r="AC500" s="712"/>
      <c r="AD500" s="712"/>
      <c r="AE500" s="712"/>
      <c r="AF500" s="712"/>
      <c r="AG500" s="712"/>
      <c r="AH500" s="712"/>
      <c r="AI500" s="712"/>
      <c r="AJ500" s="712"/>
      <c r="AK500" s="712"/>
    </row>
    <row r="501" spans="1:37" s="713" customFormat="1" x14ac:dyDescent="0.3">
      <c r="A501" s="305"/>
      <c r="B501" s="677"/>
      <c r="F501" s="343"/>
      <c r="G501" s="712"/>
      <c r="H501" s="712"/>
      <c r="I501" s="712"/>
      <c r="J501" s="712"/>
      <c r="K501" s="712"/>
      <c r="L501" s="712"/>
      <c r="M501" s="712"/>
      <c r="N501" s="712"/>
      <c r="O501" s="712"/>
      <c r="P501" s="712"/>
      <c r="Q501" s="712"/>
      <c r="R501" s="712"/>
      <c r="S501" s="712"/>
      <c r="T501" s="712"/>
      <c r="U501" s="712"/>
      <c r="V501" s="712"/>
      <c r="W501" s="712"/>
      <c r="X501" s="712"/>
      <c r="Y501" s="712"/>
      <c r="Z501" s="712"/>
      <c r="AA501" s="712"/>
      <c r="AB501" s="712"/>
      <c r="AC501" s="712"/>
      <c r="AD501" s="712"/>
      <c r="AE501" s="712"/>
      <c r="AF501" s="712"/>
      <c r="AG501" s="712"/>
      <c r="AH501" s="712"/>
      <c r="AI501" s="712"/>
      <c r="AJ501" s="712"/>
      <c r="AK501" s="712"/>
    </row>
    <row r="502" spans="1:37" s="713" customFormat="1" x14ac:dyDescent="0.3">
      <c r="A502" s="305"/>
      <c r="B502" s="677"/>
      <c r="F502" s="343"/>
      <c r="G502" s="712"/>
      <c r="H502" s="712"/>
      <c r="I502" s="712"/>
      <c r="J502" s="712"/>
      <c r="K502" s="712"/>
      <c r="L502" s="712"/>
      <c r="M502" s="712"/>
      <c r="N502" s="712"/>
      <c r="O502" s="712"/>
      <c r="P502" s="712"/>
      <c r="Q502" s="712"/>
      <c r="R502" s="712"/>
      <c r="S502" s="712"/>
      <c r="T502" s="712"/>
      <c r="U502" s="712"/>
      <c r="V502" s="712"/>
      <c r="W502" s="712"/>
      <c r="X502" s="712"/>
      <c r="Y502" s="712"/>
      <c r="Z502" s="712"/>
      <c r="AA502" s="712"/>
      <c r="AB502" s="712"/>
      <c r="AC502" s="712"/>
      <c r="AD502" s="712"/>
      <c r="AE502" s="712"/>
      <c r="AF502" s="712"/>
      <c r="AG502" s="712"/>
      <c r="AH502" s="712"/>
      <c r="AI502" s="712"/>
      <c r="AJ502" s="712"/>
      <c r="AK502" s="712"/>
    </row>
    <row r="503" spans="1:37" s="713" customFormat="1" x14ac:dyDescent="0.3">
      <c r="A503" s="305"/>
      <c r="B503" s="677"/>
      <c r="F503" s="343"/>
      <c r="G503" s="712"/>
      <c r="H503" s="712"/>
      <c r="I503" s="712"/>
      <c r="J503" s="712"/>
      <c r="K503" s="712"/>
      <c r="L503" s="712"/>
      <c r="M503" s="712"/>
      <c r="N503" s="712"/>
      <c r="O503" s="712"/>
      <c r="P503" s="712"/>
      <c r="Q503" s="712"/>
      <c r="R503" s="712"/>
      <c r="S503" s="712"/>
      <c r="T503" s="712"/>
      <c r="U503" s="712"/>
      <c r="V503" s="712"/>
      <c r="W503" s="712"/>
      <c r="X503" s="712"/>
      <c r="Y503" s="712"/>
      <c r="Z503" s="712"/>
      <c r="AA503" s="712"/>
      <c r="AB503" s="712"/>
      <c r="AC503" s="712"/>
      <c r="AD503" s="712"/>
      <c r="AE503" s="712"/>
      <c r="AF503" s="712"/>
      <c r="AG503" s="712"/>
      <c r="AH503" s="712"/>
      <c r="AI503" s="712"/>
      <c r="AJ503" s="712"/>
      <c r="AK503" s="712"/>
    </row>
    <row r="504" spans="1:37" s="713" customFormat="1" x14ac:dyDescent="0.3">
      <c r="A504" s="305"/>
      <c r="B504" s="677"/>
      <c r="F504" s="343"/>
      <c r="G504" s="712"/>
      <c r="H504" s="712"/>
      <c r="I504" s="712"/>
      <c r="J504" s="712"/>
      <c r="K504" s="712"/>
      <c r="L504" s="712"/>
      <c r="M504" s="712"/>
      <c r="N504" s="712"/>
      <c r="O504" s="712"/>
      <c r="P504" s="712"/>
      <c r="Q504" s="712"/>
      <c r="R504" s="712"/>
      <c r="S504" s="712"/>
      <c r="T504" s="712"/>
      <c r="U504" s="712"/>
      <c r="V504" s="712"/>
      <c r="W504" s="712"/>
      <c r="X504" s="712"/>
      <c r="Y504" s="712"/>
      <c r="Z504" s="712"/>
      <c r="AA504" s="712"/>
      <c r="AB504" s="712"/>
      <c r="AC504" s="712"/>
      <c r="AD504" s="712"/>
      <c r="AE504" s="712"/>
      <c r="AF504" s="712"/>
      <c r="AG504" s="712"/>
      <c r="AH504" s="712"/>
      <c r="AI504" s="712"/>
      <c r="AJ504" s="712"/>
      <c r="AK504" s="712"/>
    </row>
    <row r="505" spans="1:37" s="713" customFormat="1" x14ac:dyDescent="0.3">
      <c r="A505" s="305"/>
      <c r="B505" s="677"/>
      <c r="F505" s="343"/>
      <c r="G505" s="712"/>
      <c r="H505" s="712"/>
      <c r="I505" s="712"/>
      <c r="J505" s="712"/>
      <c r="K505" s="712"/>
      <c r="L505" s="712"/>
      <c r="M505" s="712"/>
      <c r="N505" s="712"/>
      <c r="O505" s="712"/>
      <c r="P505" s="712"/>
      <c r="Q505" s="712"/>
      <c r="R505" s="712"/>
      <c r="S505" s="712"/>
      <c r="T505" s="712"/>
      <c r="U505" s="712"/>
      <c r="V505" s="712"/>
      <c r="W505" s="712"/>
      <c r="X505" s="712"/>
      <c r="Y505" s="712"/>
      <c r="Z505" s="712"/>
      <c r="AA505" s="712"/>
      <c r="AB505" s="712"/>
      <c r="AC505" s="712"/>
      <c r="AD505" s="712"/>
      <c r="AE505" s="712"/>
      <c r="AF505" s="712"/>
      <c r="AG505" s="712"/>
      <c r="AH505" s="712"/>
      <c r="AI505" s="712"/>
      <c r="AJ505" s="712"/>
      <c r="AK505" s="712"/>
    </row>
    <row r="506" spans="1:37" s="713" customFormat="1" x14ac:dyDescent="0.3">
      <c r="A506" s="305"/>
      <c r="B506" s="677"/>
      <c r="F506" s="343"/>
      <c r="G506" s="712"/>
      <c r="H506" s="712"/>
      <c r="I506" s="712"/>
      <c r="J506" s="712"/>
      <c r="K506" s="712"/>
      <c r="L506" s="712"/>
      <c r="M506" s="712"/>
      <c r="N506" s="712"/>
      <c r="O506" s="712"/>
      <c r="P506" s="712"/>
      <c r="Q506" s="712"/>
      <c r="R506" s="712"/>
      <c r="S506" s="712"/>
      <c r="T506" s="712"/>
      <c r="U506" s="712"/>
      <c r="V506" s="712"/>
      <c r="W506" s="712"/>
      <c r="X506" s="712"/>
      <c r="Y506" s="712"/>
      <c r="Z506" s="712"/>
      <c r="AA506" s="712"/>
      <c r="AB506" s="712"/>
      <c r="AC506" s="712"/>
      <c r="AD506" s="712"/>
      <c r="AE506" s="712"/>
      <c r="AF506" s="712"/>
      <c r="AG506" s="712"/>
      <c r="AH506" s="712"/>
      <c r="AI506" s="712"/>
      <c r="AJ506" s="712"/>
      <c r="AK506" s="712"/>
    </row>
    <row r="507" spans="1:37" s="713" customFormat="1" x14ac:dyDescent="0.3">
      <c r="A507" s="305"/>
      <c r="B507" s="677"/>
      <c r="F507" s="343"/>
      <c r="G507" s="712"/>
      <c r="H507" s="712"/>
      <c r="I507" s="712"/>
      <c r="J507" s="712"/>
      <c r="K507" s="712"/>
      <c r="L507" s="712"/>
      <c r="M507" s="712"/>
      <c r="N507" s="712"/>
      <c r="O507" s="712"/>
      <c r="P507" s="712"/>
      <c r="Q507" s="712"/>
      <c r="R507" s="712"/>
      <c r="S507" s="712"/>
      <c r="T507" s="712"/>
      <c r="U507" s="712"/>
      <c r="V507" s="712"/>
      <c r="W507" s="712"/>
      <c r="X507" s="712"/>
      <c r="Y507" s="712"/>
      <c r="Z507" s="712"/>
      <c r="AA507" s="712"/>
      <c r="AB507" s="712"/>
      <c r="AC507" s="712"/>
      <c r="AD507" s="712"/>
      <c r="AE507" s="712"/>
      <c r="AF507" s="712"/>
      <c r="AG507" s="712"/>
      <c r="AH507" s="712"/>
      <c r="AI507" s="712"/>
      <c r="AJ507" s="712"/>
      <c r="AK507" s="712"/>
    </row>
    <row r="508" spans="1:37" s="713" customFormat="1" x14ac:dyDescent="0.3">
      <c r="A508" s="305"/>
      <c r="B508" s="677"/>
      <c r="F508" s="343"/>
      <c r="G508" s="712"/>
      <c r="H508" s="712"/>
      <c r="I508" s="712"/>
      <c r="J508" s="712"/>
      <c r="K508" s="712"/>
      <c r="L508" s="712"/>
      <c r="M508" s="712"/>
      <c r="N508" s="712"/>
      <c r="O508" s="712"/>
      <c r="P508" s="712"/>
      <c r="Q508" s="712"/>
      <c r="R508" s="712"/>
      <c r="S508" s="712"/>
      <c r="T508" s="712"/>
      <c r="U508" s="712"/>
      <c r="V508" s="712"/>
      <c r="W508" s="712"/>
      <c r="X508" s="712"/>
      <c r="Y508" s="712"/>
      <c r="Z508" s="712"/>
      <c r="AA508" s="712"/>
      <c r="AB508" s="712"/>
      <c r="AC508" s="712"/>
      <c r="AD508" s="712"/>
      <c r="AE508" s="712"/>
      <c r="AF508" s="712"/>
      <c r="AG508" s="712"/>
      <c r="AH508" s="712"/>
      <c r="AI508" s="712"/>
      <c r="AJ508" s="712"/>
      <c r="AK508" s="712"/>
    </row>
    <row r="509" spans="1:37" s="713" customFormat="1" x14ac:dyDescent="0.3">
      <c r="A509" s="305"/>
      <c r="B509" s="677"/>
      <c r="F509" s="343"/>
      <c r="G509" s="712"/>
      <c r="H509" s="712"/>
      <c r="I509" s="712"/>
      <c r="J509" s="712"/>
      <c r="K509" s="712"/>
      <c r="L509" s="712"/>
      <c r="M509" s="712"/>
      <c r="N509" s="712"/>
      <c r="O509" s="712"/>
      <c r="P509" s="712"/>
      <c r="Q509" s="712"/>
      <c r="R509" s="712"/>
      <c r="S509" s="712"/>
      <c r="T509" s="712"/>
      <c r="U509" s="712"/>
      <c r="V509" s="712"/>
      <c r="W509" s="712"/>
      <c r="X509" s="712"/>
      <c r="Y509" s="712"/>
      <c r="Z509" s="712"/>
      <c r="AA509" s="712"/>
      <c r="AB509" s="712"/>
      <c r="AC509" s="712"/>
      <c r="AD509" s="712"/>
      <c r="AE509" s="712"/>
      <c r="AF509" s="712"/>
      <c r="AG509" s="712"/>
      <c r="AH509" s="712"/>
      <c r="AI509" s="712"/>
      <c r="AJ509" s="712"/>
      <c r="AK509" s="712"/>
    </row>
    <row r="510" spans="1:37" s="713" customFormat="1" x14ac:dyDescent="0.3">
      <c r="A510" s="305"/>
      <c r="B510" s="677"/>
      <c r="F510" s="343"/>
      <c r="G510" s="712"/>
      <c r="H510" s="712"/>
      <c r="I510" s="712"/>
      <c r="J510" s="712"/>
      <c r="K510" s="712"/>
      <c r="L510" s="712"/>
      <c r="M510" s="712"/>
      <c r="N510" s="712"/>
      <c r="O510" s="712"/>
      <c r="P510" s="712"/>
      <c r="Q510" s="712"/>
      <c r="R510" s="712"/>
      <c r="S510" s="712"/>
      <c r="T510" s="712"/>
      <c r="U510" s="712"/>
      <c r="V510" s="712"/>
      <c r="W510" s="712"/>
      <c r="X510" s="712"/>
      <c r="Y510" s="712"/>
      <c r="Z510" s="712"/>
      <c r="AA510" s="712"/>
      <c r="AB510" s="712"/>
      <c r="AC510" s="712"/>
      <c r="AD510" s="712"/>
      <c r="AE510" s="712"/>
      <c r="AF510" s="712"/>
      <c r="AG510" s="712"/>
      <c r="AH510" s="712"/>
      <c r="AI510" s="712"/>
      <c r="AJ510" s="712"/>
      <c r="AK510" s="712"/>
    </row>
    <row r="511" spans="1:37" s="713" customFormat="1" x14ac:dyDescent="0.3">
      <c r="A511" s="305"/>
      <c r="B511" s="677"/>
      <c r="F511" s="343"/>
      <c r="G511" s="712"/>
      <c r="H511" s="712"/>
      <c r="I511" s="712"/>
      <c r="J511" s="712"/>
      <c r="K511" s="712"/>
      <c r="L511" s="712"/>
      <c r="M511" s="712"/>
      <c r="N511" s="712"/>
      <c r="O511" s="712"/>
      <c r="P511" s="712"/>
      <c r="Q511" s="712"/>
      <c r="R511" s="712"/>
      <c r="S511" s="712"/>
      <c r="T511" s="712"/>
      <c r="U511" s="712"/>
      <c r="V511" s="712"/>
      <c r="W511" s="712"/>
      <c r="X511" s="712"/>
      <c r="Y511" s="712"/>
      <c r="Z511" s="712"/>
      <c r="AA511" s="712"/>
      <c r="AB511" s="712"/>
      <c r="AC511" s="712"/>
      <c r="AD511" s="712"/>
      <c r="AE511" s="712"/>
      <c r="AF511" s="712"/>
      <c r="AG511" s="712"/>
      <c r="AH511" s="712"/>
      <c r="AI511" s="712"/>
      <c r="AJ511" s="712"/>
      <c r="AK511" s="712"/>
    </row>
    <row r="512" spans="1:37" s="713" customFormat="1" x14ac:dyDescent="0.3">
      <c r="A512" s="305"/>
      <c r="B512" s="677"/>
      <c r="F512" s="343"/>
      <c r="G512" s="712"/>
      <c r="H512" s="712"/>
      <c r="I512" s="712"/>
      <c r="J512" s="712"/>
      <c r="K512" s="712"/>
      <c r="L512" s="712"/>
      <c r="M512" s="712"/>
      <c r="N512" s="712"/>
      <c r="O512" s="712"/>
      <c r="P512" s="712"/>
      <c r="Q512" s="712"/>
      <c r="R512" s="712"/>
      <c r="S512" s="712"/>
      <c r="T512" s="712"/>
      <c r="U512" s="712"/>
      <c r="V512" s="712"/>
      <c r="W512" s="712"/>
      <c r="X512" s="712"/>
      <c r="Y512" s="712"/>
      <c r="Z512" s="712"/>
      <c r="AA512" s="712"/>
      <c r="AB512" s="712"/>
      <c r="AC512" s="712"/>
      <c r="AD512" s="712"/>
      <c r="AE512" s="712"/>
      <c r="AF512" s="712"/>
      <c r="AG512" s="712"/>
      <c r="AH512" s="712"/>
      <c r="AI512" s="712"/>
      <c r="AJ512" s="712"/>
      <c r="AK512" s="712"/>
    </row>
    <row r="513" spans="1:37" s="713" customFormat="1" x14ac:dyDescent="0.3">
      <c r="A513" s="305"/>
      <c r="B513" s="677"/>
      <c r="F513" s="343"/>
      <c r="G513" s="712"/>
      <c r="H513" s="712"/>
      <c r="I513" s="712"/>
      <c r="J513" s="712"/>
      <c r="K513" s="712"/>
      <c r="L513" s="712"/>
      <c r="M513" s="712"/>
      <c r="N513" s="712"/>
      <c r="O513" s="712"/>
      <c r="P513" s="712"/>
      <c r="Q513" s="712"/>
      <c r="R513" s="712"/>
      <c r="S513" s="712"/>
      <c r="T513" s="712"/>
      <c r="U513" s="712"/>
      <c r="V513" s="712"/>
      <c r="W513" s="712"/>
      <c r="X513" s="712"/>
      <c r="Y513" s="712"/>
      <c r="Z513" s="712"/>
      <c r="AA513" s="712"/>
      <c r="AB513" s="712"/>
      <c r="AC513" s="712"/>
      <c r="AD513" s="712"/>
      <c r="AE513" s="712"/>
      <c r="AF513" s="712"/>
      <c r="AG513" s="712"/>
      <c r="AH513" s="712"/>
      <c r="AI513" s="712"/>
      <c r="AJ513" s="712"/>
      <c r="AK513" s="712"/>
    </row>
    <row r="514" spans="1:37" s="713" customFormat="1" x14ac:dyDescent="0.3">
      <c r="A514" s="305"/>
      <c r="B514" s="677"/>
      <c r="F514" s="343"/>
      <c r="G514" s="712"/>
      <c r="H514" s="712"/>
      <c r="I514" s="712"/>
      <c r="J514" s="712"/>
      <c r="K514" s="712"/>
      <c r="L514" s="712"/>
      <c r="M514" s="712"/>
      <c r="N514" s="712"/>
      <c r="O514" s="712"/>
      <c r="P514" s="712"/>
      <c r="Q514" s="712"/>
      <c r="R514" s="712"/>
      <c r="S514" s="712"/>
      <c r="T514" s="712"/>
      <c r="U514" s="712"/>
      <c r="V514" s="712"/>
      <c r="W514" s="712"/>
      <c r="X514" s="712"/>
      <c r="Y514" s="712"/>
      <c r="Z514" s="712"/>
      <c r="AA514" s="712"/>
      <c r="AB514" s="712"/>
      <c r="AC514" s="712"/>
      <c r="AD514" s="712"/>
      <c r="AE514" s="712"/>
      <c r="AF514" s="712"/>
      <c r="AG514" s="712"/>
      <c r="AH514" s="712"/>
      <c r="AI514" s="712"/>
      <c r="AJ514" s="712"/>
      <c r="AK514" s="712"/>
    </row>
    <row r="515" spans="1:37" s="713" customFormat="1" x14ac:dyDescent="0.3">
      <c r="A515" s="305"/>
      <c r="B515" s="677"/>
      <c r="F515" s="343"/>
      <c r="G515" s="712"/>
      <c r="H515" s="712"/>
      <c r="I515" s="712"/>
      <c r="J515" s="712"/>
      <c r="K515" s="712"/>
      <c r="L515" s="712"/>
      <c r="M515" s="712"/>
      <c r="N515" s="712"/>
      <c r="O515" s="712"/>
      <c r="P515" s="712"/>
      <c r="Q515" s="712"/>
      <c r="R515" s="712"/>
      <c r="S515" s="712"/>
      <c r="T515" s="712"/>
      <c r="U515" s="712"/>
      <c r="V515" s="712"/>
      <c r="W515" s="712"/>
      <c r="X515" s="712"/>
      <c r="Y515" s="712"/>
      <c r="Z515" s="712"/>
      <c r="AA515" s="712"/>
      <c r="AB515" s="712"/>
      <c r="AC515" s="712"/>
      <c r="AD515" s="712"/>
      <c r="AE515" s="712"/>
      <c r="AF515" s="712"/>
      <c r="AG515" s="712"/>
      <c r="AH515" s="712"/>
      <c r="AI515" s="712"/>
      <c r="AJ515" s="712"/>
      <c r="AK515" s="712"/>
    </row>
    <row r="516" spans="1:37" s="713" customFormat="1" x14ac:dyDescent="0.3">
      <c r="A516" s="305"/>
      <c r="B516" s="677"/>
      <c r="F516" s="343"/>
      <c r="G516" s="712"/>
      <c r="H516" s="712"/>
      <c r="I516" s="712"/>
      <c r="J516" s="712"/>
      <c r="K516" s="712"/>
      <c r="L516" s="712"/>
      <c r="M516" s="712"/>
      <c r="N516" s="712"/>
      <c r="O516" s="712"/>
      <c r="P516" s="712"/>
      <c r="Q516" s="712"/>
      <c r="R516" s="712"/>
      <c r="S516" s="712"/>
      <c r="T516" s="712"/>
      <c r="U516" s="712"/>
      <c r="V516" s="712"/>
      <c r="W516" s="712"/>
      <c r="X516" s="712"/>
      <c r="Y516" s="712"/>
      <c r="Z516" s="712"/>
      <c r="AA516" s="712"/>
      <c r="AB516" s="712"/>
      <c r="AC516" s="712"/>
      <c r="AD516" s="712"/>
      <c r="AE516" s="712"/>
      <c r="AF516" s="712"/>
      <c r="AG516" s="712"/>
      <c r="AH516" s="712"/>
      <c r="AI516" s="712"/>
      <c r="AJ516" s="712"/>
      <c r="AK516" s="712"/>
    </row>
    <row r="517" spans="1:37" s="713" customFormat="1" x14ac:dyDescent="0.3">
      <c r="A517" s="305"/>
      <c r="B517" s="677"/>
      <c r="F517" s="343"/>
      <c r="G517" s="712"/>
      <c r="H517" s="712"/>
      <c r="I517" s="712"/>
      <c r="J517" s="712"/>
      <c r="K517" s="712"/>
      <c r="L517" s="712"/>
      <c r="M517" s="712"/>
      <c r="N517" s="712"/>
      <c r="O517" s="712"/>
      <c r="P517" s="712"/>
      <c r="Q517" s="712"/>
      <c r="R517" s="712"/>
      <c r="S517" s="712"/>
      <c r="T517" s="712"/>
      <c r="U517" s="712"/>
      <c r="V517" s="712"/>
      <c r="W517" s="712"/>
      <c r="X517" s="712"/>
      <c r="Y517" s="712"/>
      <c r="Z517" s="712"/>
      <c r="AA517" s="712"/>
      <c r="AB517" s="712"/>
      <c r="AC517" s="712"/>
      <c r="AD517" s="712"/>
      <c r="AE517" s="712"/>
      <c r="AF517" s="712"/>
      <c r="AG517" s="712"/>
      <c r="AH517" s="712"/>
      <c r="AI517" s="712"/>
      <c r="AJ517" s="712"/>
      <c r="AK517" s="712"/>
    </row>
    <row r="518" spans="1:37" s="713" customFormat="1" x14ac:dyDescent="0.3">
      <c r="A518" s="305"/>
      <c r="B518" s="677"/>
      <c r="F518" s="343"/>
      <c r="G518" s="712"/>
      <c r="H518" s="712"/>
      <c r="I518" s="712"/>
      <c r="J518" s="712"/>
      <c r="K518" s="712"/>
      <c r="L518" s="712"/>
      <c r="M518" s="712"/>
      <c r="N518" s="712"/>
      <c r="O518" s="712"/>
      <c r="P518" s="712"/>
      <c r="Q518" s="712"/>
      <c r="R518" s="712"/>
      <c r="S518" s="712"/>
      <c r="T518" s="712"/>
      <c r="U518" s="712"/>
      <c r="V518" s="712"/>
      <c r="W518" s="712"/>
      <c r="X518" s="712"/>
      <c r="Y518" s="712"/>
      <c r="Z518" s="712"/>
      <c r="AA518" s="712"/>
      <c r="AB518" s="712"/>
      <c r="AC518" s="712"/>
      <c r="AD518" s="712"/>
      <c r="AE518" s="712"/>
      <c r="AF518" s="712"/>
      <c r="AG518" s="712"/>
      <c r="AH518" s="712"/>
      <c r="AI518" s="712"/>
      <c r="AJ518" s="712"/>
      <c r="AK518" s="712"/>
    </row>
    <row r="519" spans="1:37" s="713" customFormat="1" x14ac:dyDescent="0.3">
      <c r="A519" s="305"/>
      <c r="B519" s="677"/>
      <c r="F519" s="343"/>
      <c r="G519" s="712"/>
      <c r="H519" s="712"/>
      <c r="I519" s="712"/>
      <c r="J519" s="712"/>
      <c r="K519" s="712"/>
      <c r="L519" s="712"/>
      <c r="M519" s="712"/>
      <c r="N519" s="712"/>
      <c r="O519" s="712"/>
      <c r="P519" s="712"/>
      <c r="Q519" s="712"/>
      <c r="R519" s="712"/>
      <c r="S519" s="712"/>
      <c r="T519" s="712"/>
      <c r="U519" s="712"/>
      <c r="V519" s="712"/>
      <c r="W519" s="712"/>
      <c r="X519" s="712"/>
      <c r="Y519" s="712"/>
      <c r="Z519" s="712"/>
      <c r="AA519" s="712"/>
      <c r="AB519" s="712"/>
      <c r="AC519" s="712"/>
      <c r="AD519" s="712"/>
      <c r="AE519" s="712"/>
      <c r="AF519" s="712"/>
      <c r="AG519" s="712"/>
      <c r="AH519" s="712"/>
      <c r="AI519" s="712"/>
      <c r="AJ519" s="712"/>
      <c r="AK519" s="712"/>
    </row>
    <row r="520" spans="1:37" s="713" customFormat="1" x14ac:dyDescent="0.3">
      <c r="A520" s="305"/>
      <c r="B520" s="677"/>
      <c r="F520" s="343"/>
      <c r="G520" s="712"/>
      <c r="H520" s="712"/>
      <c r="I520" s="712"/>
      <c r="J520" s="712"/>
      <c r="K520" s="712"/>
      <c r="L520" s="712"/>
      <c r="M520" s="712"/>
      <c r="N520" s="712"/>
      <c r="O520" s="712"/>
      <c r="P520" s="712"/>
      <c r="Q520" s="712"/>
      <c r="R520" s="712"/>
      <c r="S520" s="712"/>
      <c r="T520" s="712"/>
      <c r="U520" s="712"/>
      <c r="V520" s="712"/>
      <c r="W520" s="712"/>
      <c r="X520" s="712"/>
      <c r="Y520" s="712"/>
      <c r="Z520" s="712"/>
      <c r="AA520" s="712"/>
      <c r="AB520" s="712"/>
      <c r="AC520" s="712"/>
      <c r="AD520" s="712"/>
      <c r="AE520" s="712"/>
      <c r="AF520" s="712"/>
      <c r="AG520" s="712"/>
      <c r="AH520" s="712"/>
      <c r="AI520" s="712"/>
      <c r="AJ520" s="712"/>
      <c r="AK520" s="712"/>
    </row>
    <row r="521" spans="1:37" s="713" customFormat="1" x14ac:dyDescent="0.3">
      <c r="A521" s="305"/>
      <c r="B521" s="677"/>
      <c r="F521" s="343"/>
      <c r="G521" s="712"/>
      <c r="H521" s="712"/>
      <c r="I521" s="712"/>
      <c r="J521" s="712"/>
      <c r="K521" s="712"/>
      <c r="L521" s="712"/>
      <c r="M521" s="712"/>
      <c r="N521" s="712"/>
      <c r="O521" s="712"/>
      <c r="P521" s="712"/>
      <c r="Q521" s="712"/>
      <c r="R521" s="712"/>
      <c r="S521" s="712"/>
      <c r="T521" s="712"/>
      <c r="U521" s="712"/>
      <c r="V521" s="712"/>
      <c r="W521" s="712"/>
      <c r="X521" s="712"/>
      <c r="Y521" s="712"/>
      <c r="Z521" s="712"/>
      <c r="AA521" s="712"/>
      <c r="AB521" s="712"/>
      <c r="AC521" s="712"/>
      <c r="AD521" s="712"/>
      <c r="AE521" s="712"/>
      <c r="AF521" s="712"/>
      <c r="AG521" s="712"/>
      <c r="AH521" s="712"/>
      <c r="AI521" s="712"/>
      <c r="AJ521" s="712"/>
      <c r="AK521" s="712"/>
    </row>
    <row r="522" spans="1:37" s="713" customFormat="1" x14ac:dyDescent="0.3">
      <c r="A522" s="305"/>
      <c r="B522" s="677"/>
      <c r="F522" s="343"/>
      <c r="G522" s="712"/>
      <c r="H522" s="712"/>
      <c r="I522" s="712"/>
      <c r="J522" s="712"/>
      <c r="K522" s="712"/>
      <c r="L522" s="712"/>
      <c r="M522" s="712"/>
      <c r="N522" s="712"/>
      <c r="O522" s="712"/>
      <c r="P522" s="712"/>
      <c r="Q522" s="712"/>
      <c r="R522" s="712"/>
      <c r="S522" s="712"/>
      <c r="T522" s="712"/>
      <c r="U522" s="712"/>
      <c r="V522" s="712"/>
      <c r="W522" s="712"/>
      <c r="X522" s="712"/>
      <c r="Y522" s="712"/>
      <c r="Z522" s="712"/>
      <c r="AA522" s="712"/>
      <c r="AB522" s="712"/>
      <c r="AC522" s="712"/>
      <c r="AD522" s="712"/>
      <c r="AE522" s="712"/>
      <c r="AF522" s="712"/>
      <c r="AG522" s="712"/>
      <c r="AH522" s="712"/>
      <c r="AI522" s="712"/>
      <c r="AJ522" s="712"/>
      <c r="AK522" s="712"/>
    </row>
    <row r="523" spans="1:37" s="713" customFormat="1" x14ac:dyDescent="0.3">
      <c r="A523" s="305"/>
      <c r="B523" s="677"/>
      <c r="F523" s="343"/>
      <c r="G523" s="712"/>
      <c r="H523" s="712"/>
      <c r="I523" s="712"/>
      <c r="J523" s="712"/>
      <c r="K523" s="712"/>
      <c r="L523" s="712"/>
      <c r="M523" s="712"/>
      <c r="N523" s="712"/>
      <c r="O523" s="712"/>
      <c r="P523" s="712"/>
      <c r="Q523" s="712"/>
      <c r="R523" s="712"/>
      <c r="S523" s="712"/>
      <c r="T523" s="712"/>
      <c r="U523" s="712"/>
      <c r="V523" s="712"/>
      <c r="W523" s="712"/>
      <c r="X523" s="712"/>
      <c r="Y523" s="712"/>
      <c r="Z523" s="712"/>
      <c r="AA523" s="712"/>
      <c r="AB523" s="712"/>
      <c r="AC523" s="712"/>
      <c r="AD523" s="712"/>
      <c r="AE523" s="712"/>
      <c r="AF523" s="712"/>
      <c r="AG523" s="712"/>
      <c r="AH523" s="712"/>
      <c r="AI523" s="712"/>
      <c r="AJ523" s="712"/>
      <c r="AK523" s="712"/>
    </row>
    <row r="524" spans="1:37" s="713" customFormat="1" x14ac:dyDescent="0.3">
      <c r="A524" s="305"/>
      <c r="B524" s="677"/>
      <c r="F524" s="343"/>
      <c r="G524" s="712"/>
      <c r="H524" s="712"/>
      <c r="I524" s="712"/>
      <c r="J524" s="712"/>
      <c r="K524" s="712"/>
      <c r="L524" s="712"/>
      <c r="M524" s="712"/>
      <c r="N524" s="712"/>
      <c r="O524" s="712"/>
      <c r="P524" s="712"/>
      <c r="Q524" s="712"/>
      <c r="R524" s="712"/>
      <c r="S524" s="712"/>
      <c r="T524" s="712"/>
      <c r="U524" s="712"/>
      <c r="V524" s="712"/>
      <c r="W524" s="712"/>
      <c r="X524" s="712"/>
      <c r="Y524" s="712"/>
      <c r="Z524" s="712"/>
      <c r="AA524" s="712"/>
      <c r="AB524" s="712"/>
      <c r="AC524" s="712"/>
      <c r="AD524" s="712"/>
      <c r="AE524" s="712"/>
      <c r="AF524" s="712"/>
      <c r="AG524" s="712"/>
      <c r="AH524" s="712"/>
      <c r="AI524" s="712"/>
      <c r="AJ524" s="712"/>
      <c r="AK524" s="712"/>
    </row>
    <row r="525" spans="1:37" s="713" customFormat="1" x14ac:dyDescent="0.3">
      <c r="A525" s="305"/>
      <c r="B525" s="677"/>
      <c r="F525" s="343"/>
      <c r="G525" s="712"/>
      <c r="H525" s="712"/>
      <c r="I525" s="712"/>
      <c r="J525" s="712"/>
      <c r="K525" s="712"/>
      <c r="L525" s="712"/>
      <c r="M525" s="712"/>
      <c r="N525" s="712"/>
      <c r="O525" s="712"/>
      <c r="P525" s="712"/>
      <c r="Q525" s="712"/>
      <c r="R525" s="712"/>
      <c r="S525" s="712"/>
      <c r="T525" s="712"/>
      <c r="U525" s="712"/>
      <c r="V525" s="712"/>
      <c r="W525" s="712"/>
      <c r="X525" s="712"/>
      <c r="Y525" s="712"/>
      <c r="Z525" s="712"/>
      <c r="AA525" s="712"/>
      <c r="AB525" s="712"/>
      <c r="AC525" s="712"/>
      <c r="AD525" s="712"/>
      <c r="AE525" s="712"/>
      <c r="AF525" s="712"/>
      <c r="AG525" s="712"/>
      <c r="AH525" s="712"/>
      <c r="AI525" s="712"/>
      <c r="AJ525" s="712"/>
      <c r="AK525" s="712"/>
    </row>
    <row r="526" spans="1:37" s="713" customFormat="1" x14ac:dyDescent="0.3">
      <c r="A526" s="305"/>
      <c r="B526" s="677"/>
      <c r="F526" s="343"/>
      <c r="G526" s="712"/>
      <c r="H526" s="712"/>
      <c r="I526" s="712"/>
      <c r="J526" s="712"/>
      <c r="K526" s="712"/>
      <c r="L526" s="712"/>
      <c r="M526" s="712"/>
      <c r="N526" s="712"/>
      <c r="O526" s="712"/>
      <c r="P526" s="712"/>
      <c r="Q526" s="712"/>
      <c r="R526" s="712"/>
      <c r="S526" s="712"/>
      <c r="T526" s="712"/>
      <c r="U526" s="712"/>
      <c r="V526" s="712"/>
      <c r="W526" s="712"/>
      <c r="X526" s="712"/>
      <c r="Y526" s="712"/>
      <c r="Z526" s="712"/>
      <c r="AA526" s="712"/>
      <c r="AB526" s="712"/>
      <c r="AC526" s="712"/>
      <c r="AD526" s="712"/>
      <c r="AE526" s="712"/>
      <c r="AF526" s="712"/>
      <c r="AG526" s="712"/>
      <c r="AH526" s="712"/>
      <c r="AI526" s="712"/>
      <c r="AJ526" s="712"/>
      <c r="AK526" s="712"/>
    </row>
    <row r="527" spans="1:37" s="713" customFormat="1" x14ac:dyDescent="0.3">
      <c r="A527" s="305"/>
      <c r="B527" s="677"/>
      <c r="F527" s="343"/>
      <c r="G527" s="712"/>
      <c r="H527" s="712"/>
      <c r="I527" s="712"/>
      <c r="J527" s="712"/>
      <c r="K527" s="712"/>
      <c r="L527" s="712"/>
      <c r="M527" s="712"/>
      <c r="N527" s="712"/>
      <c r="O527" s="712"/>
      <c r="P527" s="712"/>
      <c r="Q527" s="712"/>
      <c r="R527" s="712"/>
      <c r="S527" s="712"/>
      <c r="T527" s="712"/>
      <c r="U527" s="712"/>
      <c r="V527" s="712"/>
      <c r="W527" s="712"/>
      <c r="X527" s="712"/>
      <c r="Y527" s="712"/>
      <c r="Z527" s="712"/>
      <c r="AA527" s="712"/>
      <c r="AB527" s="712"/>
      <c r="AC527" s="712"/>
      <c r="AD527" s="712"/>
      <c r="AE527" s="712"/>
      <c r="AF527" s="712"/>
      <c r="AG527" s="712"/>
      <c r="AH527" s="712"/>
      <c r="AI527" s="712"/>
      <c r="AJ527" s="712"/>
      <c r="AK527" s="712"/>
    </row>
    <row r="528" spans="1:37" s="713" customFormat="1" x14ac:dyDescent="0.3">
      <c r="A528" s="305"/>
      <c r="B528" s="677"/>
      <c r="F528" s="343"/>
      <c r="G528" s="712"/>
      <c r="H528" s="712"/>
      <c r="I528" s="712"/>
      <c r="J528" s="712"/>
      <c r="K528" s="712"/>
      <c r="L528" s="712"/>
      <c r="M528" s="712"/>
      <c r="N528" s="712"/>
      <c r="O528" s="712"/>
      <c r="P528" s="712"/>
      <c r="Q528" s="712"/>
      <c r="R528" s="712"/>
      <c r="S528" s="712"/>
      <c r="T528" s="712"/>
      <c r="U528" s="712"/>
      <c r="V528" s="712"/>
      <c r="W528" s="712"/>
      <c r="X528" s="712"/>
      <c r="Y528" s="712"/>
      <c r="Z528" s="712"/>
      <c r="AA528" s="712"/>
      <c r="AB528" s="712"/>
      <c r="AC528" s="712"/>
      <c r="AD528" s="712"/>
      <c r="AE528" s="712"/>
      <c r="AF528" s="712"/>
      <c r="AG528" s="712"/>
      <c r="AH528" s="712"/>
      <c r="AI528" s="712"/>
      <c r="AJ528" s="712"/>
      <c r="AK528" s="712"/>
    </row>
    <row r="529" spans="1:37" s="713" customFormat="1" x14ac:dyDescent="0.3">
      <c r="A529" s="305"/>
      <c r="B529" s="677"/>
      <c r="F529" s="343"/>
      <c r="G529" s="712"/>
      <c r="H529" s="712"/>
      <c r="I529" s="712"/>
      <c r="J529" s="712"/>
      <c r="K529" s="712"/>
      <c r="L529" s="712"/>
      <c r="M529" s="712"/>
      <c r="N529" s="712"/>
      <c r="O529" s="712"/>
      <c r="P529" s="712"/>
      <c r="Q529" s="712"/>
      <c r="R529" s="712"/>
      <c r="S529" s="712"/>
      <c r="T529" s="712"/>
      <c r="U529" s="712"/>
      <c r="V529" s="712"/>
      <c r="W529" s="712"/>
      <c r="X529" s="712"/>
      <c r="Y529" s="712"/>
      <c r="Z529" s="712"/>
      <c r="AA529" s="712"/>
      <c r="AB529" s="712"/>
      <c r="AC529" s="712"/>
      <c r="AD529" s="712"/>
      <c r="AE529" s="712"/>
      <c r="AF529" s="712"/>
      <c r="AG529" s="712"/>
      <c r="AH529" s="712"/>
      <c r="AI529" s="712"/>
      <c r="AJ529" s="712"/>
      <c r="AK529" s="712"/>
    </row>
    <row r="530" spans="1:37" s="713" customFormat="1" x14ac:dyDescent="0.3">
      <c r="A530" s="305"/>
      <c r="B530" s="677"/>
      <c r="F530" s="343"/>
      <c r="G530" s="712"/>
      <c r="H530" s="712"/>
      <c r="I530" s="712"/>
      <c r="J530" s="712"/>
      <c r="K530" s="712"/>
      <c r="L530" s="712"/>
      <c r="M530" s="712"/>
      <c r="N530" s="712"/>
      <c r="O530" s="712"/>
      <c r="P530" s="712"/>
      <c r="Q530" s="712"/>
      <c r="R530" s="712"/>
      <c r="S530" s="712"/>
      <c r="T530" s="712"/>
      <c r="U530" s="712"/>
      <c r="V530" s="712"/>
      <c r="W530" s="712"/>
      <c r="X530" s="712"/>
      <c r="Y530" s="712"/>
      <c r="Z530" s="712"/>
      <c r="AA530" s="712"/>
      <c r="AB530" s="712"/>
      <c r="AC530" s="712"/>
      <c r="AD530" s="712"/>
      <c r="AE530" s="712"/>
      <c r="AF530" s="712"/>
      <c r="AG530" s="712"/>
      <c r="AH530" s="712"/>
      <c r="AI530" s="712"/>
      <c r="AJ530" s="712"/>
      <c r="AK530" s="712"/>
    </row>
    <row r="531" spans="1:37" s="713" customFormat="1" x14ac:dyDescent="0.3">
      <c r="A531" s="305"/>
      <c r="B531" s="677"/>
      <c r="F531" s="343"/>
      <c r="G531" s="712"/>
      <c r="H531" s="712"/>
      <c r="I531" s="712"/>
      <c r="J531" s="712"/>
      <c r="K531" s="712"/>
      <c r="L531" s="712"/>
      <c r="M531" s="712"/>
      <c r="N531" s="712"/>
      <c r="O531" s="712"/>
      <c r="P531" s="712"/>
      <c r="Q531" s="712"/>
      <c r="R531" s="712"/>
      <c r="S531" s="712"/>
      <c r="T531" s="712"/>
      <c r="U531" s="712"/>
      <c r="V531" s="712"/>
      <c r="W531" s="712"/>
      <c r="X531" s="712"/>
      <c r="Y531" s="712"/>
      <c r="Z531" s="712"/>
      <c r="AA531" s="712"/>
      <c r="AB531" s="712"/>
      <c r="AC531" s="712"/>
      <c r="AD531" s="712"/>
      <c r="AE531" s="712"/>
      <c r="AF531" s="712"/>
      <c r="AG531" s="712"/>
      <c r="AH531" s="712"/>
      <c r="AI531" s="712"/>
      <c r="AJ531" s="712"/>
      <c r="AK531" s="712"/>
    </row>
    <row r="532" spans="1:37" s="713" customFormat="1" x14ac:dyDescent="0.3">
      <c r="A532" s="305"/>
      <c r="B532" s="677"/>
      <c r="F532" s="343"/>
      <c r="G532" s="712"/>
      <c r="H532" s="712"/>
      <c r="I532" s="712"/>
      <c r="J532" s="712"/>
      <c r="K532" s="712"/>
      <c r="L532" s="712"/>
      <c r="M532" s="712"/>
      <c r="N532" s="712"/>
      <c r="O532" s="712"/>
      <c r="P532" s="712"/>
      <c r="Q532" s="712"/>
      <c r="R532" s="712"/>
      <c r="S532" s="712"/>
      <c r="T532" s="712"/>
      <c r="U532" s="712"/>
      <c r="V532" s="712"/>
      <c r="W532" s="712"/>
      <c r="X532" s="712"/>
      <c r="Y532" s="712"/>
      <c r="Z532" s="712"/>
      <c r="AA532" s="712"/>
      <c r="AB532" s="712"/>
      <c r="AC532" s="712"/>
      <c r="AD532" s="712"/>
      <c r="AE532" s="712"/>
      <c r="AF532" s="712"/>
      <c r="AG532" s="712"/>
      <c r="AH532" s="712"/>
      <c r="AI532" s="712"/>
      <c r="AJ532" s="712"/>
      <c r="AK532" s="712"/>
    </row>
    <row r="533" spans="1:37" s="713" customFormat="1" x14ac:dyDescent="0.3">
      <c r="A533" s="305"/>
      <c r="B533" s="677"/>
      <c r="F533" s="343"/>
      <c r="G533" s="712"/>
      <c r="H533" s="712"/>
      <c r="I533" s="712"/>
      <c r="J533" s="712"/>
      <c r="K533" s="712"/>
      <c r="L533" s="712"/>
      <c r="M533" s="712"/>
      <c r="N533" s="712"/>
      <c r="O533" s="712"/>
      <c r="P533" s="712"/>
      <c r="Q533" s="712"/>
      <c r="R533" s="712"/>
      <c r="S533" s="712"/>
      <c r="T533" s="712"/>
      <c r="U533" s="712"/>
      <c r="V533" s="712"/>
      <c r="W533" s="712"/>
      <c r="X533" s="712"/>
      <c r="Y533" s="712"/>
      <c r="Z533" s="712"/>
      <c r="AA533" s="712"/>
      <c r="AB533" s="712"/>
      <c r="AC533" s="712"/>
      <c r="AD533" s="712"/>
      <c r="AE533" s="712"/>
      <c r="AF533" s="712"/>
      <c r="AG533" s="712"/>
      <c r="AH533" s="712"/>
      <c r="AI533" s="712"/>
      <c r="AJ533" s="712"/>
      <c r="AK533" s="712"/>
    </row>
    <row r="534" spans="1:37" s="713" customFormat="1" x14ac:dyDescent="0.3">
      <c r="A534" s="305"/>
      <c r="B534" s="677"/>
      <c r="F534" s="343"/>
      <c r="G534" s="712"/>
      <c r="H534" s="712"/>
      <c r="I534" s="712"/>
      <c r="J534" s="712"/>
      <c r="K534" s="712"/>
      <c r="L534" s="712"/>
      <c r="M534" s="712"/>
      <c r="N534" s="712"/>
      <c r="O534" s="712"/>
      <c r="P534" s="712"/>
      <c r="Q534" s="712"/>
      <c r="R534" s="712"/>
      <c r="S534" s="712"/>
      <c r="T534" s="712"/>
      <c r="U534" s="712"/>
      <c r="V534" s="712"/>
      <c r="W534" s="712"/>
      <c r="X534" s="712"/>
      <c r="Y534" s="712"/>
      <c r="Z534" s="712"/>
      <c r="AA534" s="712"/>
      <c r="AB534" s="712"/>
      <c r="AC534" s="712"/>
      <c r="AD534" s="712"/>
      <c r="AE534" s="712"/>
      <c r="AF534" s="712"/>
      <c r="AG534" s="712"/>
      <c r="AH534" s="712"/>
      <c r="AI534" s="712"/>
      <c r="AJ534" s="712"/>
      <c r="AK534" s="712"/>
    </row>
    <row r="535" spans="1:37" s="713" customFormat="1" x14ac:dyDescent="0.3">
      <c r="A535" s="305"/>
      <c r="B535" s="677"/>
      <c r="F535" s="343"/>
      <c r="G535" s="712"/>
      <c r="H535" s="712"/>
      <c r="I535" s="712"/>
      <c r="J535" s="712"/>
      <c r="K535" s="712"/>
      <c r="L535" s="712"/>
      <c r="M535" s="712"/>
      <c r="N535" s="712"/>
      <c r="O535" s="712"/>
      <c r="P535" s="712"/>
      <c r="Q535" s="712"/>
      <c r="R535" s="712"/>
      <c r="S535" s="712"/>
      <c r="T535" s="712"/>
      <c r="U535" s="712"/>
      <c r="V535" s="712"/>
      <c r="W535" s="712"/>
      <c r="X535" s="712"/>
      <c r="Y535" s="712"/>
      <c r="Z535" s="712"/>
      <c r="AA535" s="712"/>
      <c r="AB535" s="712"/>
      <c r="AC535" s="712"/>
      <c r="AD535" s="712"/>
      <c r="AE535" s="712"/>
      <c r="AF535" s="712"/>
      <c r="AG535" s="712"/>
      <c r="AH535" s="712"/>
      <c r="AI535" s="712"/>
      <c r="AJ535" s="712"/>
      <c r="AK535" s="712"/>
    </row>
    <row r="536" spans="1:37" s="713" customFormat="1" x14ac:dyDescent="0.3">
      <c r="A536" s="305"/>
      <c r="B536" s="677"/>
      <c r="F536" s="343"/>
      <c r="G536" s="712"/>
      <c r="H536" s="712"/>
      <c r="I536" s="712"/>
      <c r="J536" s="712"/>
      <c r="K536" s="712"/>
      <c r="L536" s="712"/>
      <c r="M536" s="712"/>
      <c r="N536" s="712"/>
      <c r="O536" s="712"/>
      <c r="P536" s="712"/>
      <c r="Q536" s="712"/>
      <c r="R536" s="712"/>
      <c r="S536" s="712"/>
      <c r="T536" s="712"/>
      <c r="U536" s="712"/>
      <c r="V536" s="712"/>
      <c r="W536" s="712"/>
      <c r="X536" s="712"/>
      <c r="Y536" s="712"/>
      <c r="Z536" s="712"/>
      <c r="AA536" s="712"/>
      <c r="AB536" s="712"/>
      <c r="AC536" s="712"/>
      <c r="AD536" s="712"/>
      <c r="AE536" s="712"/>
      <c r="AF536" s="712"/>
      <c r="AG536" s="712"/>
      <c r="AH536" s="712"/>
      <c r="AI536" s="712"/>
      <c r="AJ536" s="712"/>
      <c r="AK536" s="712"/>
    </row>
    <row r="537" spans="1:37" x14ac:dyDescent="0.3">
      <c r="A537" s="344"/>
      <c r="B537" s="678"/>
    </row>
    <row r="538" spans="1:37" x14ac:dyDescent="0.3">
      <c r="A538" s="344"/>
      <c r="B538" s="678"/>
    </row>
    <row r="539" spans="1:37" x14ac:dyDescent="0.3">
      <c r="A539" s="344"/>
      <c r="B539" s="678"/>
    </row>
    <row r="540" spans="1:37" x14ac:dyDescent="0.3">
      <c r="A540" s="344"/>
      <c r="B540" s="678"/>
    </row>
    <row r="541" spans="1:37" x14ac:dyDescent="0.3">
      <c r="A541" s="344"/>
      <c r="B541" s="678"/>
    </row>
    <row r="542" spans="1:37" x14ac:dyDescent="0.3">
      <c r="A542" s="344"/>
      <c r="B542" s="678"/>
    </row>
    <row r="543" spans="1:37" x14ac:dyDescent="0.3">
      <c r="A543" s="344"/>
      <c r="B543" s="678"/>
    </row>
    <row r="544" spans="1:37" x14ac:dyDescent="0.3">
      <c r="A544" s="344"/>
      <c r="B544" s="678"/>
    </row>
    <row r="545" spans="1:2" x14ac:dyDescent="0.3">
      <c r="A545" s="344"/>
      <c r="B545" s="678"/>
    </row>
    <row r="546" spans="1:2" x14ac:dyDescent="0.3">
      <c r="A546" s="344"/>
      <c r="B546" s="678"/>
    </row>
    <row r="547" spans="1:2" x14ac:dyDescent="0.3">
      <c r="A547" s="344"/>
      <c r="B547" s="678"/>
    </row>
    <row r="548" spans="1:2" x14ac:dyDescent="0.3">
      <c r="A548" s="344"/>
      <c r="B548" s="678"/>
    </row>
    <row r="549" spans="1:2" x14ac:dyDescent="0.3">
      <c r="A549" s="344"/>
      <c r="B549" s="678"/>
    </row>
    <row r="550" spans="1:2" x14ac:dyDescent="0.3">
      <c r="A550" s="344"/>
      <c r="B550" s="678"/>
    </row>
    <row r="551" spans="1:2" x14ac:dyDescent="0.3">
      <c r="A551" s="344"/>
      <c r="B551" s="678"/>
    </row>
    <row r="552" spans="1:2" x14ac:dyDescent="0.3">
      <c r="A552" s="344"/>
      <c r="B552" s="678"/>
    </row>
    <row r="553" spans="1:2" x14ac:dyDescent="0.3">
      <c r="A553" s="344"/>
      <c r="B553" s="678"/>
    </row>
    <row r="554" spans="1:2" x14ac:dyDescent="0.3">
      <c r="A554" s="344"/>
      <c r="B554" s="678"/>
    </row>
    <row r="555" spans="1:2" x14ac:dyDescent="0.3">
      <c r="A555" s="344"/>
      <c r="B555" s="678"/>
    </row>
    <row r="556" spans="1:2" x14ac:dyDescent="0.3">
      <c r="A556" s="344"/>
      <c r="B556" s="678"/>
    </row>
    <row r="557" spans="1:2" x14ac:dyDescent="0.3">
      <c r="A557" s="344"/>
      <c r="B557" s="678"/>
    </row>
    <row r="558" spans="1:2" x14ac:dyDescent="0.3">
      <c r="A558" s="344"/>
      <c r="B558" s="678"/>
    </row>
    <row r="559" spans="1:2" x14ac:dyDescent="0.3">
      <c r="A559" s="344"/>
      <c r="B559" s="678"/>
    </row>
    <row r="560" spans="1:2" x14ac:dyDescent="0.3">
      <c r="A560" s="344"/>
      <c r="B560" s="678"/>
    </row>
    <row r="561" spans="1:2" x14ac:dyDescent="0.3">
      <c r="A561" s="344"/>
      <c r="B561" s="678"/>
    </row>
    <row r="562" spans="1:2" x14ac:dyDescent="0.3">
      <c r="A562" s="344"/>
      <c r="B562" s="678"/>
    </row>
    <row r="563" spans="1:2" x14ac:dyDescent="0.3">
      <c r="A563" s="344"/>
      <c r="B563" s="678"/>
    </row>
    <row r="564" spans="1:2" x14ac:dyDescent="0.3">
      <c r="A564" s="344"/>
      <c r="B564" s="678"/>
    </row>
    <row r="565" spans="1:2" x14ac:dyDescent="0.3">
      <c r="A565" s="344"/>
      <c r="B565" s="678"/>
    </row>
    <row r="566" spans="1:2" x14ac:dyDescent="0.3">
      <c r="A566" s="344"/>
      <c r="B566" s="678"/>
    </row>
    <row r="567" spans="1:2" x14ac:dyDescent="0.3">
      <c r="A567" s="344"/>
      <c r="B567" s="678"/>
    </row>
    <row r="568" spans="1:2" x14ac:dyDescent="0.3">
      <c r="A568" s="344"/>
      <c r="B568" s="678"/>
    </row>
    <row r="569" spans="1:2" x14ac:dyDescent="0.3">
      <c r="A569" s="344"/>
      <c r="B569" s="678"/>
    </row>
    <row r="570" spans="1:2" x14ac:dyDescent="0.3">
      <c r="A570" s="344"/>
      <c r="B570" s="678"/>
    </row>
    <row r="571" spans="1:2" x14ac:dyDescent="0.3">
      <c r="A571" s="344"/>
      <c r="B571" s="678"/>
    </row>
    <row r="572" spans="1:2" x14ac:dyDescent="0.3">
      <c r="A572" s="344"/>
      <c r="B572" s="678"/>
    </row>
    <row r="573" spans="1:2" x14ac:dyDescent="0.3">
      <c r="A573" s="344"/>
      <c r="B573" s="678"/>
    </row>
  </sheetData>
  <sheetProtection password="EEE6" sheet="1" objects="1" scenarios="1"/>
  <mergeCells count="15">
    <mergeCell ref="G477:I477"/>
    <mergeCell ref="B2:D2"/>
    <mergeCell ref="A471:B471"/>
    <mergeCell ref="A475:B475"/>
    <mergeCell ref="E7:E8"/>
    <mergeCell ref="C7:C8"/>
    <mergeCell ref="B5:D5"/>
    <mergeCell ref="A454:B454"/>
    <mergeCell ref="A7:A8"/>
    <mergeCell ref="B7:B8"/>
    <mergeCell ref="A83:B83"/>
    <mergeCell ref="A71:B71"/>
    <mergeCell ref="A81:B81"/>
    <mergeCell ref="A473:B473"/>
    <mergeCell ref="D7:D8"/>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AK1200"/>
  <sheetViews>
    <sheetView workbookViewId="0">
      <pane ySplit="8" topLeftCell="A9" activePane="bottomLeft" state="frozen"/>
      <selection pane="bottomLeft" activeCell="D119" sqref="D119"/>
    </sheetView>
  </sheetViews>
  <sheetFormatPr defaultRowHeight="14.4" x14ac:dyDescent="0.3"/>
  <cols>
    <col min="1" max="1" width="43.33203125" style="960" bestFit="1" customWidth="1"/>
    <col min="2" max="2" width="9.77734375" style="960" customWidth="1"/>
    <col min="3" max="6" width="23.77734375" style="960" customWidth="1"/>
    <col min="7" max="16384" width="8.88671875" style="960"/>
  </cols>
  <sheetData>
    <row r="1" spans="1:37" x14ac:dyDescent="0.3">
      <c r="A1" s="255"/>
      <c r="B1" s="255"/>
      <c r="C1" s="713"/>
      <c r="D1" s="255"/>
      <c r="E1" s="255"/>
      <c r="F1" s="345"/>
    </row>
    <row r="2" spans="1:37" x14ac:dyDescent="0.3">
      <c r="A2" s="248" t="s">
        <v>302</v>
      </c>
      <c r="B2" s="1392" t="str">
        <f>'Expenditures - all orgs'!B3</f>
        <v>Dept name</v>
      </c>
      <c r="C2" s="1393"/>
      <c r="D2" s="1394"/>
      <c r="E2" s="249" t="s">
        <v>315</v>
      </c>
      <c r="F2" s="1050">
        <f>C475</f>
        <v>0</v>
      </c>
    </row>
    <row r="3" spans="1:37" x14ac:dyDescent="0.3">
      <c r="A3" s="248" t="s">
        <v>41</v>
      </c>
      <c r="B3" s="1051" t="str">
        <f>'Expenditures - all orgs'!E3</f>
        <v>BBBBBB</v>
      </c>
      <c r="C3" s="1052"/>
      <c r="D3" s="1053"/>
      <c r="E3" s="959" t="s">
        <v>361</v>
      </c>
      <c r="F3" s="981"/>
    </row>
    <row r="4" spans="1:37" ht="15" thickBot="1" x14ac:dyDescent="0.35">
      <c r="A4" s="259"/>
      <c r="B4" s="260"/>
      <c r="C4" s="260"/>
      <c r="D4" s="260"/>
      <c r="E4" s="959" t="s">
        <v>399</v>
      </c>
      <c r="F4" s="981"/>
    </row>
    <row r="5" spans="1:37" ht="25.2" customHeight="1" thickBot="1" x14ac:dyDescent="0.35">
      <c r="A5" s="263"/>
      <c r="B5" s="1395" t="s">
        <v>154</v>
      </c>
      <c r="C5" s="1396"/>
      <c r="D5" s="1397"/>
      <c r="E5" s="264"/>
      <c r="F5" s="253"/>
    </row>
    <row r="6" spans="1:37" ht="15" thickBot="1" x14ac:dyDescent="0.35">
      <c r="A6" s="263"/>
      <c r="B6" s="963"/>
      <c r="C6" s="709"/>
      <c r="D6" s="265"/>
      <c r="E6" s="264"/>
      <c r="F6" s="253"/>
    </row>
    <row r="7" spans="1:37" ht="28.2" customHeight="1" x14ac:dyDescent="0.3">
      <c r="A7" s="1378" t="s">
        <v>55</v>
      </c>
      <c r="B7" s="1398" t="s">
        <v>0</v>
      </c>
      <c r="C7" s="1371" t="s">
        <v>312</v>
      </c>
      <c r="D7" s="1389" t="s">
        <v>400</v>
      </c>
      <c r="E7" s="1369" t="s">
        <v>49</v>
      </c>
      <c r="F7" s="266" t="s">
        <v>42</v>
      </c>
    </row>
    <row r="8" spans="1:37" ht="14.4" customHeight="1" thickBot="1" x14ac:dyDescent="0.35">
      <c r="A8" s="1379"/>
      <c r="B8" s="1399"/>
      <c r="C8" s="1372"/>
      <c r="D8" s="1390"/>
      <c r="E8" s="1370"/>
      <c r="F8" s="982" t="s">
        <v>299</v>
      </c>
    </row>
    <row r="9" spans="1:37" ht="17.399999999999999" x14ac:dyDescent="0.3">
      <c r="A9" s="272" t="s">
        <v>155</v>
      </c>
      <c r="B9" s="964"/>
      <c r="C9" s="273"/>
      <c r="D9" s="709"/>
      <c r="E9" s="710"/>
      <c r="F9" s="711"/>
    </row>
    <row r="10" spans="1:37" ht="15" customHeight="1" x14ac:dyDescent="0.3">
      <c r="A10" s="708" t="s">
        <v>5</v>
      </c>
      <c r="B10" s="1141">
        <v>111100</v>
      </c>
      <c r="C10" s="275">
        <f>SUMIFS('Expenditures - all orgs'!$D$14:$D$3599,'Expenditures - all orgs'!$C$14:$C$3599, 'Budget Detail - BBBBBB'!$B10,'Expenditures - all orgs'!$B$14:$B$3599,'Budget Detail - BBBBBB'!$B$3)</f>
        <v>0</v>
      </c>
      <c r="D10" s="276">
        <f>SUMIFS('Expenditures - all orgs'!$E$14:$E$3599,'Expenditures - all orgs'!$C$14:$C$3599, 'Budget Detail - BBBBBB'!$B10,'Expenditures - all orgs'!$B$14:$B$3599,'Budget Detail - BBBBBB'!$B$3)</f>
        <v>0</v>
      </c>
      <c r="E10" s="277">
        <f>SUMIFS('Expenditures - all orgs'!$F$14:$F$3599,'Expenditures - all orgs'!$C$14:$C$3599, 'Budget Detail - BBBBBB'!$B10,'Expenditures - all orgs'!$B$14:$B$3599,'Budget Detail - BBBBBB'!$B$3)</f>
        <v>0</v>
      </c>
      <c r="F10" s="278">
        <f>C10-D10-E10</f>
        <v>0</v>
      </c>
    </row>
    <row r="11" spans="1:37" ht="15" customHeight="1" x14ac:dyDescent="0.3">
      <c r="A11" s="216" t="s">
        <v>6</v>
      </c>
      <c r="B11" s="1140">
        <v>111200</v>
      </c>
      <c r="C11" s="275">
        <f>SUMIFS('Expenditures - all orgs'!$D$14:$D$3599,'Expenditures - all orgs'!$C$14:$C$3599, 'Budget Detail - BBBBBB'!$B11,'Expenditures - all orgs'!$B$14:$B$3599,'Budget Detail - BBBBBB'!$B$3)</f>
        <v>0</v>
      </c>
      <c r="D11" s="276">
        <f>SUMIFS('Expenditures - all orgs'!$E$14:$E$3599,'Expenditures - all orgs'!$C$14:$C$3599, 'Budget Detail - BBBBBB'!$B11,'Expenditures - all orgs'!$B$14:$B$3599,'Budget Detail - BBBBBB'!$B$3)</f>
        <v>0</v>
      </c>
      <c r="E11" s="277">
        <f>SUMIFS('Expenditures - all orgs'!$F$14:$F$3599,'Expenditures - all orgs'!$C$14:$C$3599, 'Budget Detail - BBBBBB'!$B11,'Expenditures - all orgs'!$B$14:$B$3599,'Budget Detail - BBBBBB'!$B$3)</f>
        <v>0</v>
      </c>
      <c r="F11" s="278">
        <f t="shared" ref="F11:F75" si="0">C11-D11-E11</f>
        <v>0</v>
      </c>
    </row>
    <row r="12" spans="1:37" ht="15" customHeight="1" x14ac:dyDescent="0.3">
      <c r="A12" s="216" t="s">
        <v>110</v>
      </c>
      <c r="B12" s="1140">
        <v>111210</v>
      </c>
      <c r="C12" s="275">
        <f>SUMIFS('Expenditures - all orgs'!$D$14:$D$3599,'Expenditures - all orgs'!$C$14:$C$3599, 'Budget Detail - BBBBBB'!$B12,'Expenditures - all orgs'!$B$14:$B$3599,'Budget Detail - BBBBBB'!$B$3)</f>
        <v>0</v>
      </c>
      <c r="D12" s="276">
        <f>SUMIFS('Expenditures - all orgs'!$E$14:$E$3599,'Expenditures - all orgs'!$C$14:$C$3599, 'Budget Detail - BBBBBB'!$B12,'Expenditures - all orgs'!$B$14:$B$3599,'Budget Detail - BBBBBB'!$B$3)</f>
        <v>0</v>
      </c>
      <c r="E12" s="277">
        <f>SUMIFS('Expenditures - all orgs'!$F$14:$F$3599,'Expenditures - all orgs'!$C$14:$C$3599, 'Budget Detail - BBBBBB'!$B12,'Expenditures - all orgs'!$B$14:$B$3599,'Budget Detail - BBBBBB'!$B$3)</f>
        <v>0</v>
      </c>
      <c r="F12" s="278">
        <f t="shared" si="0"/>
        <v>0</v>
      </c>
    </row>
    <row r="13" spans="1:37" ht="15" customHeight="1" x14ac:dyDescent="0.3">
      <c r="A13" s="216" t="s">
        <v>310</v>
      </c>
      <c r="B13" s="1140">
        <v>111220</v>
      </c>
      <c r="C13" s="275">
        <f>SUMIFS('Expenditures - all orgs'!$D$14:$D$3599,'Expenditures - all orgs'!$C$14:$C$3599, 'Budget Detail - BBBBBB'!$B13,'Expenditures - all orgs'!$B$14:$B$3599,'Budget Detail - BBBBBB'!$B$3)</f>
        <v>0</v>
      </c>
      <c r="D13" s="276">
        <f>SUMIFS('Expenditures - all orgs'!$E$14:$E$3599,'Expenditures - all orgs'!$C$14:$C$3599, 'Budget Detail - BBBBBB'!$B13,'Expenditures - all orgs'!$B$14:$B$3599,'Budget Detail - BBBBBB'!$B$3)</f>
        <v>0</v>
      </c>
      <c r="E13" s="277">
        <f>SUMIFS('Expenditures - all orgs'!$F$14:$F$3599,'Expenditures - all orgs'!$C$14:$C$3599, 'Budget Detail - BBBBBB'!$B13,'Expenditures - all orgs'!$B$14:$B$3599,'Budget Detail - BBBBBB'!$B$3)</f>
        <v>0</v>
      </c>
      <c r="F13" s="278">
        <f t="shared" si="0"/>
        <v>0</v>
      </c>
    </row>
    <row r="14" spans="1:37" ht="15" customHeight="1" x14ac:dyDescent="0.3">
      <c r="A14" s="216" t="s">
        <v>7</v>
      </c>
      <c r="B14" s="1140">
        <v>111300</v>
      </c>
      <c r="C14" s="275">
        <f>SUMIFS('Expenditures - all orgs'!$D$14:$D$3599,'Expenditures - all orgs'!$C$14:$C$3599, 'Budget Detail - BBBBBB'!$B14,'Expenditures - all orgs'!$B$14:$B$3599,'Budget Detail - BBBBBB'!$B$3)</f>
        <v>0</v>
      </c>
      <c r="D14" s="276">
        <f>SUMIFS('Expenditures - all orgs'!$E$14:$E$3599,'Expenditures - all orgs'!$C$14:$C$3599, 'Budget Detail - BBBBBB'!$B14,'Expenditures - all orgs'!$B$14:$B$3599,'Budget Detail - BBBBBB'!$B$3)</f>
        <v>0</v>
      </c>
      <c r="E14" s="277">
        <f>SUMIFS('Expenditures - all orgs'!$F$14:$F$3599,'Expenditures - all orgs'!$C$14:$C$3599, 'Budget Detail - BBBBBB'!$B14,'Expenditures - all orgs'!$B$14:$B$3599,'Budget Detail - BBBBBB'!$B$3)</f>
        <v>0</v>
      </c>
      <c r="F14" s="278">
        <f t="shared" si="0"/>
        <v>0</v>
      </c>
    </row>
    <row r="15" spans="1:37" s="713" customFormat="1" ht="15" customHeight="1" x14ac:dyDescent="0.3">
      <c r="A15" s="225" t="s">
        <v>442</v>
      </c>
      <c r="B15" s="1140">
        <v>111310</v>
      </c>
      <c r="C15" s="275">
        <f>SUMIFS('Expenditures - all orgs'!$D$14:$D$3599,'Expenditures - all orgs'!$C$14:$C$3599, 'Budget Detail - BBBBBB'!$B15,'Expenditures - all orgs'!$B$14:$B$3599,'Budget Detail - BBBBBB'!$B$3)</f>
        <v>0</v>
      </c>
      <c r="D15" s="276">
        <f>SUMIFS('Expenditures - all orgs'!$E$14:$E$3599,'Expenditures - all orgs'!$C$14:$C$3599, 'Budget Detail - BBBBBB'!$B15,'Expenditures - all orgs'!$B$14:$B$3599,'Budget Detail - BBBBBB'!$B$3)</f>
        <v>0</v>
      </c>
      <c r="E15" s="277">
        <f>SUMIFS('Expenditures - all orgs'!$F$14:$F$3599,'Expenditures - all orgs'!$C$14:$C$3599, 'Budget Detail - BBBBBB'!$B15,'Expenditures - all orgs'!$B$14:$B$3599,'Budget Detail - BBBBBB'!$B$3)</f>
        <v>0</v>
      </c>
      <c r="F15" s="278">
        <f t="shared" si="0"/>
        <v>0</v>
      </c>
      <c r="G15" s="712"/>
      <c r="H15" s="280"/>
      <c r="I15" s="280"/>
      <c r="J15" s="280"/>
      <c r="K15" s="712"/>
      <c r="L15" s="712"/>
      <c r="M15" s="712"/>
      <c r="N15" s="712"/>
      <c r="O15" s="281"/>
      <c r="P15" s="712"/>
      <c r="Q15" s="712"/>
      <c r="R15" s="712"/>
      <c r="S15" s="712"/>
      <c r="T15" s="712"/>
      <c r="U15" s="712"/>
      <c r="V15" s="712"/>
      <c r="W15" s="712"/>
      <c r="X15" s="712"/>
      <c r="Y15" s="712"/>
      <c r="Z15" s="712"/>
      <c r="AA15" s="712"/>
      <c r="AB15" s="712"/>
      <c r="AC15" s="712"/>
      <c r="AD15" s="712"/>
      <c r="AE15" s="712"/>
      <c r="AF15" s="712"/>
      <c r="AG15" s="712"/>
      <c r="AH15" s="712"/>
      <c r="AI15" s="712"/>
      <c r="AJ15" s="712"/>
      <c r="AK15" s="712"/>
    </row>
    <row r="16" spans="1:37" ht="15" customHeight="1" x14ac:dyDescent="0.3">
      <c r="A16" s="216" t="s">
        <v>8</v>
      </c>
      <c r="B16" s="1140">
        <v>111400</v>
      </c>
      <c r="C16" s="275">
        <f>SUMIFS('Expenditures - all orgs'!$D$14:$D$3599,'Expenditures - all orgs'!$C$14:$C$3599, 'Budget Detail - BBBBBB'!$B16,'Expenditures - all orgs'!$B$14:$B$3599,'Budget Detail - BBBBBB'!$B$3)</f>
        <v>0</v>
      </c>
      <c r="D16" s="276">
        <f>SUMIFS('Expenditures - all orgs'!$E$14:$E$3599,'Expenditures - all orgs'!$C$14:$C$3599, 'Budget Detail - BBBBBB'!$B16,'Expenditures - all orgs'!$B$14:$B$3599,'Budget Detail - BBBBBB'!$B$3)</f>
        <v>0</v>
      </c>
      <c r="E16" s="277">
        <f>SUMIFS('Expenditures - all orgs'!$F$14:$F$3599,'Expenditures - all orgs'!$C$14:$C$3599, 'Budget Detail - BBBBBB'!$B16,'Expenditures - all orgs'!$B$14:$B$3599,'Budget Detail - BBBBBB'!$B$3)</f>
        <v>0</v>
      </c>
      <c r="F16" s="278">
        <f t="shared" si="0"/>
        <v>0</v>
      </c>
    </row>
    <row r="17" spans="1:6" ht="15" customHeight="1" x14ac:dyDescent="0.3">
      <c r="A17" s="216" t="s">
        <v>9</v>
      </c>
      <c r="B17" s="1140">
        <v>111500</v>
      </c>
      <c r="C17" s="275">
        <f>SUMIFS('Expenditures - all orgs'!$D$14:$D$3599,'Expenditures - all orgs'!$C$14:$C$3599, 'Budget Detail - BBBBBB'!$B17,'Expenditures - all orgs'!$B$14:$B$3599,'Budget Detail - BBBBBB'!$B$3)</f>
        <v>0</v>
      </c>
      <c r="D17" s="276">
        <f>SUMIFS('Expenditures - all orgs'!$E$14:$E$3599,'Expenditures - all orgs'!$C$14:$C$3599, 'Budget Detail - BBBBBB'!$B17,'Expenditures - all orgs'!$B$14:$B$3599,'Budget Detail - BBBBBB'!$B$3)</f>
        <v>0</v>
      </c>
      <c r="E17" s="277">
        <f>SUMIFS('Expenditures - all orgs'!$F$14:$F$3599,'Expenditures - all orgs'!$C$14:$C$3599, 'Budget Detail - BBBBBB'!$B17,'Expenditures - all orgs'!$B$14:$B$3599,'Budget Detail - BBBBBB'!$B$3)</f>
        <v>0</v>
      </c>
      <c r="F17" s="278">
        <f t="shared" si="0"/>
        <v>0</v>
      </c>
    </row>
    <row r="18" spans="1:6" ht="15" customHeight="1" x14ac:dyDescent="0.3">
      <c r="A18" s="216" t="s">
        <v>10</v>
      </c>
      <c r="B18" s="1140">
        <v>111600</v>
      </c>
      <c r="C18" s="275">
        <f>SUMIFS('Expenditures - all orgs'!$D$14:$D$3599,'Expenditures - all orgs'!$C$14:$C$3599, 'Budget Detail - BBBBBB'!$B18,'Expenditures - all orgs'!$B$14:$B$3599,'Budget Detail - BBBBBB'!$B$3)</f>
        <v>0</v>
      </c>
      <c r="D18" s="276">
        <f>SUMIFS('Expenditures - all orgs'!$E$14:$E$3599,'Expenditures - all orgs'!$C$14:$C$3599, 'Budget Detail - BBBBBB'!$B18,'Expenditures - all orgs'!$B$14:$B$3599,'Budget Detail - BBBBBB'!$B$3)</f>
        <v>0</v>
      </c>
      <c r="E18" s="277">
        <f>SUMIFS('Expenditures - all orgs'!$F$14:$F$3599,'Expenditures - all orgs'!$C$14:$C$3599, 'Budget Detail - BBBBBB'!$B18,'Expenditures - all orgs'!$B$14:$B$3599,'Budget Detail - BBBBBB'!$B$3)</f>
        <v>0</v>
      </c>
      <c r="F18" s="278">
        <f t="shared" si="0"/>
        <v>0</v>
      </c>
    </row>
    <row r="19" spans="1:6" ht="15" customHeight="1" x14ac:dyDescent="0.3">
      <c r="A19" s="216" t="s">
        <v>11</v>
      </c>
      <c r="B19" s="1140">
        <v>111700</v>
      </c>
      <c r="C19" s="275">
        <f>SUMIFS('Expenditures - all orgs'!$D$14:$D$3599,'Expenditures - all orgs'!$C$14:$C$3599, 'Budget Detail - BBBBBB'!$B19,'Expenditures - all orgs'!$B$14:$B$3599,'Budget Detail - BBBBBB'!$B$3)</f>
        <v>0</v>
      </c>
      <c r="D19" s="276">
        <f>SUMIFS('Expenditures - all orgs'!$E$14:$E$3599,'Expenditures - all orgs'!$C$14:$C$3599, 'Budget Detail - BBBBBB'!$B19,'Expenditures - all orgs'!$B$14:$B$3599,'Budget Detail - BBBBBB'!$B$3)</f>
        <v>0</v>
      </c>
      <c r="E19" s="277">
        <f>SUMIFS('Expenditures - all orgs'!$F$14:$F$3599,'Expenditures - all orgs'!$C$14:$C$3599, 'Budget Detail - BBBBBB'!$B19,'Expenditures - all orgs'!$B$14:$B$3599,'Budget Detail - BBBBBB'!$B$3)</f>
        <v>0</v>
      </c>
      <c r="F19" s="278">
        <f t="shared" si="0"/>
        <v>0</v>
      </c>
    </row>
    <row r="20" spans="1:6" ht="15" customHeight="1" x14ac:dyDescent="0.3">
      <c r="A20" s="216" t="s">
        <v>12</v>
      </c>
      <c r="B20" s="1140">
        <v>111800</v>
      </c>
      <c r="C20" s="275">
        <f>SUMIFS('Expenditures - all orgs'!$D$14:$D$3599,'Expenditures - all orgs'!$C$14:$C$3599, 'Budget Detail - BBBBBB'!$B20,'Expenditures - all orgs'!$B$14:$B$3599,'Budget Detail - BBBBBB'!$B$3)</f>
        <v>0</v>
      </c>
      <c r="D20" s="276">
        <f>SUMIFS('Expenditures - all orgs'!$E$14:$E$3599,'Expenditures - all orgs'!$C$14:$C$3599, 'Budget Detail - BBBBBB'!$B20,'Expenditures - all orgs'!$B$14:$B$3599,'Budget Detail - BBBBBB'!$B$3)</f>
        <v>0</v>
      </c>
      <c r="E20" s="277">
        <f>SUMIFS('Expenditures - all orgs'!$F$14:$F$3599,'Expenditures - all orgs'!$C$14:$C$3599, 'Budget Detail - BBBBBB'!$B20,'Expenditures - all orgs'!$B$14:$B$3599,'Budget Detail - BBBBBB'!$B$3)</f>
        <v>0</v>
      </c>
      <c r="F20" s="278">
        <f t="shared" si="0"/>
        <v>0</v>
      </c>
    </row>
    <row r="21" spans="1:6" ht="15" customHeight="1" x14ac:dyDescent="0.3">
      <c r="A21" s="216" t="s">
        <v>109</v>
      </c>
      <c r="B21" s="1140">
        <v>111900</v>
      </c>
      <c r="C21" s="275">
        <f>SUMIFS('Expenditures - all orgs'!$D$14:$D$3599,'Expenditures - all orgs'!$C$14:$C$3599, 'Budget Detail - BBBBBB'!$B21,'Expenditures - all orgs'!$B$14:$B$3599,'Budget Detail - BBBBBB'!$B$3)</f>
        <v>0</v>
      </c>
      <c r="D21" s="276">
        <f>SUMIFS('Expenditures - all orgs'!$E$14:$E$3599,'Expenditures - all orgs'!$C$14:$C$3599, 'Budget Detail - BBBBBB'!$B21,'Expenditures - all orgs'!$B$14:$B$3599,'Budget Detail - BBBBBB'!$B$3)</f>
        <v>0</v>
      </c>
      <c r="E21" s="277">
        <f>SUMIFS('Expenditures - all orgs'!$F$14:$F$3599,'Expenditures - all orgs'!$C$14:$C$3599, 'Budget Detail - BBBBBB'!$B21,'Expenditures - all orgs'!$B$14:$B$3599,'Budget Detail - BBBBBB'!$B$3)</f>
        <v>0</v>
      </c>
      <c r="F21" s="278">
        <f t="shared" si="0"/>
        <v>0</v>
      </c>
    </row>
    <row r="22" spans="1:6" ht="15" customHeight="1" x14ac:dyDescent="0.3">
      <c r="A22" s="708" t="s">
        <v>1</v>
      </c>
      <c r="B22" s="1140">
        <v>112100</v>
      </c>
      <c r="C22" s="275">
        <f>SUMIFS('Expenditures - all orgs'!$D$14:$D$3599,'Expenditures - all orgs'!$C$14:$C$3599, 'Budget Detail - BBBBBB'!$B22,'Expenditures - all orgs'!$B$14:$B$3599,'Budget Detail - BBBBBB'!$B$3)</f>
        <v>0</v>
      </c>
      <c r="D22" s="276">
        <f>SUMIFS('Expenditures - all orgs'!$E$14:$E$3599,'Expenditures - all orgs'!$C$14:$C$3599, 'Budget Detail - BBBBBB'!$B22,'Expenditures - all orgs'!$B$14:$B$3599,'Budget Detail - BBBBBB'!$B$3)</f>
        <v>0</v>
      </c>
      <c r="E22" s="277">
        <f>SUMIFS('Expenditures - all orgs'!$F$14:$F$3599,'Expenditures - all orgs'!$C$14:$C$3599, 'Budget Detail - BBBBBB'!$B22,'Expenditures - all orgs'!$B$14:$B$3599,'Budget Detail - BBBBBB'!$B$3)</f>
        <v>0</v>
      </c>
      <c r="F22" s="278">
        <f t="shared" si="0"/>
        <v>0</v>
      </c>
    </row>
    <row r="23" spans="1:6" ht="15" customHeight="1" x14ac:dyDescent="0.3">
      <c r="A23" s="708" t="s">
        <v>89</v>
      </c>
      <c r="B23" s="1140">
        <v>112110</v>
      </c>
      <c r="C23" s="275">
        <f>SUMIFS('Expenditures - all orgs'!$D$14:$D$3599,'Expenditures - all orgs'!$C$14:$C$3599, 'Budget Detail - BBBBBB'!$B23,'Expenditures - all orgs'!$B$14:$B$3599,'Budget Detail - BBBBBB'!$B$3)</f>
        <v>0</v>
      </c>
      <c r="D23" s="276">
        <f>SUMIFS('Expenditures - all orgs'!$E$14:$E$3599,'Expenditures - all orgs'!$C$14:$C$3599, 'Budget Detail - BBBBBB'!$B23,'Expenditures - all orgs'!$B$14:$B$3599,'Budget Detail - BBBBBB'!$B$3)</f>
        <v>0</v>
      </c>
      <c r="E23" s="277">
        <f>SUMIFS('Expenditures - all orgs'!$F$14:$F$3599,'Expenditures - all orgs'!$C$14:$C$3599, 'Budget Detail - BBBBBB'!$B23,'Expenditures - all orgs'!$B$14:$B$3599,'Budget Detail - BBBBBB'!$B$3)</f>
        <v>0</v>
      </c>
      <c r="F23" s="278">
        <f t="shared" si="0"/>
        <v>0</v>
      </c>
    </row>
    <row r="24" spans="1:6" ht="15" customHeight="1" x14ac:dyDescent="0.3">
      <c r="A24" s="708" t="s">
        <v>174</v>
      </c>
      <c r="B24" s="1140">
        <v>112130</v>
      </c>
      <c r="C24" s="275">
        <f>SUMIFS('Expenditures - all orgs'!$D$14:$D$3599,'Expenditures - all orgs'!$C$14:$C$3599, 'Budget Detail - BBBBBB'!$B24,'Expenditures - all orgs'!$B$14:$B$3599,'Budget Detail - BBBBBB'!$B$3)</f>
        <v>0</v>
      </c>
      <c r="D24" s="276">
        <f>SUMIFS('Expenditures - all orgs'!$E$14:$E$3599,'Expenditures - all orgs'!$C$14:$C$3599, 'Budget Detail - BBBBBB'!$B24,'Expenditures - all orgs'!$B$14:$B$3599,'Budget Detail - BBBBBB'!$B$3)</f>
        <v>0</v>
      </c>
      <c r="E24" s="277">
        <f>SUMIFS('Expenditures - all orgs'!$F$14:$F$3599,'Expenditures - all orgs'!$C$14:$C$3599, 'Budget Detail - BBBBBB'!$B24,'Expenditures - all orgs'!$B$14:$B$3599,'Budget Detail - BBBBBB'!$B$3)</f>
        <v>0</v>
      </c>
      <c r="F24" s="278">
        <f>C24-D24-E24</f>
        <v>0</v>
      </c>
    </row>
    <row r="25" spans="1:6" ht="15" customHeight="1" x14ac:dyDescent="0.3">
      <c r="A25" s="216" t="s">
        <v>2</v>
      </c>
      <c r="B25" s="1140">
        <v>112300</v>
      </c>
      <c r="C25" s="275">
        <f>SUMIFS('Expenditures - all orgs'!$D$14:$D$3599,'Expenditures - all orgs'!$C$14:$C$3599, 'Budget Detail - BBBBBB'!$B25,'Expenditures - all orgs'!$B$14:$B$3599,'Budget Detail - BBBBBB'!$B$3)</f>
        <v>0</v>
      </c>
      <c r="D25" s="276">
        <f>SUMIFS('Expenditures - all orgs'!$E$14:$E$3599,'Expenditures - all orgs'!$C$14:$C$3599, 'Budget Detail - BBBBBB'!$B25,'Expenditures - all orgs'!$B$14:$B$3599,'Budget Detail - BBBBBB'!$B$3)</f>
        <v>0</v>
      </c>
      <c r="E25" s="277">
        <f>SUMIFS('Expenditures - all orgs'!$F$14:$F$3599,'Expenditures - all orgs'!$C$14:$C$3599, 'Budget Detail - BBBBBB'!$B25,'Expenditures - all orgs'!$B$14:$B$3599,'Budget Detail - BBBBBB'!$B$3)</f>
        <v>0</v>
      </c>
      <c r="F25" s="278">
        <f t="shared" si="0"/>
        <v>0</v>
      </c>
    </row>
    <row r="26" spans="1:6" ht="15" customHeight="1" x14ac:dyDescent="0.3">
      <c r="A26" s="216" t="s">
        <v>88</v>
      </c>
      <c r="B26" s="1140">
        <v>112310</v>
      </c>
      <c r="C26" s="275">
        <f>SUMIFS('Expenditures - all orgs'!$D$14:$D$3599,'Expenditures - all orgs'!$C$14:$C$3599, 'Budget Detail - BBBBBB'!$B26,'Expenditures - all orgs'!$B$14:$B$3599,'Budget Detail - BBBBBB'!$B$3)</f>
        <v>0</v>
      </c>
      <c r="D26" s="276">
        <f>SUMIFS('Expenditures - all orgs'!$E$14:$E$3599,'Expenditures - all orgs'!$C$14:$C$3599, 'Budget Detail - BBBBBB'!$B26,'Expenditures - all orgs'!$B$14:$B$3599,'Budget Detail - BBBBBB'!$B$3)</f>
        <v>0</v>
      </c>
      <c r="E26" s="277">
        <f>SUMIFS('Expenditures - all orgs'!$F$14:$F$3599,'Expenditures - all orgs'!$C$14:$C$3599, 'Budget Detail - BBBBBB'!$B26,'Expenditures - all orgs'!$B$14:$B$3599,'Budget Detail - BBBBBB'!$B$3)</f>
        <v>0</v>
      </c>
      <c r="F26" s="278">
        <f t="shared" si="0"/>
        <v>0</v>
      </c>
    </row>
    <row r="27" spans="1:6" ht="15" customHeight="1" x14ac:dyDescent="0.3">
      <c r="A27" s="216" t="s">
        <v>64</v>
      </c>
      <c r="B27" s="1140">
        <v>112500</v>
      </c>
      <c r="C27" s="275">
        <f>SUMIFS('Expenditures - all orgs'!$D$14:$D$3599,'Expenditures - all orgs'!$C$14:$C$3599, 'Budget Detail - BBBBBB'!$B27,'Expenditures - all orgs'!$B$14:$B$3599,'Budget Detail - BBBBBB'!$B$3)</f>
        <v>0</v>
      </c>
      <c r="D27" s="276">
        <f>SUMIFS('Expenditures - all orgs'!$E$14:$E$3599,'Expenditures - all orgs'!$C$14:$C$3599, 'Budget Detail - BBBBBB'!$B27,'Expenditures - all orgs'!$B$14:$B$3599,'Budget Detail - BBBBBB'!$B$3)</f>
        <v>0</v>
      </c>
      <c r="E27" s="277">
        <f>SUMIFS('Expenditures - all orgs'!$F$14:$F$3599,'Expenditures - all orgs'!$C$14:$C$3599, 'Budget Detail - BBBBBB'!$B27,'Expenditures - all orgs'!$B$14:$B$3599,'Budget Detail - BBBBBB'!$B$3)</f>
        <v>0</v>
      </c>
      <c r="F27" s="278">
        <f t="shared" si="0"/>
        <v>0</v>
      </c>
    </row>
    <row r="28" spans="1:6" ht="15" customHeight="1" x14ac:dyDescent="0.3">
      <c r="A28" s="216" t="s">
        <v>65</v>
      </c>
      <c r="B28" s="1140">
        <v>112600</v>
      </c>
      <c r="C28" s="275">
        <f>SUMIFS('Expenditures - all orgs'!$D$14:$D$3599,'Expenditures - all orgs'!$C$14:$C$3599, 'Budget Detail - BBBBBB'!$B28,'Expenditures - all orgs'!$B$14:$B$3599,'Budget Detail - BBBBBB'!$B$3)</f>
        <v>0</v>
      </c>
      <c r="D28" s="276">
        <f>SUMIFS('Expenditures - all orgs'!$E$14:$E$3599,'Expenditures - all orgs'!$C$14:$C$3599, 'Budget Detail - BBBBBB'!$B28,'Expenditures - all orgs'!$B$14:$B$3599,'Budget Detail - BBBBBB'!$B$3)</f>
        <v>0</v>
      </c>
      <c r="E28" s="277">
        <f>SUMIFS('Expenditures - all orgs'!$F$14:$F$3599,'Expenditures - all orgs'!$C$14:$C$3599, 'Budget Detail - BBBBBB'!$B28,'Expenditures - all orgs'!$B$14:$B$3599,'Budget Detail - BBBBBB'!$B$3)</f>
        <v>0</v>
      </c>
      <c r="F28" s="278">
        <f t="shared" si="0"/>
        <v>0</v>
      </c>
    </row>
    <row r="29" spans="1:6" ht="15" customHeight="1" x14ac:dyDescent="0.3">
      <c r="A29" s="216" t="s">
        <v>163</v>
      </c>
      <c r="B29" s="1140">
        <v>112610</v>
      </c>
      <c r="C29" s="275">
        <f>SUMIFS('Expenditures - all orgs'!$D$14:$D$3599,'Expenditures - all orgs'!$C$14:$C$3599, 'Budget Detail - BBBBBB'!$B29,'Expenditures - all orgs'!$B$14:$B$3599,'Budget Detail - BBBBBB'!$B$3)</f>
        <v>0</v>
      </c>
      <c r="D29" s="276">
        <f>SUMIFS('Expenditures - all orgs'!$E$14:$E$3599,'Expenditures - all orgs'!$C$14:$C$3599, 'Budget Detail - BBBBBB'!$B29,'Expenditures - all orgs'!$B$14:$B$3599,'Budget Detail - BBBBBB'!$B$3)</f>
        <v>0</v>
      </c>
      <c r="E29" s="277">
        <f>SUMIFS('Expenditures - all orgs'!$F$14:$F$3599,'Expenditures - all orgs'!$C$14:$C$3599, 'Budget Detail - BBBBBB'!$B29,'Expenditures - all orgs'!$B$14:$B$3599,'Budget Detail - BBBBBB'!$B$3)</f>
        <v>0</v>
      </c>
      <c r="F29" s="278">
        <f t="shared" si="0"/>
        <v>0</v>
      </c>
    </row>
    <row r="30" spans="1:6" ht="15" customHeight="1" x14ac:dyDescent="0.3">
      <c r="A30" s="216" t="s">
        <v>68</v>
      </c>
      <c r="B30" s="1140">
        <v>112620</v>
      </c>
      <c r="C30" s="275">
        <f>SUMIFS('Expenditures - all orgs'!$D$14:$D$3599,'Expenditures - all orgs'!$C$14:$C$3599, 'Budget Detail - BBBBBB'!$B30,'Expenditures - all orgs'!$B$14:$B$3599,'Budget Detail - BBBBBB'!$B$3)</f>
        <v>0</v>
      </c>
      <c r="D30" s="276">
        <f>SUMIFS('Expenditures - all orgs'!$E$14:$E$3599,'Expenditures - all orgs'!$C$14:$C$3599, 'Budget Detail - BBBBBB'!$B30,'Expenditures - all orgs'!$B$14:$B$3599,'Budget Detail - BBBBBB'!$B$3)</f>
        <v>0</v>
      </c>
      <c r="E30" s="277">
        <f>SUMIFS('Expenditures - all orgs'!$F$14:$F$3599,'Expenditures - all orgs'!$C$14:$C$3599, 'Budget Detail - BBBBBB'!$B30,'Expenditures - all orgs'!$B$14:$B$3599,'Budget Detail - BBBBBB'!$B$3)</f>
        <v>0</v>
      </c>
      <c r="F30" s="278">
        <f t="shared" si="0"/>
        <v>0</v>
      </c>
    </row>
    <row r="31" spans="1:6" ht="15" customHeight="1" x14ac:dyDescent="0.3">
      <c r="A31" s="216" t="s">
        <v>162</v>
      </c>
      <c r="B31" s="1140">
        <v>112800</v>
      </c>
      <c r="C31" s="275">
        <f>SUMIFS('Expenditures - all orgs'!$D$14:$D$3599,'Expenditures - all orgs'!$C$14:$C$3599, 'Budget Detail - BBBBBB'!$B31,'Expenditures - all orgs'!$B$14:$B$3599,'Budget Detail - BBBBBB'!$B$3)</f>
        <v>0</v>
      </c>
      <c r="D31" s="276">
        <f>SUMIFS('Expenditures - all orgs'!$E$14:$E$3599,'Expenditures - all orgs'!$C$14:$C$3599, 'Budget Detail - BBBBBB'!$B31,'Expenditures - all orgs'!$B$14:$B$3599,'Budget Detail - BBBBBB'!$B$3)</f>
        <v>0</v>
      </c>
      <c r="E31" s="277">
        <f>SUMIFS('Expenditures - all orgs'!$F$14:$F$3599,'Expenditures - all orgs'!$C$14:$C$3599, 'Budget Detail - BBBBBB'!$B31,'Expenditures - all orgs'!$B$14:$B$3599,'Budget Detail - BBBBBB'!$B$3)</f>
        <v>0</v>
      </c>
      <c r="F31" s="278">
        <f t="shared" si="0"/>
        <v>0</v>
      </c>
    </row>
    <row r="32" spans="1:6" ht="15" customHeight="1" x14ac:dyDescent="0.3">
      <c r="A32" s="216" t="s">
        <v>164</v>
      </c>
      <c r="B32" s="1140">
        <v>112810</v>
      </c>
      <c r="C32" s="275">
        <f>SUMIFS('Expenditures - all orgs'!$D$14:$D$3599,'Expenditures - all orgs'!$C$14:$C$3599, 'Budget Detail - BBBBBB'!$B32,'Expenditures - all orgs'!$B$14:$B$3599,'Budget Detail - BBBBBB'!$B$3)</f>
        <v>0</v>
      </c>
      <c r="D32" s="276">
        <f>SUMIFS('Expenditures - all orgs'!$E$14:$E$3599,'Expenditures - all orgs'!$C$14:$C$3599, 'Budget Detail - BBBBBB'!$B32,'Expenditures - all orgs'!$B$14:$B$3599,'Budget Detail - BBBBBB'!$B$3)</f>
        <v>0</v>
      </c>
      <c r="E32" s="277">
        <f>SUMIFS('Expenditures - all orgs'!$F$14:$F$3599,'Expenditures - all orgs'!$C$14:$C$3599, 'Budget Detail - BBBBBB'!$B32,'Expenditures - all orgs'!$B$14:$B$3599,'Budget Detail - BBBBBB'!$B$3)</f>
        <v>0</v>
      </c>
      <c r="F32" s="278">
        <f t="shared" si="0"/>
        <v>0</v>
      </c>
    </row>
    <row r="33" spans="1:6" ht="15" customHeight="1" x14ac:dyDescent="0.3">
      <c r="A33" s="216" t="s">
        <v>165</v>
      </c>
      <c r="B33" s="1140">
        <v>112820</v>
      </c>
      <c r="C33" s="275">
        <f>SUMIFS('Expenditures - all orgs'!$D$14:$D$3599,'Expenditures - all orgs'!$C$14:$C$3599, 'Budget Detail - BBBBBB'!$B33,'Expenditures - all orgs'!$B$14:$B$3599,'Budget Detail - BBBBBB'!$B$3)</f>
        <v>0</v>
      </c>
      <c r="D33" s="276">
        <f>SUMIFS('Expenditures - all orgs'!$E$14:$E$3599,'Expenditures - all orgs'!$C$14:$C$3599, 'Budget Detail - BBBBBB'!$B33,'Expenditures - all orgs'!$B$14:$B$3599,'Budget Detail - BBBBBB'!$B$3)</f>
        <v>0</v>
      </c>
      <c r="E33" s="277">
        <f>SUMIFS('Expenditures - all orgs'!$F$14:$F$3599,'Expenditures - all orgs'!$C$14:$C$3599, 'Budget Detail - BBBBBB'!$B33,'Expenditures - all orgs'!$B$14:$B$3599,'Budget Detail - BBBBBB'!$B$3)</f>
        <v>0</v>
      </c>
      <c r="F33" s="278">
        <f t="shared" si="0"/>
        <v>0</v>
      </c>
    </row>
    <row r="34" spans="1:6" ht="15" customHeight="1" x14ac:dyDescent="0.3">
      <c r="A34" s="216" t="s">
        <v>166</v>
      </c>
      <c r="B34" s="1140">
        <v>112900</v>
      </c>
      <c r="C34" s="275">
        <f>SUMIFS('Expenditures - all orgs'!$D$14:$D$3599,'Expenditures - all orgs'!$C$14:$C$3599, 'Budget Detail - BBBBBB'!$B34,'Expenditures - all orgs'!$B$14:$B$3599,'Budget Detail - BBBBBB'!$B$3)</f>
        <v>0</v>
      </c>
      <c r="D34" s="276">
        <f>SUMIFS('Expenditures - all orgs'!$E$14:$E$3599,'Expenditures - all orgs'!$C$14:$C$3599, 'Budget Detail - BBBBBB'!$B34,'Expenditures - all orgs'!$B$14:$B$3599,'Budget Detail - BBBBBB'!$B$3)</f>
        <v>0</v>
      </c>
      <c r="E34" s="277">
        <f>SUMIFS('Expenditures - all orgs'!$F$14:$F$3599,'Expenditures - all orgs'!$C$14:$C$3599, 'Budget Detail - BBBBBB'!$B34,'Expenditures - all orgs'!$B$14:$B$3599,'Budget Detail - BBBBBB'!$B$3)</f>
        <v>0</v>
      </c>
      <c r="F34" s="278">
        <f t="shared" si="0"/>
        <v>0</v>
      </c>
    </row>
    <row r="35" spans="1:6" ht="15" customHeight="1" x14ac:dyDescent="0.3">
      <c r="A35" s="216" t="s">
        <v>63</v>
      </c>
      <c r="B35" s="1140">
        <v>113100</v>
      </c>
      <c r="C35" s="275">
        <f>SUMIFS('Expenditures - all orgs'!$D$14:$D$3599,'Expenditures - all orgs'!$C$14:$C$3599, 'Budget Detail - BBBBBB'!$B35,'Expenditures - all orgs'!$B$14:$B$3599,'Budget Detail - BBBBBB'!$B$3)</f>
        <v>0</v>
      </c>
      <c r="D35" s="276">
        <f>SUMIFS('Expenditures - all orgs'!$E$14:$E$3599,'Expenditures - all orgs'!$C$14:$C$3599, 'Budget Detail - BBBBBB'!$B35,'Expenditures - all orgs'!$B$14:$B$3599,'Budget Detail - BBBBBB'!$B$3)</f>
        <v>0</v>
      </c>
      <c r="E35" s="277">
        <f>SUMIFS('Expenditures - all orgs'!$F$14:$F$3599,'Expenditures - all orgs'!$C$14:$C$3599, 'Budget Detail - BBBBBB'!$B35,'Expenditures - all orgs'!$B$14:$B$3599,'Budget Detail - BBBBBB'!$B$3)</f>
        <v>0</v>
      </c>
      <c r="F35" s="278">
        <f t="shared" si="0"/>
        <v>0</v>
      </c>
    </row>
    <row r="36" spans="1:6" ht="15" customHeight="1" x14ac:dyDescent="0.3">
      <c r="A36" s="216" t="s">
        <v>159</v>
      </c>
      <c r="B36" s="1140">
        <v>113115</v>
      </c>
      <c r="C36" s="275">
        <f>SUMIFS('Expenditures - all orgs'!$D$14:$D$3599,'Expenditures - all orgs'!$C$14:$C$3599, 'Budget Detail - BBBBBB'!$B36,'Expenditures - all orgs'!$B$14:$B$3599,'Budget Detail - BBBBBB'!$B$3)</f>
        <v>0</v>
      </c>
      <c r="D36" s="276">
        <f>SUMIFS('Expenditures - all orgs'!$E$14:$E$3599,'Expenditures - all orgs'!$C$14:$C$3599, 'Budget Detail - BBBBBB'!$B36,'Expenditures - all orgs'!$B$14:$B$3599,'Budget Detail - BBBBBB'!$B$3)</f>
        <v>0</v>
      </c>
      <c r="E36" s="277">
        <f>SUMIFS('Expenditures - all orgs'!$F$14:$F$3599,'Expenditures - all orgs'!$C$14:$C$3599, 'Budget Detail - BBBBBB'!$B36,'Expenditures - all orgs'!$B$14:$B$3599,'Budget Detail - BBBBBB'!$B$3)</f>
        <v>0</v>
      </c>
      <c r="F36" s="278">
        <f t="shared" si="0"/>
        <v>0</v>
      </c>
    </row>
    <row r="37" spans="1:6" ht="15" customHeight="1" x14ac:dyDescent="0.3">
      <c r="A37" s="216" t="s">
        <v>13</v>
      </c>
      <c r="B37" s="1140">
        <v>113800</v>
      </c>
      <c r="C37" s="275">
        <f>SUMIFS('Expenditures - all orgs'!$D$14:$D$3599,'Expenditures - all orgs'!$C$14:$C$3599, 'Budget Detail - BBBBBB'!$B37,'Expenditures - all orgs'!$B$14:$B$3599,'Budget Detail - BBBBBB'!$B$3)</f>
        <v>0</v>
      </c>
      <c r="D37" s="276">
        <f>SUMIFS('Expenditures - all orgs'!$E$14:$E$3599,'Expenditures - all orgs'!$C$14:$C$3599, 'Budget Detail - BBBBBB'!$B37,'Expenditures - all orgs'!$B$14:$B$3599,'Budget Detail - BBBBBB'!$B$3)</f>
        <v>0</v>
      </c>
      <c r="E37" s="277">
        <f>SUMIFS('Expenditures - all orgs'!$F$14:$F$3599,'Expenditures - all orgs'!$C$14:$C$3599, 'Budget Detail - BBBBBB'!$B37,'Expenditures - all orgs'!$B$14:$B$3599,'Budget Detail - BBBBBB'!$B$3)</f>
        <v>0</v>
      </c>
      <c r="F37" s="278">
        <f t="shared" si="0"/>
        <v>0</v>
      </c>
    </row>
    <row r="38" spans="1:6" ht="15" customHeight="1" x14ac:dyDescent="0.3">
      <c r="A38" s="216" t="s">
        <v>3</v>
      </c>
      <c r="B38" s="1140">
        <v>114100</v>
      </c>
      <c r="C38" s="275">
        <f>SUMIFS('Expenditures - all orgs'!$D$14:$D$3599,'Expenditures - all orgs'!$C$14:$C$3599, 'Budget Detail - BBBBBB'!$B38,'Expenditures - all orgs'!$B$14:$B$3599,'Budget Detail - BBBBBB'!$B$3)</f>
        <v>0</v>
      </c>
      <c r="D38" s="276">
        <f>SUMIFS('Expenditures - all orgs'!$E$14:$E$3599,'Expenditures - all orgs'!$C$14:$C$3599, 'Budget Detail - BBBBBB'!$B38,'Expenditures - all orgs'!$B$14:$B$3599,'Budget Detail - BBBBBB'!$B$3)</f>
        <v>0</v>
      </c>
      <c r="E38" s="277">
        <f>SUMIFS('Expenditures - all orgs'!$F$14:$F$3599,'Expenditures - all orgs'!$C$14:$C$3599, 'Budget Detail - BBBBBB'!$B38,'Expenditures - all orgs'!$B$14:$B$3599,'Budget Detail - BBBBBB'!$B$3)</f>
        <v>0</v>
      </c>
      <c r="F38" s="278">
        <f t="shared" si="0"/>
        <v>0</v>
      </c>
    </row>
    <row r="39" spans="1:6" ht="15" customHeight="1" x14ac:dyDescent="0.3">
      <c r="A39" s="216" t="s">
        <v>157</v>
      </c>
      <c r="B39" s="1140">
        <v>114200</v>
      </c>
      <c r="C39" s="275">
        <f>SUMIFS('Expenditures - all orgs'!$D$14:$D$3599,'Expenditures - all orgs'!$C$14:$C$3599, 'Budget Detail - BBBBBB'!$B39,'Expenditures - all orgs'!$B$14:$B$3599,'Budget Detail - BBBBBB'!$B$3)</f>
        <v>0</v>
      </c>
      <c r="D39" s="276">
        <f>SUMIFS('Expenditures - all orgs'!$E$14:$E$3599,'Expenditures - all orgs'!$C$14:$C$3599, 'Budget Detail - BBBBBB'!$B39,'Expenditures - all orgs'!$B$14:$B$3599,'Budget Detail - BBBBBB'!$B$3)</f>
        <v>0</v>
      </c>
      <c r="E39" s="277">
        <f>SUMIFS('Expenditures - all orgs'!$F$14:$F$3599,'Expenditures - all orgs'!$C$14:$C$3599, 'Budget Detail - BBBBBB'!$B39,'Expenditures - all orgs'!$B$14:$B$3599,'Budget Detail - BBBBBB'!$B$3)</f>
        <v>0</v>
      </c>
      <c r="F39" s="278">
        <f t="shared" si="0"/>
        <v>0</v>
      </c>
    </row>
    <row r="40" spans="1:6" ht="15" customHeight="1" x14ac:dyDescent="0.3">
      <c r="A40" s="216" t="s">
        <v>167</v>
      </c>
      <c r="B40" s="1140">
        <v>114300</v>
      </c>
      <c r="C40" s="275">
        <f>SUMIFS('Expenditures - all orgs'!$D$14:$D$3599,'Expenditures - all orgs'!$C$14:$C$3599, 'Budget Detail - BBBBBB'!$B40,'Expenditures - all orgs'!$B$14:$B$3599,'Budget Detail - BBBBBB'!$B$3)</f>
        <v>0</v>
      </c>
      <c r="D40" s="276">
        <f>SUMIFS('Expenditures - all orgs'!$E$14:$E$3599,'Expenditures - all orgs'!$C$14:$C$3599, 'Budget Detail - BBBBBB'!$B40,'Expenditures - all orgs'!$B$14:$B$3599,'Budget Detail - BBBBBB'!$B$3)</f>
        <v>0</v>
      </c>
      <c r="E40" s="277">
        <f>SUMIFS('Expenditures - all orgs'!$F$14:$F$3599,'Expenditures - all orgs'!$C$14:$C$3599, 'Budget Detail - BBBBBB'!$B40,'Expenditures - all orgs'!$B$14:$B$3599,'Budget Detail - BBBBBB'!$B$3)</f>
        <v>0</v>
      </c>
      <c r="F40" s="278">
        <f t="shared" si="0"/>
        <v>0</v>
      </c>
    </row>
    <row r="41" spans="1:6" ht="15" customHeight="1" x14ac:dyDescent="0.3">
      <c r="A41" s="216" t="s">
        <v>4</v>
      </c>
      <c r="B41" s="1140">
        <v>114400</v>
      </c>
      <c r="C41" s="275">
        <f>SUMIFS('Expenditures - all orgs'!$D$14:$D$3599,'Expenditures - all orgs'!$C$14:$C$3599, 'Budget Detail - BBBBBB'!$B41,'Expenditures - all orgs'!$B$14:$B$3599,'Budget Detail - BBBBBB'!$B$3)</f>
        <v>0</v>
      </c>
      <c r="D41" s="276">
        <f>SUMIFS('Expenditures - all orgs'!$E$14:$E$3599,'Expenditures - all orgs'!$C$14:$C$3599, 'Budget Detail - BBBBBB'!$B41,'Expenditures - all orgs'!$B$14:$B$3599,'Budget Detail - BBBBBB'!$B$3)</f>
        <v>0</v>
      </c>
      <c r="E41" s="277">
        <f>SUMIFS('Expenditures - all orgs'!$F$14:$F$3599,'Expenditures - all orgs'!$C$14:$C$3599, 'Budget Detail - BBBBBB'!$B41,'Expenditures - all orgs'!$B$14:$B$3599,'Budget Detail - BBBBBB'!$B$3)</f>
        <v>0</v>
      </c>
      <c r="F41" s="278">
        <f t="shared" si="0"/>
        <v>0</v>
      </c>
    </row>
    <row r="42" spans="1:6" ht="15" customHeight="1" x14ac:dyDescent="0.3">
      <c r="A42" s="216" t="s">
        <v>66</v>
      </c>
      <c r="B42" s="1140">
        <v>114500</v>
      </c>
      <c r="C42" s="275">
        <f>SUMIFS('Expenditures - all orgs'!$D$14:$D$3599,'Expenditures - all orgs'!$C$14:$C$3599, 'Budget Detail - BBBBBB'!$B42,'Expenditures - all orgs'!$B$14:$B$3599,'Budget Detail - BBBBBB'!$B$3)</f>
        <v>0</v>
      </c>
      <c r="D42" s="276">
        <f>SUMIFS('Expenditures - all orgs'!$E$14:$E$3599,'Expenditures - all orgs'!$C$14:$C$3599, 'Budget Detail - BBBBBB'!$B42,'Expenditures - all orgs'!$B$14:$B$3599,'Budget Detail - BBBBBB'!$B$3)</f>
        <v>0</v>
      </c>
      <c r="E42" s="277">
        <f>SUMIFS('Expenditures - all orgs'!$F$14:$F$3599,'Expenditures - all orgs'!$C$14:$C$3599, 'Budget Detail - BBBBBB'!$B42,'Expenditures - all orgs'!$B$14:$B$3599,'Budget Detail - BBBBBB'!$B$3)</f>
        <v>0</v>
      </c>
      <c r="F42" s="278">
        <f t="shared" si="0"/>
        <v>0</v>
      </c>
    </row>
    <row r="43" spans="1:6" ht="15" customHeight="1" x14ac:dyDescent="0.3">
      <c r="A43" s="216" t="s">
        <v>168</v>
      </c>
      <c r="B43" s="1140">
        <v>114510</v>
      </c>
      <c r="C43" s="275">
        <f>SUMIFS('Expenditures - all orgs'!$D$14:$D$3599,'Expenditures - all orgs'!$C$14:$C$3599, 'Budget Detail - BBBBBB'!$B43,'Expenditures - all orgs'!$B$14:$B$3599,'Budget Detail - BBBBBB'!$B$3)</f>
        <v>0</v>
      </c>
      <c r="D43" s="276">
        <f>SUMIFS('Expenditures - all orgs'!$E$14:$E$3599,'Expenditures - all orgs'!$C$14:$C$3599, 'Budget Detail - BBBBBB'!$B43,'Expenditures - all orgs'!$B$14:$B$3599,'Budget Detail - BBBBBB'!$B$3)</f>
        <v>0</v>
      </c>
      <c r="E43" s="277">
        <f>SUMIFS('Expenditures - all orgs'!$F$14:$F$3599,'Expenditures - all orgs'!$C$14:$C$3599, 'Budget Detail - BBBBBB'!$B43,'Expenditures - all orgs'!$B$14:$B$3599,'Budget Detail - BBBBBB'!$B$3)</f>
        <v>0</v>
      </c>
      <c r="F43" s="278">
        <f t="shared" si="0"/>
        <v>0</v>
      </c>
    </row>
    <row r="44" spans="1:6" ht="15" customHeight="1" x14ac:dyDescent="0.3">
      <c r="A44" s="216" t="s">
        <v>67</v>
      </c>
      <c r="B44" s="1140">
        <v>114530</v>
      </c>
      <c r="C44" s="275">
        <f>SUMIFS('Expenditures - all orgs'!$D$14:$D$3599,'Expenditures - all orgs'!$C$14:$C$3599, 'Budget Detail - BBBBBB'!$B44,'Expenditures - all orgs'!$B$14:$B$3599,'Budget Detail - BBBBBB'!$B$3)</f>
        <v>0</v>
      </c>
      <c r="D44" s="276">
        <f>SUMIFS('Expenditures - all orgs'!$E$14:$E$3599,'Expenditures - all orgs'!$C$14:$C$3599, 'Budget Detail - BBBBBB'!$B44,'Expenditures - all orgs'!$B$14:$B$3599,'Budget Detail - BBBBBB'!$B$3)</f>
        <v>0</v>
      </c>
      <c r="E44" s="277">
        <f>SUMIFS('Expenditures - all orgs'!$F$14:$F$3599,'Expenditures - all orgs'!$C$14:$C$3599, 'Budget Detail - BBBBBB'!$B44,'Expenditures - all orgs'!$B$14:$B$3599,'Budget Detail - BBBBBB'!$B$3)</f>
        <v>0</v>
      </c>
      <c r="F44" s="278">
        <f t="shared" si="0"/>
        <v>0</v>
      </c>
    </row>
    <row r="45" spans="1:6" ht="15" customHeight="1" x14ac:dyDescent="0.3">
      <c r="A45" s="216" t="s">
        <v>156</v>
      </c>
      <c r="B45" s="1140">
        <v>114540</v>
      </c>
      <c r="C45" s="275">
        <f>SUMIFS('Expenditures - all orgs'!$D$14:$D$3599,'Expenditures - all orgs'!$C$14:$C$3599, 'Budget Detail - BBBBBB'!$B45,'Expenditures - all orgs'!$B$14:$B$3599,'Budget Detail - BBBBBB'!$B$3)</f>
        <v>0</v>
      </c>
      <c r="D45" s="276">
        <f>SUMIFS('Expenditures - all orgs'!$E$14:$E$3599,'Expenditures - all orgs'!$C$14:$C$3599, 'Budget Detail - BBBBBB'!$B45,'Expenditures - all orgs'!$B$14:$B$3599,'Budget Detail - BBBBBB'!$B$3)</f>
        <v>0</v>
      </c>
      <c r="E45" s="277">
        <f>SUMIFS('Expenditures - all orgs'!$F$14:$F$3599,'Expenditures - all orgs'!$C$14:$C$3599, 'Budget Detail - BBBBBB'!$B45,'Expenditures - all orgs'!$B$14:$B$3599,'Budget Detail - BBBBBB'!$B$3)</f>
        <v>0</v>
      </c>
      <c r="F45" s="278">
        <f t="shared" si="0"/>
        <v>0</v>
      </c>
    </row>
    <row r="46" spans="1:6" ht="15" customHeight="1" x14ac:dyDescent="0.3">
      <c r="A46" s="216" t="s">
        <v>158</v>
      </c>
      <c r="B46" s="1140">
        <v>114600</v>
      </c>
      <c r="C46" s="275">
        <f>SUMIFS('Expenditures - all orgs'!$D$14:$D$3599,'Expenditures - all orgs'!$C$14:$C$3599, 'Budget Detail - BBBBBB'!$B46,'Expenditures - all orgs'!$B$14:$B$3599,'Budget Detail - BBBBBB'!$B$3)</f>
        <v>0</v>
      </c>
      <c r="D46" s="276">
        <f>SUMIFS('Expenditures - all orgs'!$E$14:$E$3599,'Expenditures - all orgs'!$C$14:$C$3599, 'Budget Detail - BBBBBB'!$B46,'Expenditures - all orgs'!$B$14:$B$3599,'Budget Detail - BBBBBB'!$B$3)</f>
        <v>0</v>
      </c>
      <c r="E46" s="277">
        <f>SUMIFS('Expenditures - all orgs'!$F$14:$F$3599,'Expenditures - all orgs'!$C$14:$C$3599, 'Budget Detail - BBBBBB'!$B46,'Expenditures - all orgs'!$B$14:$B$3599,'Budget Detail - BBBBBB'!$B$3)</f>
        <v>0</v>
      </c>
      <c r="F46" s="278">
        <f t="shared" si="0"/>
        <v>0</v>
      </c>
    </row>
    <row r="47" spans="1:6" ht="15" customHeight="1" x14ac:dyDescent="0.3">
      <c r="A47" s="216" t="s">
        <v>169</v>
      </c>
      <c r="B47" s="1140">
        <v>114900</v>
      </c>
      <c r="C47" s="275">
        <f>SUMIFS('Expenditures - all orgs'!$D$14:$D$3599,'Expenditures - all orgs'!$C$14:$C$3599, 'Budget Detail - BBBBBB'!$B47,'Expenditures - all orgs'!$B$14:$B$3599,'Budget Detail - BBBBBB'!$B$3)</f>
        <v>0</v>
      </c>
      <c r="D47" s="276">
        <f>SUMIFS('Expenditures - all orgs'!$E$14:$E$3599,'Expenditures - all orgs'!$C$14:$C$3599, 'Budget Detail - BBBBBB'!$B47,'Expenditures - all orgs'!$B$14:$B$3599,'Budget Detail - BBBBBB'!$B$3)</f>
        <v>0</v>
      </c>
      <c r="E47" s="277">
        <f>SUMIFS('Expenditures - all orgs'!$F$14:$F$3599,'Expenditures - all orgs'!$C$14:$C$3599, 'Budget Detail - BBBBBB'!$B47,'Expenditures - all orgs'!$B$14:$B$3599,'Budget Detail - BBBBBB'!$B$3)</f>
        <v>0</v>
      </c>
      <c r="F47" s="278">
        <f t="shared" si="0"/>
        <v>0</v>
      </c>
    </row>
    <row r="48" spans="1:6" ht="15" customHeight="1" x14ac:dyDescent="0.3">
      <c r="A48" s="216" t="s">
        <v>170</v>
      </c>
      <c r="B48" s="1140">
        <v>114910</v>
      </c>
      <c r="C48" s="275">
        <f>SUMIFS('Expenditures - all orgs'!$D$14:$D$3599,'Expenditures - all orgs'!$C$14:$C$3599, 'Budget Detail - BBBBBB'!$B48,'Expenditures - all orgs'!$B$14:$B$3599,'Budget Detail - BBBBBB'!$B$3)</f>
        <v>0</v>
      </c>
      <c r="D48" s="276">
        <f>SUMIFS('Expenditures - all orgs'!$E$14:$E$3599,'Expenditures - all orgs'!$C$14:$C$3599, 'Budget Detail - BBBBBB'!$B48,'Expenditures - all orgs'!$B$14:$B$3599,'Budget Detail - BBBBBB'!$B$3)</f>
        <v>0</v>
      </c>
      <c r="E48" s="277">
        <f>SUMIFS('Expenditures - all orgs'!$F$14:$F$3599,'Expenditures - all orgs'!$C$14:$C$3599, 'Budget Detail - BBBBBB'!$B48,'Expenditures - all orgs'!$B$14:$B$3599,'Budget Detail - BBBBBB'!$B$3)</f>
        <v>0</v>
      </c>
      <c r="F48" s="278">
        <f t="shared" si="0"/>
        <v>0</v>
      </c>
    </row>
    <row r="49" spans="1:6" ht="15" customHeight="1" x14ac:dyDescent="0.3">
      <c r="A49" s="216" t="s">
        <v>179</v>
      </c>
      <c r="B49" s="1140">
        <v>115100</v>
      </c>
      <c r="C49" s="275">
        <f>SUMIFS('Expenditures - all orgs'!$D$14:$D$3599,'Expenditures - all orgs'!$C$14:$C$3599, 'Budget Detail - BBBBBB'!$B49,'Expenditures - all orgs'!$B$14:$B$3599,'Budget Detail - BBBBBB'!$B$3)</f>
        <v>0</v>
      </c>
      <c r="D49" s="276">
        <f>SUMIFS('Expenditures - all orgs'!$E$14:$E$3599,'Expenditures - all orgs'!$C$14:$C$3599, 'Budget Detail - BBBBBB'!$B49,'Expenditures - all orgs'!$B$14:$B$3599,'Budget Detail - BBBBBB'!$B$3)</f>
        <v>0</v>
      </c>
      <c r="E49" s="277">
        <f>SUMIFS('Expenditures - all orgs'!$F$14:$F$3599,'Expenditures - all orgs'!$C$14:$C$3599, 'Budget Detail - BBBBBB'!$B49,'Expenditures - all orgs'!$B$14:$B$3599,'Budget Detail - BBBBBB'!$B$3)</f>
        <v>0</v>
      </c>
      <c r="F49" s="278">
        <f t="shared" si="0"/>
        <v>0</v>
      </c>
    </row>
    <row r="50" spans="1:6" ht="15" customHeight="1" x14ac:dyDescent="0.3">
      <c r="A50" s="216" t="s">
        <v>178</v>
      </c>
      <c r="B50" s="1140">
        <v>115200</v>
      </c>
      <c r="C50" s="275">
        <f>SUMIFS('Expenditures - all orgs'!$D$14:$D$3599,'Expenditures - all orgs'!$C$14:$C$3599, 'Budget Detail - BBBBBB'!$B50,'Expenditures - all orgs'!$B$14:$B$3599,'Budget Detail - BBBBBB'!$B$3)</f>
        <v>0</v>
      </c>
      <c r="D50" s="276">
        <f>SUMIFS('Expenditures - all orgs'!$E$14:$E$3599,'Expenditures - all orgs'!$C$14:$C$3599, 'Budget Detail - BBBBBB'!$B50,'Expenditures - all orgs'!$B$14:$B$3599,'Budget Detail - BBBBBB'!$B$3)</f>
        <v>0</v>
      </c>
      <c r="E50" s="277">
        <f>SUMIFS('Expenditures - all orgs'!$F$14:$F$3599,'Expenditures - all orgs'!$C$14:$C$3599, 'Budget Detail - BBBBBB'!$B50,'Expenditures - all orgs'!$B$14:$B$3599,'Budget Detail - BBBBBB'!$B$3)</f>
        <v>0</v>
      </c>
      <c r="F50" s="278">
        <f t="shared" si="0"/>
        <v>0</v>
      </c>
    </row>
    <row r="51" spans="1:6" ht="15" customHeight="1" x14ac:dyDescent="0.3">
      <c r="A51" s="216" t="s">
        <v>180</v>
      </c>
      <c r="B51" s="1140">
        <v>115300</v>
      </c>
      <c r="C51" s="275">
        <f>SUMIFS('Expenditures - all orgs'!$D$14:$D$3599,'Expenditures - all orgs'!$C$14:$C$3599, 'Budget Detail - BBBBBB'!$B51,'Expenditures - all orgs'!$B$14:$B$3599,'Budget Detail - BBBBBB'!$B$3)</f>
        <v>0</v>
      </c>
      <c r="D51" s="276">
        <f>SUMIFS('Expenditures - all orgs'!$E$14:$E$3599,'Expenditures - all orgs'!$C$14:$C$3599, 'Budget Detail - BBBBBB'!$B51,'Expenditures - all orgs'!$B$14:$B$3599,'Budget Detail - BBBBBB'!$B$3)</f>
        <v>0</v>
      </c>
      <c r="E51" s="277">
        <f>SUMIFS('Expenditures - all orgs'!$F$14:$F$3599,'Expenditures - all orgs'!$C$14:$C$3599, 'Budget Detail - BBBBBB'!$B51,'Expenditures - all orgs'!$B$14:$B$3599,'Budget Detail - BBBBBB'!$B$3)</f>
        <v>0</v>
      </c>
      <c r="F51" s="278">
        <f t="shared" si="0"/>
        <v>0</v>
      </c>
    </row>
    <row r="52" spans="1:6" ht="15" customHeight="1" x14ac:dyDescent="0.3">
      <c r="A52" s="216" t="s">
        <v>181</v>
      </c>
      <c r="B52" s="1140">
        <v>115400</v>
      </c>
      <c r="C52" s="275">
        <f>SUMIFS('Expenditures - all orgs'!$D$14:$D$3599,'Expenditures - all orgs'!$C$14:$C$3599, 'Budget Detail - BBBBBB'!$B52,'Expenditures - all orgs'!$B$14:$B$3599,'Budget Detail - BBBBBB'!$B$3)</f>
        <v>0</v>
      </c>
      <c r="D52" s="276">
        <f>SUMIFS('Expenditures - all orgs'!$E$14:$E$3599,'Expenditures - all orgs'!$C$14:$C$3599, 'Budget Detail - BBBBBB'!$B52,'Expenditures - all orgs'!$B$14:$B$3599,'Budget Detail - BBBBBB'!$B$3)</f>
        <v>0</v>
      </c>
      <c r="E52" s="277">
        <f>SUMIFS('Expenditures - all orgs'!$F$14:$F$3599,'Expenditures - all orgs'!$C$14:$C$3599, 'Budget Detail - BBBBBB'!$B52,'Expenditures - all orgs'!$B$14:$B$3599,'Budget Detail - BBBBBB'!$B$3)</f>
        <v>0</v>
      </c>
      <c r="F52" s="278">
        <f t="shared" si="0"/>
        <v>0</v>
      </c>
    </row>
    <row r="53" spans="1:6" ht="15" customHeight="1" x14ac:dyDescent="0.3">
      <c r="A53" s="216" t="s">
        <v>182</v>
      </c>
      <c r="B53" s="1140">
        <v>115800</v>
      </c>
      <c r="C53" s="275">
        <f>SUMIFS('Expenditures - all orgs'!$D$14:$D$3599,'Expenditures - all orgs'!$C$14:$C$3599, 'Budget Detail - BBBBBB'!$B53,'Expenditures - all orgs'!$B$14:$B$3599,'Budget Detail - BBBBBB'!$B$3)</f>
        <v>0</v>
      </c>
      <c r="D53" s="276">
        <f>SUMIFS('Expenditures - all orgs'!$E$14:$E$3599,'Expenditures - all orgs'!$C$14:$C$3599, 'Budget Detail - BBBBBB'!$B53,'Expenditures - all orgs'!$B$14:$B$3599,'Budget Detail - BBBBBB'!$B$3)</f>
        <v>0</v>
      </c>
      <c r="E53" s="277">
        <f>SUMIFS('Expenditures - all orgs'!$F$14:$F$3599,'Expenditures - all orgs'!$C$14:$C$3599, 'Budget Detail - BBBBBB'!$B53,'Expenditures - all orgs'!$B$14:$B$3599,'Budget Detail - BBBBBB'!$B$3)</f>
        <v>0</v>
      </c>
      <c r="F53" s="278">
        <f t="shared" si="0"/>
        <v>0</v>
      </c>
    </row>
    <row r="54" spans="1:6" ht="15" customHeight="1" x14ac:dyDescent="0.3">
      <c r="A54" s="216" t="s">
        <v>160</v>
      </c>
      <c r="B54" s="1140">
        <v>116200</v>
      </c>
      <c r="C54" s="275">
        <f>SUMIFS('Expenditures - all orgs'!$D$14:$D$3599,'Expenditures - all orgs'!$C$14:$C$3599, 'Budget Detail - BBBBBB'!$B54,'Expenditures - all orgs'!$B$14:$B$3599,'Budget Detail - BBBBBB'!$B$3)</f>
        <v>0</v>
      </c>
      <c r="D54" s="276">
        <f>SUMIFS('Expenditures - all orgs'!$E$14:$E$3599,'Expenditures - all orgs'!$C$14:$C$3599, 'Budget Detail - BBBBBB'!$B54,'Expenditures - all orgs'!$B$14:$B$3599,'Budget Detail - BBBBBB'!$B$3)</f>
        <v>0</v>
      </c>
      <c r="E54" s="277">
        <f>SUMIFS('Expenditures - all orgs'!$F$14:$F$3599,'Expenditures - all orgs'!$C$14:$C$3599, 'Budget Detail - BBBBBB'!$B54,'Expenditures - all orgs'!$B$14:$B$3599,'Budget Detail - BBBBBB'!$B$3)</f>
        <v>0</v>
      </c>
      <c r="F54" s="278">
        <f t="shared" si="0"/>
        <v>0</v>
      </c>
    </row>
    <row r="55" spans="1:6" ht="15" customHeight="1" x14ac:dyDescent="0.3">
      <c r="A55" s="216" t="s">
        <v>171</v>
      </c>
      <c r="B55" s="1140">
        <v>116300</v>
      </c>
      <c r="C55" s="275">
        <f>SUMIFS('Expenditures - all orgs'!$D$14:$D$3599,'Expenditures - all orgs'!$C$14:$C$3599, 'Budget Detail - BBBBBB'!$B55,'Expenditures - all orgs'!$B$14:$B$3599,'Budget Detail - BBBBBB'!$B$3)</f>
        <v>0</v>
      </c>
      <c r="D55" s="276">
        <f>SUMIFS('Expenditures - all orgs'!$E$14:$E$3599,'Expenditures - all orgs'!$C$14:$C$3599, 'Budget Detail - BBBBBB'!$B55,'Expenditures - all orgs'!$B$14:$B$3599,'Budget Detail - BBBBBB'!$B$3)</f>
        <v>0</v>
      </c>
      <c r="E55" s="277">
        <f>SUMIFS('Expenditures - all orgs'!$F$14:$F$3599,'Expenditures - all orgs'!$C$14:$C$3599, 'Budget Detail - BBBBBB'!$B55,'Expenditures - all orgs'!$B$14:$B$3599,'Budget Detail - BBBBBB'!$B$3)</f>
        <v>0</v>
      </c>
      <c r="F55" s="278">
        <f t="shared" si="0"/>
        <v>0</v>
      </c>
    </row>
    <row r="56" spans="1:6" ht="15" customHeight="1" x14ac:dyDescent="0.3">
      <c r="A56" s="216" t="s">
        <v>172</v>
      </c>
      <c r="B56" s="1140">
        <v>116400</v>
      </c>
      <c r="C56" s="275">
        <f>SUMIFS('Expenditures - all orgs'!$D$14:$D$3599,'Expenditures - all orgs'!$C$14:$C$3599, 'Budget Detail - BBBBBB'!$B56,'Expenditures - all orgs'!$B$14:$B$3599,'Budget Detail - BBBBBB'!$B$3)</f>
        <v>0</v>
      </c>
      <c r="D56" s="276">
        <f>SUMIFS('Expenditures - all orgs'!$E$14:$E$3599,'Expenditures - all orgs'!$C$14:$C$3599, 'Budget Detail - BBBBBB'!$B56,'Expenditures - all orgs'!$B$14:$B$3599,'Budget Detail - BBBBBB'!$B$3)</f>
        <v>0</v>
      </c>
      <c r="E56" s="277">
        <f>SUMIFS('Expenditures - all orgs'!$F$14:$F$3599,'Expenditures - all orgs'!$C$14:$C$3599, 'Budget Detail - BBBBBB'!$B56,'Expenditures - all orgs'!$B$14:$B$3599,'Budget Detail - BBBBBB'!$B$3)</f>
        <v>0</v>
      </c>
      <c r="F56" s="278">
        <f t="shared" si="0"/>
        <v>0</v>
      </c>
    </row>
    <row r="57" spans="1:6" ht="15" customHeight="1" x14ac:dyDescent="0.3">
      <c r="A57" s="216" t="s">
        <v>173</v>
      </c>
      <c r="B57" s="1140">
        <v>116500</v>
      </c>
      <c r="C57" s="275">
        <f>SUMIFS('Expenditures - all orgs'!$D$14:$D$3599,'Expenditures - all orgs'!$C$14:$C$3599, 'Budget Detail - BBBBBB'!$B57,'Expenditures - all orgs'!$B$14:$B$3599,'Budget Detail - BBBBBB'!$B$3)</f>
        <v>0</v>
      </c>
      <c r="D57" s="276">
        <f>SUMIFS('Expenditures - all orgs'!$E$14:$E$3599,'Expenditures - all orgs'!$C$14:$C$3599, 'Budget Detail - BBBBBB'!$B57,'Expenditures - all orgs'!$B$14:$B$3599,'Budget Detail - BBBBBB'!$B$3)</f>
        <v>0</v>
      </c>
      <c r="E57" s="277">
        <f>SUMIFS('Expenditures - all orgs'!$F$14:$F$3599,'Expenditures - all orgs'!$C$14:$C$3599, 'Budget Detail - BBBBBB'!$B57,'Expenditures - all orgs'!$B$14:$B$3599,'Budget Detail - BBBBBB'!$B$3)</f>
        <v>0</v>
      </c>
      <c r="F57" s="278">
        <f t="shared" si="0"/>
        <v>0</v>
      </c>
    </row>
    <row r="58" spans="1:6" ht="15" customHeight="1" x14ac:dyDescent="0.3">
      <c r="A58" s="216" t="s">
        <v>161</v>
      </c>
      <c r="B58" s="1140">
        <v>116600</v>
      </c>
      <c r="C58" s="275">
        <f>SUMIFS('Expenditures - all orgs'!$D$14:$D$3599,'Expenditures - all orgs'!$C$14:$C$3599, 'Budget Detail - BBBBBB'!$B58,'Expenditures - all orgs'!$B$14:$B$3599,'Budget Detail - BBBBBB'!$B$3)</f>
        <v>0</v>
      </c>
      <c r="D58" s="276">
        <f>SUMIFS('Expenditures - all orgs'!$E$14:$E$3599,'Expenditures - all orgs'!$C$14:$C$3599, 'Budget Detail - BBBBBB'!$B58,'Expenditures - all orgs'!$B$14:$B$3599,'Budget Detail - BBBBBB'!$B$3)</f>
        <v>0</v>
      </c>
      <c r="E58" s="277">
        <f>SUMIFS('Expenditures - all orgs'!$F$14:$F$3599,'Expenditures - all orgs'!$C$14:$C$3599, 'Budget Detail - BBBBBB'!$B58,'Expenditures - all orgs'!$B$14:$B$3599,'Budget Detail - BBBBBB'!$B$3)</f>
        <v>0</v>
      </c>
      <c r="F58" s="278">
        <f t="shared" si="0"/>
        <v>0</v>
      </c>
    </row>
    <row r="59" spans="1:6" ht="15" customHeight="1" x14ac:dyDescent="0.3">
      <c r="A59" s="216" t="s">
        <v>104</v>
      </c>
      <c r="B59" s="1142" t="s">
        <v>107</v>
      </c>
      <c r="C59" s="275">
        <f>SUMIFS('Expenditures - all orgs'!$D$14:$D$3599,'Expenditures - all orgs'!$C$14:$C$3599, 'Budget Detail - BBBBBB'!$B59,'Expenditures - all orgs'!$B$14:$B$3599,'Budget Detail - BBBBBB'!$B$3)</f>
        <v>0</v>
      </c>
      <c r="D59" s="276">
        <f>SUMIFS('Expenditures - all orgs'!$E$14:$E$3599,'Expenditures - all orgs'!$C$14:$C$3599, 'Budget Detail - BBBBBB'!$B59,'Expenditures - all orgs'!$B$14:$B$3599,'Budget Detail - BBBBBB'!$B$3)</f>
        <v>0</v>
      </c>
      <c r="E59" s="277">
        <f>SUMIFS('Expenditures - all orgs'!$F$14:$F$3599,'Expenditures - all orgs'!$C$14:$C$3599, 'Budget Detail - BBBBBB'!$B59,'Expenditures - all orgs'!$B$14:$B$3599,'Budget Detail - BBBBBB'!$B$3)</f>
        <v>0</v>
      </c>
      <c r="F59" s="278">
        <f t="shared" si="0"/>
        <v>0</v>
      </c>
    </row>
    <row r="60" spans="1:6" ht="15" customHeight="1" x14ac:dyDescent="0.3">
      <c r="A60" s="216" t="s">
        <v>104</v>
      </c>
      <c r="B60" s="1142" t="s">
        <v>107</v>
      </c>
      <c r="C60" s="275">
        <f>SUMIFS('Expenditures - all orgs'!$D$14:$D$3599,'Expenditures - all orgs'!$C$14:$C$3599, 'Budget Detail - BBBBBB'!$B60,'Expenditures - all orgs'!$B$14:$B$3599,'Budget Detail - BBBBBB'!$B$3)</f>
        <v>0</v>
      </c>
      <c r="D60" s="276">
        <f>SUMIFS('Expenditures - all orgs'!$E$14:$E$3599,'Expenditures - all orgs'!$C$14:$C$3599, 'Budget Detail - BBBBBB'!$B60,'Expenditures - all orgs'!$B$14:$B$3599,'Budget Detail - BBBBBB'!$B$3)</f>
        <v>0</v>
      </c>
      <c r="E60" s="277">
        <f>SUMIFS('Expenditures - all orgs'!$F$14:$F$3599,'Expenditures - all orgs'!$C$14:$C$3599, 'Budget Detail - BBBBBB'!$B60,'Expenditures - all orgs'!$B$14:$B$3599,'Budget Detail - BBBBBB'!$B$3)</f>
        <v>0</v>
      </c>
      <c r="F60" s="278">
        <f t="shared" si="0"/>
        <v>0</v>
      </c>
    </row>
    <row r="61" spans="1:6" ht="15" customHeight="1" x14ac:dyDescent="0.3">
      <c r="A61" s="216" t="s">
        <v>104</v>
      </c>
      <c r="B61" s="1142" t="s">
        <v>107</v>
      </c>
      <c r="C61" s="275">
        <f>SUMIFS('Expenditures - all orgs'!$D$14:$D$3599,'Expenditures - all orgs'!$C$14:$C$3599, 'Budget Detail - BBBBBB'!$B61,'Expenditures - all orgs'!$B$14:$B$3599,'Budget Detail - BBBBBB'!$B$3)</f>
        <v>0</v>
      </c>
      <c r="D61" s="276">
        <f>SUMIFS('Expenditures - all orgs'!$E$14:$E$3599,'Expenditures - all orgs'!$C$14:$C$3599, 'Budget Detail - BBBBBB'!$B61,'Expenditures - all orgs'!$B$14:$B$3599,'Budget Detail - BBBBBB'!$B$3)</f>
        <v>0</v>
      </c>
      <c r="E61" s="277">
        <f>SUMIFS('Expenditures - all orgs'!$F$14:$F$3599,'Expenditures - all orgs'!$C$14:$C$3599, 'Budget Detail - BBBBBB'!$B61,'Expenditures - all orgs'!$B$14:$B$3599,'Budget Detail - BBBBBB'!$B$3)</f>
        <v>0</v>
      </c>
      <c r="F61" s="278">
        <f t="shared" si="0"/>
        <v>0</v>
      </c>
    </row>
    <row r="62" spans="1:6" ht="15" customHeight="1" x14ac:dyDescent="0.3">
      <c r="A62" s="216" t="s">
        <v>104</v>
      </c>
      <c r="B62" s="1142" t="s">
        <v>107</v>
      </c>
      <c r="C62" s="275">
        <f>SUMIFS('Expenditures - all orgs'!$D$14:$D$3599,'Expenditures - all orgs'!$C$14:$C$3599, 'Budget Detail - BBBBBB'!$B62,'Expenditures - all orgs'!$B$14:$B$3599,'Budget Detail - BBBBBB'!$B$3)</f>
        <v>0</v>
      </c>
      <c r="D62" s="276">
        <f>SUMIFS('Expenditures - all orgs'!$E$14:$E$3599,'Expenditures - all orgs'!$C$14:$C$3599, 'Budget Detail - BBBBBB'!$B62,'Expenditures - all orgs'!$B$14:$B$3599,'Budget Detail - BBBBBB'!$B$3)</f>
        <v>0</v>
      </c>
      <c r="E62" s="277">
        <f>SUMIFS('Expenditures - all orgs'!$F$14:$F$3599,'Expenditures - all orgs'!$C$14:$C$3599, 'Budget Detail - BBBBBB'!$B62,'Expenditures - all orgs'!$B$14:$B$3599,'Budget Detail - BBBBBB'!$B$3)</f>
        <v>0</v>
      </c>
      <c r="F62" s="278">
        <f t="shared" si="0"/>
        <v>0</v>
      </c>
    </row>
    <row r="63" spans="1:6" ht="15" customHeight="1" x14ac:dyDescent="0.3">
      <c r="A63" s="216" t="s">
        <v>104</v>
      </c>
      <c r="B63" s="1142" t="s">
        <v>107</v>
      </c>
      <c r="C63" s="275">
        <f>SUMIFS('Expenditures - all orgs'!$D$14:$D$3599,'Expenditures - all orgs'!$C$14:$C$3599, 'Budget Detail - BBBBBB'!$B63,'Expenditures - all orgs'!$B$14:$B$3599,'Budget Detail - BBBBBB'!$B$3)</f>
        <v>0</v>
      </c>
      <c r="D63" s="276">
        <f>SUMIFS('Expenditures - all orgs'!$E$14:$E$3599,'Expenditures - all orgs'!$C$14:$C$3599, 'Budget Detail - BBBBBB'!$B63,'Expenditures - all orgs'!$B$14:$B$3599,'Budget Detail - BBBBBB'!$B$3)</f>
        <v>0</v>
      </c>
      <c r="E63" s="277">
        <f>SUMIFS('Expenditures - all orgs'!$F$14:$F$3599,'Expenditures - all orgs'!$C$14:$C$3599, 'Budget Detail - BBBBBB'!$B63,'Expenditures - all orgs'!$B$14:$B$3599,'Budget Detail - BBBBBB'!$B$3)</f>
        <v>0</v>
      </c>
      <c r="F63" s="278">
        <f t="shared" si="0"/>
        <v>0</v>
      </c>
    </row>
    <row r="64" spans="1:6" ht="15" customHeight="1" x14ac:dyDescent="0.3">
      <c r="A64" s="216" t="s">
        <v>104</v>
      </c>
      <c r="B64" s="1142" t="s">
        <v>107</v>
      </c>
      <c r="C64" s="275">
        <f>SUMIFS('Expenditures - all orgs'!$D$14:$D$3599,'Expenditures - all orgs'!$C$14:$C$3599, 'Budget Detail - BBBBBB'!$B64,'Expenditures - all orgs'!$B$14:$B$3599,'Budget Detail - BBBBBB'!$B$3)</f>
        <v>0</v>
      </c>
      <c r="D64" s="276">
        <f>SUMIFS('Expenditures - all orgs'!$E$14:$E$3599,'Expenditures - all orgs'!$C$14:$C$3599, 'Budget Detail - BBBBBB'!$B64,'Expenditures - all orgs'!$B$14:$B$3599,'Budget Detail - BBBBBB'!$B$3)</f>
        <v>0</v>
      </c>
      <c r="E64" s="277">
        <f>SUMIFS('Expenditures - all orgs'!$F$14:$F$3599,'Expenditures - all orgs'!$C$14:$C$3599, 'Budget Detail - BBBBBB'!$B64,'Expenditures - all orgs'!$B$14:$B$3599,'Budget Detail - BBBBBB'!$B$3)</f>
        <v>0</v>
      </c>
      <c r="F64" s="278">
        <f t="shared" si="0"/>
        <v>0</v>
      </c>
    </row>
    <row r="65" spans="1:6" ht="15" customHeight="1" x14ac:dyDescent="0.3">
      <c r="A65" s="216" t="s">
        <v>104</v>
      </c>
      <c r="B65" s="1142" t="s">
        <v>107</v>
      </c>
      <c r="C65" s="275">
        <f>SUMIFS('Expenditures - all orgs'!$D$14:$D$3599,'Expenditures - all orgs'!$C$14:$C$3599, 'Budget Detail - BBBBBB'!$B65,'Expenditures - all orgs'!$B$14:$B$3599,'Budget Detail - BBBBBB'!$B$3)</f>
        <v>0</v>
      </c>
      <c r="D65" s="276">
        <f>SUMIFS('Expenditures - all orgs'!$E$14:$E$3599,'Expenditures - all orgs'!$C$14:$C$3599, 'Budget Detail - BBBBBB'!$B65,'Expenditures - all orgs'!$B$14:$B$3599,'Budget Detail - BBBBBB'!$B$3)</f>
        <v>0</v>
      </c>
      <c r="E65" s="277">
        <f>SUMIFS('Expenditures - all orgs'!$F$14:$F$3599,'Expenditures - all orgs'!$C$14:$C$3599, 'Budget Detail - BBBBBB'!$B65,'Expenditures - all orgs'!$B$14:$B$3599,'Budget Detail - BBBBBB'!$B$3)</f>
        <v>0</v>
      </c>
      <c r="F65" s="278">
        <f t="shared" si="0"/>
        <v>0</v>
      </c>
    </row>
    <row r="66" spans="1:6" ht="15" customHeight="1" x14ac:dyDescent="0.3">
      <c r="A66" s="216" t="s">
        <v>104</v>
      </c>
      <c r="B66" s="1142" t="s">
        <v>107</v>
      </c>
      <c r="C66" s="275">
        <f>SUMIFS('Expenditures - all orgs'!$D$14:$D$3599,'Expenditures - all orgs'!$C$14:$C$3599, 'Budget Detail - BBBBBB'!$B66,'Expenditures - all orgs'!$B$14:$B$3599,'Budget Detail - BBBBBB'!$B$3)</f>
        <v>0</v>
      </c>
      <c r="D66" s="276">
        <f>SUMIFS('Expenditures - all orgs'!$E$14:$E$3599,'Expenditures - all orgs'!$C$14:$C$3599, 'Budget Detail - BBBBBB'!$B66,'Expenditures - all orgs'!$B$14:$B$3599,'Budget Detail - BBBBBB'!$B$3)</f>
        <v>0</v>
      </c>
      <c r="E66" s="277">
        <f>SUMIFS('Expenditures - all orgs'!$F$14:$F$3599,'Expenditures - all orgs'!$C$14:$C$3599, 'Budget Detail - BBBBBB'!$B66,'Expenditures - all orgs'!$B$14:$B$3599,'Budget Detail - BBBBBB'!$B$3)</f>
        <v>0</v>
      </c>
      <c r="F66" s="278">
        <f t="shared" si="0"/>
        <v>0</v>
      </c>
    </row>
    <row r="67" spans="1:6" ht="15" customHeight="1" x14ac:dyDescent="0.3">
      <c r="A67" s="216" t="s">
        <v>104</v>
      </c>
      <c r="B67" s="1142" t="s">
        <v>107</v>
      </c>
      <c r="C67" s="275">
        <f>SUMIFS('Expenditures - all orgs'!$D$14:$D$3599,'Expenditures - all orgs'!$C$14:$C$3599, 'Budget Detail - BBBBBB'!$B67,'Expenditures - all orgs'!$B$14:$B$3599,'Budget Detail - BBBBBB'!$B$3)</f>
        <v>0</v>
      </c>
      <c r="D67" s="276">
        <f>SUMIFS('Expenditures - all orgs'!$E$14:$E$3599,'Expenditures - all orgs'!$C$14:$C$3599, 'Budget Detail - BBBBBB'!$B67,'Expenditures - all orgs'!$B$14:$B$3599,'Budget Detail - BBBBBB'!$B$3)</f>
        <v>0</v>
      </c>
      <c r="E67" s="277">
        <f>SUMIFS('Expenditures - all orgs'!$F$14:$F$3599,'Expenditures - all orgs'!$C$14:$C$3599, 'Budget Detail - BBBBBB'!$B67,'Expenditures - all orgs'!$B$14:$B$3599,'Budget Detail - BBBBBB'!$B$3)</f>
        <v>0</v>
      </c>
      <c r="F67" s="278">
        <f t="shared" si="0"/>
        <v>0</v>
      </c>
    </row>
    <row r="68" spans="1:6" ht="15" customHeight="1" x14ac:dyDescent="0.3">
      <c r="A68" s="216" t="s">
        <v>104</v>
      </c>
      <c r="B68" s="1142" t="s">
        <v>107</v>
      </c>
      <c r="C68" s="275">
        <f>SUMIFS('Expenditures - all orgs'!$D$14:$D$3599,'Expenditures - all orgs'!$C$14:$C$3599, 'Budget Detail - BBBBBB'!$B68,'Expenditures - all orgs'!$B$14:$B$3599,'Budget Detail - BBBBBB'!$B$3)</f>
        <v>0</v>
      </c>
      <c r="D68" s="276">
        <f>SUMIFS('Expenditures - all orgs'!$E$14:$E$3599,'Expenditures - all orgs'!$C$14:$C$3599, 'Budget Detail - BBBBBB'!$B68,'Expenditures - all orgs'!$B$14:$B$3599,'Budget Detail - BBBBBB'!$B$3)</f>
        <v>0</v>
      </c>
      <c r="E68" s="277">
        <f>SUMIFS('Expenditures - all orgs'!$F$14:$F$3599,'Expenditures - all orgs'!$C$14:$C$3599, 'Budget Detail - BBBBBB'!$B68,'Expenditures - all orgs'!$B$14:$B$3599,'Budget Detail - BBBBBB'!$B$3)</f>
        <v>0</v>
      </c>
      <c r="F68" s="278">
        <f t="shared" si="0"/>
        <v>0</v>
      </c>
    </row>
    <row r="69" spans="1:6" ht="15" customHeight="1" x14ac:dyDescent="0.3">
      <c r="A69" s="216" t="s">
        <v>104</v>
      </c>
      <c r="B69" s="1142" t="s">
        <v>107</v>
      </c>
      <c r="C69" s="275">
        <f>SUMIFS('Expenditures - all orgs'!$D$14:$D$3599,'Expenditures - all orgs'!$C$14:$C$3599, 'Budget Detail - BBBBBB'!$B69,'Expenditures - all orgs'!$B$14:$B$3599,'Budget Detail - BBBBBB'!$B$3)</f>
        <v>0</v>
      </c>
      <c r="D69" s="276">
        <f>SUMIFS('Expenditures - all orgs'!$E$14:$E$3599,'Expenditures - all orgs'!$C$14:$C$3599, 'Budget Detail - BBBBBB'!$B69,'Expenditures - all orgs'!$B$14:$B$3599,'Budget Detail - BBBBBB'!$B$3)</f>
        <v>0</v>
      </c>
      <c r="E69" s="277">
        <f>SUMIFS('Expenditures - all orgs'!$F$14:$F$3599,'Expenditures - all orgs'!$C$14:$C$3599, 'Budget Detail - BBBBBB'!$B69,'Expenditures - all orgs'!$B$14:$B$3599,'Budget Detail - BBBBBB'!$B$3)</f>
        <v>0</v>
      </c>
      <c r="F69" s="278">
        <f t="shared" si="0"/>
        <v>0</v>
      </c>
    </row>
    <row r="70" spans="1:6" ht="15" customHeight="1" thickBot="1" x14ac:dyDescent="0.35">
      <c r="A70" s="216" t="s">
        <v>104</v>
      </c>
      <c r="B70" s="1142" t="s">
        <v>107</v>
      </c>
      <c r="C70" s="275">
        <f>SUMIFS('Expenditures - all orgs'!$D$14:$D$3599,'Expenditures - all orgs'!$C$14:$C$3599, 'Budget Detail - BBBBBB'!$B70,'Expenditures - all orgs'!$B$14:$B$3599,'Budget Detail - BBBBBB'!$B$3)</f>
        <v>0</v>
      </c>
      <c r="D70" s="276">
        <f>SUMIFS('Expenditures - all orgs'!$E$14:$E$3599,'Expenditures - all orgs'!$C$14:$C$3599, 'Budget Detail - BBBBBB'!$B70,'Expenditures - all orgs'!$B$14:$B$3599,'Budget Detail - BBBBBB'!$B$3)</f>
        <v>0</v>
      </c>
      <c r="E70" s="277">
        <f>SUMIFS('Expenditures - all orgs'!$F$14:$F$3599,'Expenditures - all orgs'!$C$14:$C$3599, 'Budget Detail - BBBBBB'!$B70,'Expenditures - all orgs'!$B$14:$B$3599,'Budget Detail - BBBBBB'!$B$3)</f>
        <v>0</v>
      </c>
      <c r="F70" s="286">
        <f t="shared" si="0"/>
        <v>0</v>
      </c>
    </row>
    <row r="71" spans="1:6" ht="15" customHeight="1" thickBot="1" x14ac:dyDescent="0.35">
      <c r="A71" s="1384" t="s">
        <v>211</v>
      </c>
      <c r="B71" s="1385"/>
      <c r="C71" s="1138">
        <f>SUM(C10:C70)</f>
        <v>0</v>
      </c>
      <c r="D71" s="1138">
        <f>SUM(D10:D70)</f>
        <v>0</v>
      </c>
      <c r="E71" s="1138">
        <f>SUM(E10:E70)</f>
        <v>0</v>
      </c>
      <c r="F71" s="1139">
        <f>SUM(F10:F70)</f>
        <v>0</v>
      </c>
    </row>
    <row r="72" spans="1:6" ht="15" customHeight="1" x14ac:dyDescent="0.3">
      <c r="A72" s="708"/>
      <c r="B72" s="708"/>
      <c r="C72" s="287"/>
      <c r="D72" s="288"/>
      <c r="E72" s="289"/>
      <c r="F72" s="290"/>
    </row>
    <row r="73" spans="1:6" ht="15" customHeight="1" x14ac:dyDescent="0.3">
      <c r="A73" s="217" t="s">
        <v>294</v>
      </c>
      <c r="B73" s="708"/>
      <c r="C73" s="291"/>
      <c r="D73" s="292"/>
      <c r="E73" s="292"/>
      <c r="F73" s="293"/>
    </row>
    <row r="74" spans="1:6" ht="15" customHeight="1" x14ac:dyDescent="0.3">
      <c r="A74" s="218" t="s">
        <v>183</v>
      </c>
      <c r="B74" s="589">
        <v>119600</v>
      </c>
      <c r="C74" s="294">
        <f>SUMIFS('Expenditures - all orgs'!$D$14:$D$3599,'Expenditures - all orgs'!$C$14:$C$3599, 'Budget Detail - BBBBBB'!$B74,'Expenditures - all orgs'!$B$14:$B$3599,'Budget Detail - BBBBBB'!$B$3)</f>
        <v>0</v>
      </c>
      <c r="D74" s="295">
        <f>SUMIFS('Expenditures - all orgs'!$E$14:$E$3599,'Expenditures - all orgs'!$C$14:$C$3599, 'Budget Detail - BBBBBB'!$B74,'Expenditures - all orgs'!$B$14:$B$3599,'Budget Detail - BBBBBB'!$B$3)</f>
        <v>0</v>
      </c>
      <c r="E74" s="296">
        <f>SUMIFS('Expenditures - all orgs'!$F$14:$F$3599,'Expenditures - all orgs'!$C$14:$C$3599, 'Budget Detail - BBBBBB'!$B74,'Expenditures - all orgs'!$B$14:$B$3599,'Budget Detail - BBBBBB'!$B$3)</f>
        <v>0</v>
      </c>
      <c r="F74" s="297">
        <f t="shared" si="0"/>
        <v>0</v>
      </c>
    </row>
    <row r="75" spans="1:6" ht="15" customHeight="1" x14ac:dyDescent="0.3">
      <c r="A75" s="218" t="s">
        <v>184</v>
      </c>
      <c r="B75" s="590">
        <v>119700</v>
      </c>
      <c r="C75" s="294">
        <f>SUMIFS('Expenditures - all orgs'!$D$14:$D$3599,'Expenditures - all orgs'!$C$14:$C$3599, 'Budget Detail - BBBBBB'!$B75,'Expenditures - all orgs'!$B$14:$B$3599,'Budget Detail - BBBBBB'!$B$3)</f>
        <v>0</v>
      </c>
      <c r="D75" s="295">
        <f>SUMIFS('Expenditures - all orgs'!$E$14:$E$3599,'Expenditures - all orgs'!$C$14:$C$3599, 'Budget Detail - BBBBBB'!$B75,'Expenditures - all orgs'!$B$14:$B$3599,'Budget Detail - BBBBBB'!$B$3)</f>
        <v>0</v>
      </c>
      <c r="E75" s="296">
        <f>SUMIFS('Expenditures - all orgs'!$F$14:$F$3599,'Expenditures - all orgs'!$C$14:$C$3599, 'Budget Detail - BBBBBB'!$B75,'Expenditures - all orgs'!$B$14:$B$3599,'Budget Detail - BBBBBB'!$B$3)</f>
        <v>0</v>
      </c>
      <c r="F75" s="297">
        <f t="shared" si="0"/>
        <v>0</v>
      </c>
    </row>
    <row r="76" spans="1:6" ht="15" customHeight="1" x14ac:dyDescent="0.3">
      <c r="A76" s="218" t="s">
        <v>185</v>
      </c>
      <c r="B76" s="590">
        <v>119800</v>
      </c>
      <c r="C76" s="294">
        <f>SUMIFS('Expenditures - all orgs'!$D$14:$D$3599,'Expenditures - all orgs'!$C$14:$C$3599, 'Budget Detail - BBBBBB'!$B76,'Expenditures - all orgs'!$B$14:$B$3599,'Budget Detail - BBBBBB'!$B$3)</f>
        <v>0</v>
      </c>
      <c r="D76" s="295">
        <f>SUMIFS('Expenditures - all orgs'!$E$14:$E$3599,'Expenditures - all orgs'!$C$14:$C$3599, 'Budget Detail - BBBBBB'!$B76,'Expenditures - all orgs'!$B$14:$B$3599,'Budget Detail - BBBBBB'!$B$3)</f>
        <v>0</v>
      </c>
      <c r="E76" s="296">
        <f>SUMIFS('Expenditures - all orgs'!$F$14:$F$3599,'Expenditures - all orgs'!$C$14:$C$3599, 'Budget Detail - BBBBBB'!$B76,'Expenditures - all orgs'!$B$14:$B$3599,'Budget Detail - BBBBBB'!$B$3)</f>
        <v>0</v>
      </c>
      <c r="F76" s="297">
        <f t="shared" ref="F76:F80" si="1">C76-D76-E76</f>
        <v>0</v>
      </c>
    </row>
    <row r="77" spans="1:6" ht="15" customHeight="1" x14ac:dyDescent="0.3">
      <c r="A77" s="218" t="s">
        <v>185</v>
      </c>
      <c r="B77" s="590">
        <v>119900</v>
      </c>
      <c r="C77" s="294">
        <f>SUMIFS('Expenditures - all orgs'!$D$14:$D$3599,'Expenditures - all orgs'!$C$14:$C$3599, 'Budget Detail - BBBBBB'!$B77,'Expenditures - all orgs'!$B$14:$B$3599,'Budget Detail - BBBBBB'!$B$3)</f>
        <v>0</v>
      </c>
      <c r="D77" s="295">
        <f>SUMIFS('Expenditures - all orgs'!$E$14:$E$3599,'Expenditures - all orgs'!$C$14:$C$3599, 'Budget Detail - BBBBBB'!$B77,'Expenditures - all orgs'!$B$14:$B$3599,'Budget Detail - BBBBBB'!$B$3)</f>
        <v>0</v>
      </c>
      <c r="E77" s="296">
        <f>SUMIFS('Expenditures - all orgs'!$F$14:$F$3599,'Expenditures - all orgs'!$C$14:$C$3599, 'Budget Detail - BBBBBB'!$B77,'Expenditures - all orgs'!$B$14:$B$3599,'Budget Detail - BBBBBB'!$B$3)</f>
        <v>0</v>
      </c>
      <c r="F77" s="297">
        <f t="shared" si="1"/>
        <v>0</v>
      </c>
    </row>
    <row r="78" spans="1:6" ht="15" customHeight="1" x14ac:dyDescent="0.3">
      <c r="A78" s="218" t="s">
        <v>185</v>
      </c>
      <c r="B78" s="590">
        <v>119940</v>
      </c>
      <c r="C78" s="294">
        <f>SUMIFS('Expenditures - all orgs'!$D$14:$D$3599,'Expenditures - all orgs'!$C$14:$C$3599, 'Budget Detail - BBBBBB'!$B78,'Expenditures - all orgs'!$B$14:$B$3599,'Budget Detail - BBBBBB'!$B$3)</f>
        <v>0</v>
      </c>
      <c r="D78" s="295">
        <f>SUMIFS('Expenditures - all orgs'!$E$14:$E$3599,'Expenditures - all orgs'!$C$14:$C$3599, 'Budget Detail - BBBBBB'!$B78,'Expenditures - all orgs'!$B$14:$B$3599,'Budget Detail - BBBBBB'!$B$3)</f>
        <v>0</v>
      </c>
      <c r="E78" s="296">
        <f>SUMIFS('Expenditures - all orgs'!$F$14:$F$3599,'Expenditures - all orgs'!$C$14:$C$3599, 'Budget Detail - BBBBBB'!$B78,'Expenditures - all orgs'!$B$14:$B$3599,'Budget Detail - BBBBBB'!$B$3)</f>
        <v>0</v>
      </c>
      <c r="F78" s="297">
        <f t="shared" si="1"/>
        <v>0</v>
      </c>
    </row>
    <row r="79" spans="1:6" ht="15" customHeight="1" x14ac:dyDescent="0.3">
      <c r="A79" s="218" t="s">
        <v>104</v>
      </c>
      <c r="B79" s="590" t="s">
        <v>107</v>
      </c>
      <c r="C79" s="294">
        <f>SUMIFS('Expenditures - all orgs'!$D$14:$D$3599,'Expenditures - all orgs'!$C$14:$C$3599, 'Budget Detail - BBBBBB'!$B79,'Expenditures - all orgs'!$B$14:$B$3599,'Budget Detail - BBBBBB'!$B$3)</f>
        <v>0</v>
      </c>
      <c r="D79" s="295">
        <f>SUMIFS('Expenditures - all orgs'!$E$14:$E$3599,'Expenditures - all orgs'!$C$14:$C$3599, 'Budget Detail - BBBBBB'!$B79,'Expenditures - all orgs'!$B$14:$B$3599,'Budget Detail - BBBBBB'!$B$3)</f>
        <v>0</v>
      </c>
      <c r="E79" s="296">
        <f>SUMIFS('Expenditures - all orgs'!$F$14:$F$3599,'Expenditures - all orgs'!$C$14:$C$3599, 'Budget Detail - BBBBBB'!$B79,'Expenditures - all orgs'!$B$14:$B$3599,'Budget Detail - BBBBBB'!$B$3)</f>
        <v>0</v>
      </c>
      <c r="F79" s="297">
        <f t="shared" si="1"/>
        <v>0</v>
      </c>
    </row>
    <row r="80" spans="1:6" ht="15" customHeight="1" thickBot="1" x14ac:dyDescent="0.35">
      <c r="A80" s="218" t="s">
        <v>104</v>
      </c>
      <c r="B80" s="590" t="s">
        <v>107</v>
      </c>
      <c r="C80" s="294">
        <f>SUMIFS('Expenditures - all orgs'!$D$14:$D$3599,'Expenditures - all orgs'!$C$14:$C$3599, 'Budget Detail - BBBBBB'!$B80,'Expenditures - all orgs'!$B$14:$B$3599,'Budget Detail - BBBBBB'!$B$3)</f>
        <v>0</v>
      </c>
      <c r="D80" s="295">
        <f>SUMIFS('Expenditures - all orgs'!$E$14:$E$3599,'Expenditures - all orgs'!$C$14:$C$3599, 'Budget Detail - BBBBBB'!$B80,'Expenditures - all orgs'!$B$14:$B$3599,'Budget Detail - BBBBBB'!$B$3)</f>
        <v>0</v>
      </c>
      <c r="E80" s="296">
        <f>SUMIFS('Expenditures - all orgs'!$F$14:$F$3599,'Expenditures - all orgs'!$C$14:$C$3599, 'Budget Detail - BBBBBB'!$B80,'Expenditures - all orgs'!$B$14:$B$3599,'Budget Detail - BBBBBB'!$B$3)</f>
        <v>0</v>
      </c>
      <c r="F80" s="298">
        <f t="shared" si="1"/>
        <v>0</v>
      </c>
    </row>
    <row r="81" spans="1:37" ht="15" customHeight="1" thickBot="1" x14ac:dyDescent="0.35">
      <c r="A81" s="1386" t="s">
        <v>212</v>
      </c>
      <c r="B81" s="1387"/>
      <c r="C81" s="1143">
        <f>SUM(C74:C80)</f>
        <v>0</v>
      </c>
      <c r="D81" s="1143">
        <f>SUM(D74:D80)</f>
        <v>0</v>
      </c>
      <c r="E81" s="1143">
        <f t="shared" ref="E81:F81" si="2">SUM(E74:E80)</f>
        <v>0</v>
      </c>
      <c r="F81" s="1144">
        <f t="shared" si="2"/>
        <v>0</v>
      </c>
    </row>
    <row r="82" spans="1:37" ht="15" customHeight="1" thickBot="1" x14ac:dyDescent="0.35">
      <c r="A82" s="218"/>
      <c r="B82" s="219"/>
      <c r="C82" s="300"/>
      <c r="D82" s="289"/>
      <c r="E82" s="289"/>
      <c r="F82" s="290"/>
    </row>
    <row r="83" spans="1:37" ht="18" thickBot="1" x14ac:dyDescent="0.35">
      <c r="A83" s="1382" t="s">
        <v>313</v>
      </c>
      <c r="B83" s="1383"/>
      <c r="C83" s="301">
        <f>C71+C81</f>
        <v>0</v>
      </c>
      <c r="D83" s="301">
        <f>D71+D81</f>
        <v>0</v>
      </c>
      <c r="E83" s="301">
        <f>E71+E81</f>
        <v>0</v>
      </c>
      <c r="F83" s="302">
        <f>F71+F81</f>
        <v>0</v>
      </c>
    </row>
    <row r="84" spans="1:37" ht="15" customHeight="1" x14ac:dyDescent="0.3">
      <c r="A84" s="215"/>
      <c r="B84" s="215"/>
      <c r="C84" s="709"/>
      <c r="D84" s="709"/>
      <c r="E84" s="303"/>
      <c r="F84" s="284"/>
    </row>
    <row r="85" spans="1:37" ht="15" customHeight="1" x14ac:dyDescent="0.3">
      <c r="A85" s="216"/>
      <c r="B85" s="216"/>
      <c r="C85" s="386"/>
      <c r="D85" s="386"/>
      <c r="E85" s="386"/>
      <c r="F85" s="387"/>
    </row>
    <row r="86" spans="1:37" ht="15" customHeight="1" x14ac:dyDescent="0.3">
      <c r="A86" s="220" t="s">
        <v>14</v>
      </c>
      <c r="B86" s="221"/>
      <c r="C86" s="304"/>
      <c r="D86" s="386"/>
      <c r="E86" s="386"/>
      <c r="F86" s="387"/>
    </row>
    <row r="87" spans="1:37" ht="15" customHeight="1" thickBot="1" x14ac:dyDescent="0.35">
      <c r="A87" s="222" t="s">
        <v>86</v>
      </c>
      <c r="B87" s="595">
        <v>120010</v>
      </c>
      <c r="C87" s="347">
        <f>SUMIFS('Expenditures - all orgs'!$D$14:$D$3599,'Expenditures - all orgs'!$C$14:$C$3599, 'Budget Detail - BBBBBB'!$B87,'Expenditures - all orgs'!$B$14:$B$3599,'Budget Detail - BBBBBB'!$B$3)</f>
        <v>0</v>
      </c>
      <c r="D87" s="388">
        <f>SUMIFS('Expenditures - all orgs'!$E$14:$E$3599,'Expenditures - all orgs'!$C$14:$C$3599, 'Budget Detail - BBBBBB'!$B87,'Expenditures - all orgs'!$B$14:$B$3599,'Budget Detail - BBBBBB'!$B$3)</f>
        <v>0</v>
      </c>
      <c r="E87" s="389">
        <f>SUMIFS('Expenditures - all orgs'!$F$14:$F$3599,'Expenditures - all orgs'!$C$14:$C$3599, 'Budget Detail - BBBBBB'!$B87,'Expenditures - all orgs'!$B$14:$B$3599,'Budget Detail - BBBBBB'!$B$3)</f>
        <v>0</v>
      </c>
      <c r="F87" s="390">
        <f>C87-D87-E87</f>
        <v>0</v>
      </c>
    </row>
    <row r="88" spans="1:37" ht="15" customHeight="1" thickBot="1" x14ac:dyDescent="0.35">
      <c r="A88" s="218"/>
      <c r="B88" s="596" t="s">
        <v>362</v>
      </c>
      <c r="C88" s="349">
        <f>SUM(C87)</f>
        <v>0</v>
      </c>
      <c r="D88" s="349">
        <f t="shared" ref="D88:F88" si="3">SUM(D87)</f>
        <v>0</v>
      </c>
      <c r="E88" s="349">
        <f t="shared" si="3"/>
        <v>0</v>
      </c>
      <c r="F88" s="349">
        <f t="shared" si="3"/>
        <v>0</v>
      </c>
    </row>
    <row r="89" spans="1:37" ht="15" customHeight="1" x14ac:dyDescent="0.3">
      <c r="A89" s="708"/>
      <c r="B89" s="588"/>
      <c r="C89" s="288"/>
      <c r="D89" s="288"/>
      <c r="E89" s="288"/>
      <c r="F89" s="290"/>
    </row>
    <row r="90" spans="1:37" ht="15" customHeight="1" x14ac:dyDescent="0.3">
      <c r="A90" s="231" t="s">
        <v>204</v>
      </c>
      <c r="B90" s="588"/>
      <c r="C90" s="291"/>
      <c r="D90" s="291"/>
      <c r="E90" s="291"/>
      <c r="F90" s="392"/>
    </row>
    <row r="91" spans="1:37" ht="15" customHeight="1" x14ac:dyDescent="0.3">
      <c r="A91" s="222" t="s">
        <v>91</v>
      </c>
      <c r="B91" s="597">
        <v>121100</v>
      </c>
      <c r="C91" s="308">
        <f>SUMIFS('Expenditures - all orgs'!$D$14:$D$3599,'Expenditures - all orgs'!$C$14:$C$3599, 'Budget Detail - BBBBBB'!$B91,'Expenditures - all orgs'!$B$14:$B$3599,'Budget Detail - BBBBBB'!$B$3)</f>
        <v>0</v>
      </c>
      <c r="D91" s="393">
        <f>SUMIFS('Expenditures - all orgs'!$E$14:$E$3599,'Expenditures - all orgs'!$C$14:$C$3599, 'Budget Detail - BBBBBB'!$B91,'Expenditures - all orgs'!$B$14:$B$3599,'Budget Detail - BBBBBB'!$B$3)</f>
        <v>0</v>
      </c>
      <c r="E91" s="394">
        <f>SUMIFS('Expenditures - all orgs'!$F$14:$F$3599,'Expenditures - all orgs'!$C$14:$C$3599, 'Budget Detail - BBBBBB'!$B91,'Expenditures - all orgs'!$B$14:$B$3599,'Budget Detail - BBBBBB'!$B$3)</f>
        <v>0</v>
      </c>
      <c r="F91" s="395">
        <f>C91-D91-E91</f>
        <v>0</v>
      </c>
    </row>
    <row r="92" spans="1:37" ht="15" customHeight="1" x14ac:dyDescent="0.3">
      <c r="A92" s="222" t="s">
        <v>301</v>
      </c>
      <c r="B92" s="598">
        <v>121110</v>
      </c>
      <c r="C92" s="308">
        <f>SUMIFS('Expenditures - all orgs'!$D$14:$D$3599,'Expenditures - all orgs'!$C$14:$C$3599, 'Budget Detail - BBBBBB'!$B92,'Expenditures - all orgs'!$B$14:$B$3599,'Budget Detail - BBBBBB'!$B$3)</f>
        <v>0</v>
      </c>
      <c r="D92" s="1013">
        <f>SUMIFS('Expenditures - all orgs'!$E$14:$E$3599,'Expenditures - all orgs'!$C$14:$C$3599, 'Budget Detail - BBBBBB'!$B92,'Expenditures - all orgs'!$B$14:$B$3599,'Budget Detail - BBBBBB'!$B$3)</f>
        <v>0</v>
      </c>
      <c r="E92" s="1054">
        <f>SUMIFS('Expenditures - all orgs'!$F$14:$F$3599,'Expenditures - all orgs'!$C$14:$C$3599, 'Budget Detail - BBBBBB'!$B92,'Expenditures - all orgs'!$B$14:$B$3599,'Budget Detail - BBBBBB'!$B$3)</f>
        <v>0</v>
      </c>
      <c r="F92" s="396">
        <f>C92-D92-E92</f>
        <v>0</v>
      </c>
    </row>
    <row r="93" spans="1:37" ht="15" customHeight="1" x14ac:dyDescent="0.3">
      <c r="A93" s="222" t="s">
        <v>186</v>
      </c>
      <c r="B93" s="598">
        <v>121200</v>
      </c>
      <c r="C93" s="308">
        <f>SUMIFS('Expenditures - all orgs'!$D$14:$D$3599,'Expenditures - all orgs'!$C$14:$C$3599, 'Budget Detail - BBBBBB'!$B93,'Expenditures - all orgs'!$B$14:$B$3599,'Budget Detail - BBBBBB'!$B$3)</f>
        <v>0</v>
      </c>
      <c r="D93" s="1013">
        <f>SUMIFS('Expenditures - all orgs'!$E$14:$E$3599,'Expenditures - all orgs'!$C$14:$C$3599, 'Budget Detail - BBBBBB'!$B93,'Expenditures - all orgs'!$B$14:$B$3599,'Budget Detail - BBBBBB'!$B$3)</f>
        <v>0</v>
      </c>
      <c r="E93" s="1054">
        <f>SUMIFS('Expenditures - all orgs'!$F$14:$F$3599,'Expenditures - all orgs'!$C$14:$C$3599, 'Budget Detail - BBBBBB'!$B93,'Expenditures - all orgs'!$B$14:$B$3599,'Budget Detail - BBBBBB'!$B$3)</f>
        <v>0</v>
      </c>
      <c r="F93" s="396">
        <f t="shared" ref="F93:F103" si="4">C93-D93-E93</f>
        <v>0</v>
      </c>
    </row>
    <row r="94" spans="1:37" s="713" customFormat="1" ht="15" customHeight="1" x14ac:dyDescent="0.3">
      <c r="A94" s="222" t="s">
        <v>418</v>
      </c>
      <c r="B94" s="598">
        <v>121300</v>
      </c>
      <c r="C94" s="308">
        <f>SUMIFS('Expenditures - all orgs'!$D$14:$D$3599,'Expenditures - all orgs'!$C$14:$C$3599, 'Budget Detail - BBBBBB'!$B94,'Expenditures - all orgs'!$B$14:$B$3599,'Budget Detail - BBBBBB'!$B$3)</f>
        <v>0</v>
      </c>
      <c r="D94" s="393">
        <f>SUMIFS('Expenditures - all orgs'!$E$14:$E$3599,'Expenditures - all orgs'!$C$14:$C$3599, 'Budget Detail - BBBBBB'!$B94,'Expenditures - all orgs'!$B$14:$B$3599,'Budget Detail - BBBBBB'!$B$3)</f>
        <v>0</v>
      </c>
      <c r="E94" s="394">
        <f>SUMIFS('Expenditures - all orgs'!$F$14:$F$3599,'Expenditures - all orgs'!$C$14:$C$3599, 'Budget Detail - BBBBBB'!$B94,'Expenditures - all orgs'!$B$14:$B$3599,'Budget Detail - BBBBBB'!$B$3)</f>
        <v>0</v>
      </c>
      <c r="F94" s="396">
        <f t="shared" si="4"/>
        <v>0</v>
      </c>
      <c r="G94" s="281"/>
      <c r="H94" s="711"/>
      <c r="I94" s="711"/>
      <c r="J94" s="711"/>
      <c r="K94" s="712"/>
      <c r="L94" s="712"/>
      <c r="M94" s="712"/>
      <c r="N94" s="712"/>
      <c r="O94" s="712"/>
      <c r="P94" s="712"/>
      <c r="Q94" s="712"/>
      <c r="R94" s="712"/>
      <c r="S94" s="712"/>
      <c r="T94" s="712"/>
      <c r="U94" s="712"/>
      <c r="V94" s="712"/>
      <c r="W94" s="712"/>
      <c r="X94" s="712"/>
      <c r="Y94" s="712"/>
      <c r="Z94" s="712"/>
      <c r="AA94" s="712"/>
      <c r="AB94" s="712"/>
      <c r="AC94" s="712"/>
      <c r="AD94" s="712"/>
      <c r="AE94" s="712"/>
      <c r="AF94" s="712"/>
      <c r="AG94" s="712"/>
      <c r="AH94" s="712"/>
      <c r="AI94" s="712"/>
      <c r="AJ94" s="712"/>
      <c r="AK94" s="712"/>
    </row>
    <row r="95" spans="1:37" ht="15" customHeight="1" x14ac:dyDescent="0.3">
      <c r="A95" s="222" t="s">
        <v>203</v>
      </c>
      <c r="B95" s="598">
        <v>121400</v>
      </c>
      <c r="C95" s="308">
        <f>SUMIFS('Expenditures - all orgs'!$D$14:$D$3599,'Expenditures - all orgs'!$C$14:$C$3599, 'Budget Detail - BBBBBB'!$B95,'Expenditures - all orgs'!$B$14:$B$3599,'Budget Detail - BBBBBB'!$B$3)</f>
        <v>0</v>
      </c>
      <c r="D95" s="1013">
        <f>SUMIFS('Expenditures - all orgs'!$E$14:$E$3599,'Expenditures - all orgs'!$C$14:$C$3599, 'Budget Detail - BBBBBB'!$B95,'Expenditures - all orgs'!$B$14:$B$3599,'Budget Detail - BBBBBB'!$B$3)</f>
        <v>0</v>
      </c>
      <c r="E95" s="1054">
        <f>SUMIFS('Expenditures - all orgs'!$F$14:$F$3599,'Expenditures - all orgs'!$C$14:$C$3599, 'Budget Detail - BBBBBB'!$B95,'Expenditures - all orgs'!$B$14:$B$3599,'Budget Detail - BBBBBB'!$B$3)</f>
        <v>0</v>
      </c>
      <c r="F95" s="396">
        <f t="shared" si="4"/>
        <v>0</v>
      </c>
    </row>
    <row r="96" spans="1:37" s="713" customFormat="1" ht="15" customHeight="1" x14ac:dyDescent="0.3">
      <c r="A96" s="222" t="s">
        <v>419</v>
      </c>
      <c r="B96" s="598">
        <v>121410</v>
      </c>
      <c r="C96" s="308">
        <f>SUMIFS('Expenditures - all orgs'!$D$14:$D$3599,'Expenditures - all orgs'!$C$14:$C$3599, 'Budget Detail - BBBBBB'!$B96,'Expenditures - all orgs'!$B$14:$B$3599,'Budget Detail - BBBBBB'!$B$3)</f>
        <v>0</v>
      </c>
      <c r="D96" s="393">
        <f>SUMIFS('Expenditures - all orgs'!$E$14:$E$3599,'Expenditures - all orgs'!$C$14:$C$3599, 'Budget Detail - BBBBBB'!$B96,'Expenditures - all orgs'!$B$14:$B$3599,'Budget Detail - BBBBBB'!$B$3)</f>
        <v>0</v>
      </c>
      <c r="E96" s="394">
        <f>SUMIFS('Expenditures - all orgs'!$F$14:$F$3599,'Expenditures - all orgs'!$C$14:$C$3599, 'Budget Detail - BBBBBB'!$B96,'Expenditures - all orgs'!$B$14:$B$3599,'Budget Detail - BBBBBB'!$B$3)</f>
        <v>0</v>
      </c>
      <c r="F96" s="396">
        <f t="shared" si="4"/>
        <v>0</v>
      </c>
      <c r="G96" s="712"/>
      <c r="H96" s="711"/>
      <c r="I96" s="711"/>
      <c r="J96" s="711"/>
      <c r="K96" s="712"/>
      <c r="L96" s="712"/>
      <c r="M96" s="712"/>
      <c r="N96" s="712"/>
      <c r="O96" s="712"/>
      <c r="P96" s="712"/>
      <c r="Q96" s="712"/>
      <c r="R96" s="712"/>
      <c r="S96" s="712"/>
      <c r="T96" s="712"/>
      <c r="U96" s="712"/>
      <c r="V96" s="712"/>
      <c r="W96" s="712"/>
      <c r="X96" s="712"/>
      <c r="Y96" s="712"/>
      <c r="Z96" s="712"/>
      <c r="AA96" s="712"/>
      <c r="AB96" s="712"/>
      <c r="AC96" s="712"/>
      <c r="AD96" s="712"/>
      <c r="AE96" s="712"/>
      <c r="AF96" s="712"/>
      <c r="AG96" s="712"/>
      <c r="AH96" s="712"/>
      <c r="AI96" s="712"/>
      <c r="AJ96" s="712"/>
      <c r="AK96" s="712"/>
    </row>
    <row r="97" spans="1:37" s="713" customFormat="1" ht="15" customHeight="1" x14ac:dyDescent="0.3">
      <c r="A97" s="222" t="s">
        <v>420</v>
      </c>
      <c r="B97" s="598">
        <v>121420</v>
      </c>
      <c r="C97" s="308">
        <f>SUMIFS('Expenditures - all orgs'!$D$14:$D$3599,'Expenditures - all orgs'!$C$14:$C$3599, 'Budget Detail - BBBBBB'!$B97,'Expenditures - all orgs'!$B$14:$B$3599,'Budget Detail - BBBBBB'!$B$3)</f>
        <v>0</v>
      </c>
      <c r="D97" s="393">
        <f>SUMIFS('Expenditures - all orgs'!$E$14:$E$3599,'Expenditures - all orgs'!$C$14:$C$3599, 'Budget Detail - BBBBBB'!$B97,'Expenditures - all orgs'!$B$14:$B$3599,'Budget Detail - BBBBBB'!$B$3)</f>
        <v>0</v>
      </c>
      <c r="E97" s="394">
        <f>SUMIFS('Expenditures - all orgs'!$F$14:$F$3599,'Expenditures - all orgs'!$C$14:$C$3599, 'Budget Detail - BBBBBB'!$B97,'Expenditures - all orgs'!$B$14:$B$3599,'Budget Detail - BBBBBB'!$B$3)</f>
        <v>0</v>
      </c>
      <c r="F97" s="396">
        <f t="shared" si="4"/>
        <v>0</v>
      </c>
      <c r="G97" s="712"/>
      <c r="H97" s="711"/>
      <c r="I97" s="711"/>
      <c r="J97" s="711"/>
      <c r="K97" s="712"/>
      <c r="L97" s="712"/>
      <c r="M97" s="712"/>
      <c r="N97" s="712"/>
      <c r="O97" s="712"/>
      <c r="P97" s="712"/>
      <c r="Q97" s="712"/>
      <c r="R97" s="712"/>
      <c r="S97" s="712"/>
      <c r="T97" s="712"/>
      <c r="U97" s="712"/>
      <c r="V97" s="712"/>
      <c r="W97" s="712"/>
      <c r="X97" s="712"/>
      <c r="Y97" s="712"/>
      <c r="Z97" s="712"/>
      <c r="AA97" s="712"/>
      <c r="AB97" s="712"/>
      <c r="AC97" s="712"/>
      <c r="AD97" s="712"/>
      <c r="AE97" s="712"/>
      <c r="AF97" s="712"/>
      <c r="AG97" s="712"/>
      <c r="AH97" s="712"/>
      <c r="AI97" s="712"/>
      <c r="AJ97" s="712"/>
      <c r="AK97" s="712"/>
    </row>
    <row r="98" spans="1:37" ht="15" customHeight="1" x14ac:dyDescent="0.3">
      <c r="A98" s="223" t="s">
        <v>82</v>
      </c>
      <c r="B98" s="598">
        <v>121500</v>
      </c>
      <c r="C98" s="308">
        <f>SUMIFS('Expenditures - all orgs'!$D$14:$D$3599,'Expenditures - all orgs'!$C$14:$C$3599, 'Budget Detail - BBBBBB'!$B98,'Expenditures - all orgs'!$B$14:$B$3599,'Budget Detail - BBBBBB'!$B$3)</f>
        <v>0</v>
      </c>
      <c r="D98" s="1013">
        <f>SUMIFS('Expenditures - all orgs'!$E$14:$E$3599,'Expenditures - all orgs'!$C$14:$C$3599, 'Budget Detail - BBBBBB'!$B98,'Expenditures - all orgs'!$B$14:$B$3599,'Budget Detail - BBBBBB'!$B$3)</f>
        <v>0</v>
      </c>
      <c r="E98" s="1054">
        <f>SUMIFS('Expenditures - all orgs'!$F$14:$F$3599,'Expenditures - all orgs'!$C$14:$C$3599, 'Budget Detail - BBBBBB'!$B98,'Expenditures - all orgs'!$B$14:$B$3599,'Budget Detail - BBBBBB'!$B$3)</f>
        <v>0</v>
      </c>
      <c r="F98" s="396">
        <f t="shared" si="4"/>
        <v>0</v>
      </c>
    </row>
    <row r="99" spans="1:37" ht="15" customHeight="1" x14ac:dyDescent="0.3">
      <c r="A99" s="223" t="s">
        <v>205</v>
      </c>
      <c r="B99" s="598">
        <v>121700</v>
      </c>
      <c r="C99" s="308">
        <f>SUMIFS('Expenditures - all orgs'!$D$14:$D$3599,'Expenditures - all orgs'!$C$14:$C$3599, 'Budget Detail - BBBBBB'!$B99,'Expenditures - all orgs'!$B$14:$B$3599,'Budget Detail - BBBBBB'!$B$3)</f>
        <v>0</v>
      </c>
      <c r="D99" s="1013">
        <f>SUMIFS('Expenditures - all orgs'!$E$14:$E$3599,'Expenditures - all orgs'!$C$14:$C$3599, 'Budget Detail - BBBBBB'!$B99,'Expenditures - all orgs'!$B$14:$B$3599,'Budget Detail - BBBBBB'!$B$3)</f>
        <v>0</v>
      </c>
      <c r="E99" s="1054">
        <f>SUMIFS('Expenditures - all orgs'!$F$14:$F$3599,'Expenditures - all orgs'!$C$14:$C$3599, 'Budget Detail - BBBBBB'!$B99,'Expenditures - all orgs'!$B$14:$B$3599,'Budget Detail - BBBBBB'!$B$3)</f>
        <v>0</v>
      </c>
      <c r="F99" s="396">
        <f t="shared" si="4"/>
        <v>0</v>
      </c>
    </row>
    <row r="100" spans="1:37" ht="15" customHeight="1" x14ac:dyDescent="0.3">
      <c r="A100" s="223" t="s">
        <v>206</v>
      </c>
      <c r="B100" s="598">
        <v>121800</v>
      </c>
      <c r="C100" s="308">
        <f>SUMIFS('Expenditures - all orgs'!$D$14:$D$3599,'Expenditures - all orgs'!$C$14:$C$3599, 'Budget Detail - BBBBBB'!$B100,'Expenditures - all orgs'!$B$14:$B$3599,'Budget Detail - BBBBBB'!$B$3)</f>
        <v>0</v>
      </c>
      <c r="D100" s="1013">
        <f>SUMIFS('Expenditures - all orgs'!$E$14:$E$3599,'Expenditures - all orgs'!$C$14:$C$3599, 'Budget Detail - BBBBBB'!$B100,'Expenditures - all orgs'!$B$14:$B$3599,'Budget Detail - BBBBBB'!$B$3)</f>
        <v>0</v>
      </c>
      <c r="E100" s="1054">
        <f>SUMIFS('Expenditures - all orgs'!$F$14:$F$3599,'Expenditures - all orgs'!$C$14:$C$3599, 'Budget Detail - BBBBBB'!$B100,'Expenditures - all orgs'!$B$14:$B$3599,'Budget Detail - BBBBBB'!$B$3)</f>
        <v>0</v>
      </c>
      <c r="F100" s="396">
        <f t="shared" si="4"/>
        <v>0</v>
      </c>
    </row>
    <row r="101" spans="1:37" ht="15" customHeight="1" x14ac:dyDescent="0.3">
      <c r="A101" s="223" t="s">
        <v>187</v>
      </c>
      <c r="B101" s="598">
        <v>121900</v>
      </c>
      <c r="C101" s="308">
        <f>SUMIFS('Expenditures - all orgs'!$D$14:$D$3599,'Expenditures - all orgs'!$C$14:$C$3599, 'Budget Detail - BBBBBB'!$B101,'Expenditures - all orgs'!$B$14:$B$3599,'Budget Detail - BBBBBB'!$B$3)</f>
        <v>0</v>
      </c>
      <c r="D101" s="1055">
        <f>SUMIFS('Expenditures - all orgs'!$E$14:$E$3599,'Expenditures - all orgs'!$C$14:$C$3599, 'Budget Detail - BBBBBB'!$B101,'Expenditures - all orgs'!$B$14:$B$3599,'Budget Detail - BBBBBB'!$B$3)</f>
        <v>0</v>
      </c>
      <c r="E101" s="1056">
        <f>SUMIFS('Expenditures - all orgs'!$F$14:$F$3599,'Expenditures - all orgs'!$C$14:$C$3599, 'Budget Detail - BBBBBB'!$B101,'Expenditures - all orgs'!$B$14:$B$3599,'Budget Detail - BBBBBB'!$B$3)</f>
        <v>0</v>
      </c>
      <c r="F101" s="397">
        <f t="shared" si="4"/>
        <v>0</v>
      </c>
    </row>
    <row r="102" spans="1:37" ht="15" customHeight="1" x14ac:dyDescent="0.3">
      <c r="A102" s="708" t="s">
        <v>104</v>
      </c>
      <c r="B102" s="599" t="s">
        <v>107</v>
      </c>
      <c r="C102" s="308">
        <f>SUMIFS('Expenditures - all orgs'!$D$14:$D$3599,'Expenditures - all orgs'!$C$14:$C$3599, 'Budget Detail - BBBBBB'!$B102,'Expenditures - all orgs'!$B$14:$B$3599,'Budget Detail - BBBBBB'!$B$3)</f>
        <v>0</v>
      </c>
      <c r="D102" s="1055">
        <f>SUMIFS('Expenditures - all orgs'!$E$14:$E$3599,'Expenditures - all orgs'!$C$14:$C$3599, 'Budget Detail - BBBBBB'!$B102,'Expenditures - all orgs'!$B$14:$B$3599,'Budget Detail - BBBBBB'!$B$3)</f>
        <v>0</v>
      </c>
      <c r="E102" s="1056">
        <f>SUMIFS('Expenditures - all orgs'!$F$14:$F$3599,'Expenditures - all orgs'!$C$14:$C$3599, 'Budget Detail - BBBBBB'!$B102,'Expenditures - all orgs'!$B$14:$B$3599,'Budget Detail - BBBBBB'!$B$3)</f>
        <v>0</v>
      </c>
      <c r="F102" s="397">
        <f t="shared" si="4"/>
        <v>0</v>
      </c>
    </row>
    <row r="103" spans="1:37" ht="15" customHeight="1" thickBot="1" x14ac:dyDescent="0.35">
      <c r="A103" s="708" t="s">
        <v>104</v>
      </c>
      <c r="B103" s="599" t="s">
        <v>107</v>
      </c>
      <c r="C103" s="308">
        <f>SUMIFS('Expenditures - all orgs'!$D$14:$D$3599,'Expenditures - all orgs'!$C$14:$C$3599, 'Budget Detail - BBBBBB'!$B103,'Expenditures - all orgs'!$B$14:$B$3599,'Budget Detail - BBBBBB'!$B$3)</f>
        <v>0</v>
      </c>
      <c r="D103" s="1055">
        <f>SUMIFS('Expenditures - all orgs'!$E$14:$E$3599,'Expenditures - all orgs'!$C$14:$C$3599, 'Budget Detail - BBBBBB'!$B103,'Expenditures - all orgs'!$B$14:$B$3599,'Budget Detail - BBBBBB'!$B$3)</f>
        <v>0</v>
      </c>
      <c r="E103" s="399">
        <f>SUMIFS('Expenditures - all orgs'!$F$14:$F$3599,'Expenditures - all orgs'!$C$14:$C$3599, 'Budget Detail - BBBBBB'!$B103,'Expenditures - all orgs'!$B$14:$B$3599,'Budget Detail - BBBBBB'!$B$3)</f>
        <v>0</v>
      </c>
      <c r="F103" s="400">
        <f t="shared" si="4"/>
        <v>0</v>
      </c>
    </row>
    <row r="104" spans="1:37" ht="15" customHeight="1" thickBot="1" x14ac:dyDescent="0.35">
      <c r="A104" s="708"/>
      <c r="B104" s="600" t="s">
        <v>362</v>
      </c>
      <c r="C104" s="350">
        <f>SUM(C91:C103)</f>
        <v>0</v>
      </c>
      <c r="D104" s="350">
        <f t="shared" ref="D104:F104" si="5">SUM(D91:D103)</f>
        <v>0</v>
      </c>
      <c r="E104" s="350">
        <f t="shared" si="5"/>
        <v>0</v>
      </c>
      <c r="F104" s="350">
        <f t="shared" si="5"/>
        <v>0</v>
      </c>
    </row>
    <row r="105" spans="1:37" ht="15" customHeight="1" x14ac:dyDescent="0.3">
      <c r="A105" s="708"/>
      <c r="B105" s="588"/>
      <c r="C105" s="288"/>
      <c r="D105" s="288"/>
      <c r="E105" s="288"/>
      <c r="F105" s="290"/>
    </row>
    <row r="106" spans="1:37" ht="15" customHeight="1" x14ac:dyDescent="0.3">
      <c r="A106" s="231" t="s">
        <v>207</v>
      </c>
      <c r="B106" s="588"/>
      <c r="C106" s="291"/>
      <c r="D106" s="291"/>
      <c r="E106" s="291"/>
      <c r="F106" s="392"/>
    </row>
    <row r="107" spans="1:37" ht="15" customHeight="1" x14ac:dyDescent="0.3">
      <c r="A107" s="223" t="s">
        <v>32</v>
      </c>
      <c r="B107" s="601">
        <v>122100</v>
      </c>
      <c r="C107" s="309">
        <f>SUMIFS('Expenditures - all orgs'!$D$14:$D$3599,'Expenditures - all orgs'!$C$14:$C$3599, 'Budget Detail - BBBBBB'!$B107,'Expenditures - all orgs'!$B$14:$B$3599,'Budget Detail - BBBBBB'!$B$3)</f>
        <v>0</v>
      </c>
      <c r="D107" s="403">
        <f>SUMIFS('Expenditures - all orgs'!$E$14:$E$3599,'Expenditures - all orgs'!$C$14:$C$3599, 'Budget Detail - BBBBBB'!$B107,'Expenditures - all orgs'!$B$14:$B$3599,'Budget Detail - BBBBBB'!$B$3)</f>
        <v>0</v>
      </c>
      <c r="E107" s="404">
        <f>SUMIFS('Expenditures - all orgs'!$F$14:$F$3599,'Expenditures - all orgs'!$C$14:$C$3599, 'Budget Detail - BBBBBB'!$B107,'Expenditures - all orgs'!$B$14:$B$3599,'Budget Detail - BBBBBB'!$B$3)</f>
        <v>0</v>
      </c>
      <c r="F107" s="405">
        <f t="shared" ref="F107:F365" si="6">C107-D107-E107</f>
        <v>0</v>
      </c>
    </row>
    <row r="108" spans="1:37" ht="15" customHeight="1" x14ac:dyDescent="0.3">
      <c r="A108" s="223" t="s">
        <v>188</v>
      </c>
      <c r="B108" s="602">
        <v>122200</v>
      </c>
      <c r="C108" s="309">
        <f>SUMIFS('Expenditures - all orgs'!$D$14:$D$3599,'Expenditures - all orgs'!$C$14:$C$3599, 'Budget Detail - BBBBBB'!$B108,'Expenditures - all orgs'!$B$14:$B$3599,'Budget Detail - BBBBBB'!$B$3)</f>
        <v>0</v>
      </c>
      <c r="D108" s="403">
        <f>SUMIFS('Expenditures - all orgs'!$E$14:$E$3599,'Expenditures - all orgs'!$C$14:$C$3599, 'Budget Detail - BBBBBB'!$B108,'Expenditures - all orgs'!$B$14:$B$3599,'Budget Detail - BBBBBB'!$B$3)</f>
        <v>0</v>
      </c>
      <c r="E108" s="404">
        <f>SUMIFS('Expenditures - all orgs'!$F$14:$F$3599,'Expenditures - all orgs'!$C$14:$C$3599, 'Budget Detail - BBBBBB'!$B108,'Expenditures - all orgs'!$B$14:$B$3599,'Budget Detail - BBBBBB'!$B$3)</f>
        <v>0</v>
      </c>
      <c r="F108" s="405">
        <f t="shared" si="6"/>
        <v>0</v>
      </c>
    </row>
    <row r="109" spans="1:37" ht="15" customHeight="1" x14ac:dyDescent="0.3">
      <c r="A109" s="223" t="s">
        <v>59</v>
      </c>
      <c r="B109" s="602">
        <v>122400</v>
      </c>
      <c r="C109" s="309">
        <f>SUMIFS('Expenditures - all orgs'!$D$14:$D$3599,'Expenditures - all orgs'!$C$14:$C$3599, 'Budget Detail - BBBBBB'!$B109,'Expenditures - all orgs'!$B$14:$B$3599,'Budget Detail - BBBBBB'!$B$3)</f>
        <v>0</v>
      </c>
      <c r="D109" s="403">
        <f>SUMIFS('Expenditures - all orgs'!$E$14:$E$3599,'Expenditures - all orgs'!$C$14:$C$3599, 'Budget Detail - BBBBBB'!$B109,'Expenditures - all orgs'!$B$14:$B$3599,'Budget Detail - BBBBBB'!$B$3)</f>
        <v>0</v>
      </c>
      <c r="E109" s="404">
        <f>SUMIFS('Expenditures - all orgs'!$F$14:$F$3599,'Expenditures - all orgs'!$C$14:$C$3599, 'Budget Detail - BBBBBB'!$B109,'Expenditures - all orgs'!$B$14:$B$3599,'Budget Detail - BBBBBB'!$B$3)</f>
        <v>0</v>
      </c>
      <c r="F109" s="405">
        <f t="shared" si="6"/>
        <v>0</v>
      </c>
    </row>
    <row r="110" spans="1:37" ht="15" customHeight="1" x14ac:dyDescent="0.3">
      <c r="A110" s="223" t="s">
        <v>108</v>
      </c>
      <c r="B110" s="602">
        <v>122430</v>
      </c>
      <c r="C110" s="309">
        <f>SUMIFS('Expenditures - all orgs'!$D$14:$D$3599,'Expenditures - all orgs'!$C$14:$C$3599, 'Budget Detail - BBBBBB'!$B110,'Expenditures - all orgs'!$B$14:$B$3599,'Budget Detail - BBBBBB'!$B$3)</f>
        <v>0</v>
      </c>
      <c r="D110" s="403">
        <f>SUMIFS('Expenditures - all orgs'!$E$14:$E$3599,'Expenditures - all orgs'!$C$14:$C$3599, 'Budget Detail - BBBBBB'!$B110,'Expenditures - all orgs'!$B$14:$B$3599,'Budget Detail - BBBBBB'!$B$3)</f>
        <v>0</v>
      </c>
      <c r="E110" s="404">
        <f>SUMIFS('Expenditures - all orgs'!$F$14:$F$3599,'Expenditures - all orgs'!$C$14:$C$3599, 'Budget Detail - BBBBBB'!$B110,'Expenditures - all orgs'!$B$14:$B$3599,'Budget Detail - BBBBBB'!$B$3)</f>
        <v>0</v>
      </c>
      <c r="F110" s="405">
        <f t="shared" si="6"/>
        <v>0</v>
      </c>
    </row>
    <row r="111" spans="1:37" ht="15" customHeight="1" x14ac:dyDescent="0.3">
      <c r="A111" s="224" t="s">
        <v>60</v>
      </c>
      <c r="B111" s="602">
        <v>122500</v>
      </c>
      <c r="C111" s="309">
        <f>SUMIFS('Expenditures - all orgs'!$D$14:$D$3599,'Expenditures - all orgs'!$C$14:$C$3599, 'Budget Detail - BBBBBB'!$B111,'Expenditures - all orgs'!$B$14:$B$3599,'Budget Detail - BBBBBB'!$B$3)</f>
        <v>0</v>
      </c>
      <c r="D111" s="403">
        <f>SUMIFS('Expenditures - all orgs'!$E$14:$E$3599,'Expenditures - all orgs'!$C$14:$C$3599, 'Budget Detail - BBBBBB'!$B111,'Expenditures - all orgs'!$B$14:$B$3599,'Budget Detail - BBBBBB'!$B$3)</f>
        <v>0</v>
      </c>
      <c r="E111" s="404">
        <f>SUMIFS('Expenditures - all orgs'!$F$14:$F$3599,'Expenditures - all orgs'!$C$14:$C$3599, 'Budget Detail - BBBBBB'!$B111,'Expenditures - all orgs'!$B$14:$B$3599,'Budget Detail - BBBBBB'!$B$3)</f>
        <v>0</v>
      </c>
      <c r="F111" s="405">
        <f t="shared" si="6"/>
        <v>0</v>
      </c>
    </row>
    <row r="112" spans="1:37" ht="15" customHeight="1" x14ac:dyDescent="0.3">
      <c r="A112" s="224" t="s">
        <v>61</v>
      </c>
      <c r="B112" s="602">
        <v>122600</v>
      </c>
      <c r="C112" s="309">
        <f>SUMIFS('Expenditures - all orgs'!$D$14:$D$3599,'Expenditures - all orgs'!$C$14:$C$3599, 'Budget Detail - BBBBBB'!$B112,'Expenditures - all orgs'!$B$14:$B$3599,'Budget Detail - BBBBBB'!$B$3)</f>
        <v>0</v>
      </c>
      <c r="D112" s="403">
        <f>SUMIFS('Expenditures - all orgs'!$E$14:$E$3599,'Expenditures - all orgs'!$C$14:$C$3599, 'Budget Detail - BBBBBB'!$B112,'Expenditures - all orgs'!$B$14:$B$3599,'Budget Detail - BBBBBB'!$B$3)</f>
        <v>0</v>
      </c>
      <c r="E112" s="404">
        <f>SUMIFS('Expenditures - all orgs'!$F$14:$F$3599,'Expenditures - all orgs'!$C$14:$C$3599, 'Budget Detail - BBBBBB'!$B112,'Expenditures - all orgs'!$B$14:$B$3599,'Budget Detail - BBBBBB'!$B$3)</f>
        <v>0</v>
      </c>
      <c r="F112" s="405">
        <f t="shared" si="6"/>
        <v>0</v>
      </c>
    </row>
    <row r="113" spans="1:6" ht="15" customHeight="1" x14ac:dyDescent="0.3">
      <c r="A113" s="223" t="s">
        <v>15</v>
      </c>
      <c r="B113" s="602">
        <v>122700</v>
      </c>
      <c r="C113" s="309">
        <f>SUMIFS('Expenditures - all orgs'!$D$14:$D$3599,'Expenditures - all orgs'!$C$14:$C$3599, 'Budget Detail - BBBBBB'!$B113,'Expenditures - all orgs'!$B$14:$B$3599,'Budget Detail - BBBBBB'!$B$3)</f>
        <v>0</v>
      </c>
      <c r="D113" s="403">
        <f>SUMIFS('Expenditures - all orgs'!$E$14:$E$3599,'Expenditures - all orgs'!$C$14:$C$3599, 'Budget Detail - BBBBBB'!$B113,'Expenditures - all orgs'!$B$14:$B$3599,'Budget Detail - BBBBBB'!$B$3)</f>
        <v>0</v>
      </c>
      <c r="E113" s="404">
        <f>SUMIFS('Expenditures - all orgs'!$F$14:$F$3599,'Expenditures - all orgs'!$C$14:$C$3599, 'Budget Detail - BBBBBB'!$B113,'Expenditures - all orgs'!$B$14:$B$3599,'Budget Detail - BBBBBB'!$B$3)</f>
        <v>0</v>
      </c>
      <c r="F113" s="405">
        <f t="shared" si="6"/>
        <v>0</v>
      </c>
    </row>
    <row r="114" spans="1:6" ht="15" customHeight="1" x14ac:dyDescent="0.3">
      <c r="A114" s="223" t="s">
        <v>114</v>
      </c>
      <c r="B114" s="602">
        <v>122730</v>
      </c>
      <c r="C114" s="309">
        <f>SUMIFS('Expenditures - all orgs'!$D$14:$D$3599,'Expenditures - all orgs'!$C$14:$C$3599, 'Budget Detail - BBBBBB'!$B114,'Expenditures - all orgs'!$B$14:$B$3599,'Budget Detail - BBBBBB'!$B$3)</f>
        <v>0</v>
      </c>
      <c r="D114" s="403">
        <f>SUMIFS('Expenditures - all orgs'!$E$14:$E$3599,'Expenditures - all orgs'!$C$14:$C$3599, 'Budget Detail - BBBBBB'!$B114,'Expenditures - all orgs'!$B$14:$B$3599,'Budget Detail - BBBBBB'!$B$3)</f>
        <v>0</v>
      </c>
      <c r="E114" s="404">
        <f>SUMIFS('Expenditures - all orgs'!$F$14:$F$3599,'Expenditures - all orgs'!$C$14:$C$3599, 'Budget Detail - BBBBBB'!$B114,'Expenditures - all orgs'!$B$14:$B$3599,'Budget Detail - BBBBBB'!$B$3)</f>
        <v>0</v>
      </c>
      <c r="F114" s="405">
        <f t="shared" si="6"/>
        <v>0</v>
      </c>
    </row>
    <row r="115" spans="1:6" ht="15" customHeight="1" x14ac:dyDescent="0.3">
      <c r="A115" s="223" t="s">
        <v>189</v>
      </c>
      <c r="B115" s="602">
        <v>122800</v>
      </c>
      <c r="C115" s="309">
        <f>SUMIFS('Expenditures - all orgs'!$D$14:$D$3599,'Expenditures - all orgs'!$C$14:$C$3599, 'Budget Detail - BBBBBB'!$B115,'Expenditures - all orgs'!$B$14:$B$3599,'Budget Detail - BBBBBB'!$B$3)</f>
        <v>0</v>
      </c>
      <c r="D115" s="403">
        <f>SUMIFS('Expenditures - all orgs'!$E$14:$E$3599,'Expenditures - all orgs'!$C$14:$C$3599, 'Budget Detail - BBBBBB'!$B115,'Expenditures - all orgs'!$B$14:$B$3599,'Budget Detail - BBBBBB'!$B$3)</f>
        <v>0</v>
      </c>
      <c r="E115" s="404">
        <f>SUMIFS('Expenditures - all orgs'!$F$14:$F$3599,'Expenditures - all orgs'!$C$14:$C$3599, 'Budget Detail - BBBBBB'!$B115,'Expenditures - all orgs'!$B$14:$B$3599,'Budget Detail - BBBBBB'!$B$3)</f>
        <v>0</v>
      </c>
      <c r="F115" s="405">
        <f t="shared" si="6"/>
        <v>0</v>
      </c>
    </row>
    <row r="116" spans="1:6" ht="15" customHeight="1" x14ac:dyDescent="0.3">
      <c r="A116" s="708" t="s">
        <v>104</v>
      </c>
      <c r="B116" s="602" t="s">
        <v>107</v>
      </c>
      <c r="C116" s="309">
        <f>SUMIFS('Expenditures - all orgs'!$D$14:$D$3599,'Expenditures - all orgs'!$C$14:$C$3599, 'Budget Detail - BBBBBB'!$B116,'Expenditures - all orgs'!$B$14:$B$3599,'Budget Detail - BBBBBB'!$B$3)</f>
        <v>0</v>
      </c>
      <c r="D116" s="403">
        <f>SUMIFS('Expenditures - all orgs'!$E$14:$E$3599,'Expenditures - all orgs'!$C$14:$C$3599, 'Budget Detail - BBBBBB'!$B116,'Expenditures - all orgs'!$B$14:$B$3599,'Budget Detail - BBBBBB'!$B$3)</f>
        <v>0</v>
      </c>
      <c r="E116" s="404">
        <f>SUMIFS('Expenditures - all orgs'!$F$14:$F$3599,'Expenditures - all orgs'!$C$14:$C$3599, 'Budget Detail - BBBBBB'!$B116,'Expenditures - all orgs'!$B$14:$B$3599,'Budget Detail - BBBBBB'!$B$3)</f>
        <v>0</v>
      </c>
      <c r="F116" s="405">
        <f t="shared" si="6"/>
        <v>0</v>
      </c>
    </row>
    <row r="117" spans="1:6" ht="15" customHeight="1" thickBot="1" x14ac:dyDescent="0.35">
      <c r="A117" s="708" t="s">
        <v>104</v>
      </c>
      <c r="B117" s="602" t="s">
        <v>107</v>
      </c>
      <c r="C117" s="351">
        <f>SUMIFS('Expenditures - all orgs'!$D$14:$D$3599,'Expenditures - all orgs'!$C$14:$C$3599, 'Budget Detail - BBBBBB'!$B117,'Expenditures - all orgs'!$B$14:$B$3599,'Budget Detail - BBBBBB'!$B$3)</f>
        <v>0</v>
      </c>
      <c r="D117" s="406">
        <f>SUMIFS('Expenditures - all orgs'!$E$14:$E$3599,'Expenditures - all orgs'!$C$14:$C$3599, 'Budget Detail - BBBBBB'!$B117,'Expenditures - all orgs'!$B$14:$B$3599,'Budget Detail - BBBBBB'!$B$3)</f>
        <v>0</v>
      </c>
      <c r="E117" s="407">
        <f>SUMIFS('Expenditures - all orgs'!$F$14:$F$3599,'Expenditures - all orgs'!$C$14:$C$3599, 'Budget Detail - BBBBBB'!$B117,'Expenditures - all orgs'!$B$14:$B$3599,'Budget Detail - BBBBBB'!$B$3)</f>
        <v>0</v>
      </c>
      <c r="F117" s="408">
        <f t="shared" si="6"/>
        <v>0</v>
      </c>
    </row>
    <row r="118" spans="1:6" ht="15" customHeight="1" thickBot="1" x14ac:dyDescent="0.35">
      <c r="A118" s="708"/>
      <c r="B118" s="603" t="s">
        <v>362</v>
      </c>
      <c r="C118" s="371">
        <f>SUM(C107:C117)</f>
        <v>0</v>
      </c>
      <c r="D118" s="371">
        <f t="shared" ref="D118:F118" si="7">SUM(D107:D117)</f>
        <v>0</v>
      </c>
      <c r="E118" s="371">
        <f t="shared" si="7"/>
        <v>0</v>
      </c>
      <c r="F118" s="371">
        <f t="shared" si="7"/>
        <v>0</v>
      </c>
    </row>
    <row r="119" spans="1:6" ht="15" customHeight="1" x14ac:dyDescent="0.3">
      <c r="A119" s="708"/>
      <c r="B119" s="588"/>
      <c r="C119" s="288"/>
      <c r="D119" s="288"/>
      <c r="E119" s="288"/>
      <c r="F119" s="290"/>
    </row>
    <row r="120" spans="1:6" ht="15" customHeight="1" x14ac:dyDescent="0.3">
      <c r="A120" s="231" t="s">
        <v>202</v>
      </c>
      <c r="B120" s="588"/>
      <c r="C120" s="291"/>
      <c r="D120" s="291"/>
      <c r="E120" s="291"/>
      <c r="F120" s="392"/>
    </row>
    <row r="121" spans="1:6" ht="15" customHeight="1" x14ac:dyDescent="0.3">
      <c r="A121" s="223" t="s">
        <v>421</v>
      </c>
      <c r="B121" s="604">
        <v>124200</v>
      </c>
      <c r="C121" s="310">
        <f>SUMIFS('Expenditures - all orgs'!$D$14:$D$3599,'Expenditures - all orgs'!$C$14:$C$3599, 'Budget Detail - BBBBBB'!$B121,'Expenditures - all orgs'!$B$14:$B$3599,'Budget Detail - BBBBBB'!$B$3)</f>
        <v>0</v>
      </c>
      <c r="D121" s="410">
        <f>SUMIFS('Expenditures - all orgs'!$E$14:$E$3599,'Expenditures - all orgs'!$C$14:$C$3599, 'Budget Detail - BBBBBB'!$B121,'Expenditures - all orgs'!$B$14:$B$3599,'Budget Detail - BBBBBB'!$B$3)</f>
        <v>0</v>
      </c>
      <c r="E121" s="411">
        <f>SUMIFS('Expenditures - all orgs'!$F$14:$F$3599,'Expenditures - all orgs'!$C$14:$C$3599, 'Budget Detail - BBBBBB'!$B121,'Expenditures - all orgs'!$B$14:$B$3599,'Budget Detail - BBBBBB'!$B$3)</f>
        <v>0</v>
      </c>
      <c r="F121" s="412">
        <f t="shared" ref="F121" si="8">C121-D121-E121</f>
        <v>0</v>
      </c>
    </row>
    <row r="122" spans="1:6" ht="15" customHeight="1" x14ac:dyDescent="0.3">
      <c r="A122" s="223" t="s">
        <v>328</v>
      </c>
      <c r="B122" s="1103">
        <v>124400</v>
      </c>
      <c r="C122" s="310">
        <f>SUMIFS('Expenditures - all orgs'!$D$14:$D$3599,'Expenditures - all orgs'!$C$14:$C$3599, 'Budget Detail - BBBBBB'!$B122,'Expenditures - all orgs'!$B$14:$B$3599,'Budget Detail - BBBBBB'!$B$3)</f>
        <v>0</v>
      </c>
      <c r="D122" s="410">
        <f>SUMIFS('Expenditures - all orgs'!$E$14:$E$3599,'Expenditures - all orgs'!$C$14:$C$3599, 'Budget Detail - BBBBBB'!$B122,'Expenditures - all orgs'!$B$14:$B$3599,'Budget Detail - BBBBBB'!$B$3)</f>
        <v>0</v>
      </c>
      <c r="E122" s="411">
        <f>SUMIFS('Expenditures - all orgs'!$F$14:$F$3599,'Expenditures - all orgs'!$C$14:$C$3599, 'Budget Detail - BBBBBB'!$B122,'Expenditures - all orgs'!$B$14:$B$3599,'Budget Detail - BBBBBB'!$B$3)</f>
        <v>0</v>
      </c>
      <c r="F122" s="412">
        <f t="shared" ref="F122" si="9">C122-D122-E122</f>
        <v>0</v>
      </c>
    </row>
    <row r="123" spans="1:6" ht="15" customHeight="1" x14ac:dyDescent="0.3">
      <c r="A123" s="222" t="s">
        <v>92</v>
      </c>
      <c r="B123" s="605">
        <v>124600</v>
      </c>
      <c r="C123" s="310">
        <f>SUMIFS('Expenditures - all orgs'!$D$14:$D$3599,'Expenditures - all orgs'!$C$14:$C$3599, 'Budget Detail - BBBBBB'!$B123,'Expenditures - all orgs'!$B$14:$B$3599,'Budget Detail - BBBBBB'!$B$3)</f>
        <v>0</v>
      </c>
      <c r="D123" s="410">
        <f>SUMIFS('Expenditures - all orgs'!$E$14:$E$3599,'Expenditures - all orgs'!$C$14:$C$3599, 'Budget Detail - BBBBBB'!$B123,'Expenditures - all orgs'!$B$14:$B$3599,'Budget Detail - BBBBBB'!$B$3)</f>
        <v>0</v>
      </c>
      <c r="E123" s="411">
        <f>SUMIFS('Expenditures - all orgs'!$F$14:$F$3599,'Expenditures - all orgs'!$C$14:$C$3599, 'Budget Detail - BBBBBB'!$B123,'Expenditures - all orgs'!$B$14:$B$3599,'Budget Detail - BBBBBB'!$B$3)</f>
        <v>0</v>
      </c>
      <c r="F123" s="412">
        <f t="shared" si="6"/>
        <v>0</v>
      </c>
    </row>
    <row r="124" spans="1:6" ht="15" customHeight="1" x14ac:dyDescent="0.3">
      <c r="A124" s="222" t="s">
        <v>190</v>
      </c>
      <c r="B124" s="605">
        <v>124700</v>
      </c>
      <c r="C124" s="310">
        <f>SUMIFS('Expenditures - all orgs'!$D$14:$D$3599,'Expenditures - all orgs'!$C$14:$C$3599, 'Budget Detail - BBBBBB'!$B124,'Expenditures - all orgs'!$B$14:$B$3599,'Budget Detail - BBBBBB'!$B$3)</f>
        <v>0</v>
      </c>
      <c r="D124" s="410">
        <f>SUMIFS('Expenditures - all orgs'!$E$14:$E$3599,'Expenditures - all orgs'!$C$14:$C$3599, 'Budget Detail - BBBBBB'!$B124,'Expenditures - all orgs'!$B$14:$B$3599,'Budget Detail - BBBBBB'!$B$3)</f>
        <v>0</v>
      </c>
      <c r="E124" s="411">
        <f>SUMIFS('Expenditures - all orgs'!$F$14:$F$3599,'Expenditures - all orgs'!$C$14:$C$3599, 'Budget Detail - BBBBBB'!$B124,'Expenditures - all orgs'!$B$14:$B$3599,'Budget Detail - BBBBBB'!$B$3)</f>
        <v>0</v>
      </c>
      <c r="F124" s="412">
        <f t="shared" si="6"/>
        <v>0</v>
      </c>
    </row>
    <row r="125" spans="1:6" ht="15" customHeight="1" x14ac:dyDescent="0.3">
      <c r="A125" s="222" t="s">
        <v>177</v>
      </c>
      <c r="B125" s="605">
        <v>124800</v>
      </c>
      <c r="C125" s="310">
        <f>SUMIFS('Expenditures - all orgs'!$D$14:$D$3599,'Expenditures - all orgs'!$C$14:$C$3599, 'Budget Detail - BBBBBB'!$B125,'Expenditures - all orgs'!$B$14:$B$3599,'Budget Detail - BBBBBB'!$B$3)</f>
        <v>0</v>
      </c>
      <c r="D125" s="410">
        <f>SUMIFS('Expenditures - all orgs'!$E$14:$E$3599,'Expenditures - all orgs'!$C$14:$C$3599, 'Budget Detail - BBBBBB'!$B125,'Expenditures - all orgs'!$B$14:$B$3599,'Budget Detail - BBBBBB'!$B$3)</f>
        <v>0</v>
      </c>
      <c r="E125" s="411">
        <f>SUMIFS('Expenditures - all orgs'!$F$14:$F$3599,'Expenditures - all orgs'!$C$14:$C$3599, 'Budget Detail - BBBBBB'!$B125,'Expenditures - all orgs'!$B$14:$B$3599,'Budget Detail - BBBBBB'!$B$3)</f>
        <v>0</v>
      </c>
      <c r="F125" s="412">
        <f t="shared" si="6"/>
        <v>0</v>
      </c>
    </row>
    <row r="126" spans="1:6" ht="15" customHeight="1" x14ac:dyDescent="0.3">
      <c r="A126" s="222" t="s">
        <v>99</v>
      </c>
      <c r="B126" s="605">
        <v>124900</v>
      </c>
      <c r="C126" s="310">
        <f>SUMIFS('Expenditures - all orgs'!$D$14:$D$3599,'Expenditures - all orgs'!$C$14:$C$3599, 'Budget Detail - BBBBBB'!$B126,'Expenditures - all orgs'!$B$14:$B$3599,'Budget Detail - BBBBBB'!$B$3)</f>
        <v>0</v>
      </c>
      <c r="D126" s="410">
        <f>SUMIFS('Expenditures - all orgs'!$E$14:$E$3599,'Expenditures - all orgs'!$C$14:$C$3599, 'Budget Detail - BBBBBB'!$B126,'Expenditures - all orgs'!$B$14:$B$3599,'Budget Detail - BBBBBB'!$B$3)</f>
        <v>0</v>
      </c>
      <c r="E126" s="411">
        <f>SUMIFS('Expenditures - all orgs'!$F$14:$F$3599,'Expenditures - all orgs'!$C$14:$C$3599, 'Budget Detail - BBBBBB'!$B126,'Expenditures - all orgs'!$B$14:$B$3599,'Budget Detail - BBBBBB'!$B$3)</f>
        <v>0</v>
      </c>
      <c r="F126" s="412">
        <f t="shared" si="6"/>
        <v>0</v>
      </c>
    </row>
    <row r="127" spans="1:6" ht="15" customHeight="1" x14ac:dyDescent="0.3">
      <c r="A127" s="222" t="s">
        <v>104</v>
      </c>
      <c r="B127" s="605" t="s">
        <v>107</v>
      </c>
      <c r="C127" s="310">
        <f>SUMIFS('Expenditures - all orgs'!$D$14:$D$3599,'Expenditures - all orgs'!$C$14:$C$3599, 'Budget Detail - BBBBBB'!$B127,'Expenditures - all orgs'!$B$14:$B$3599,'Budget Detail - BBBBBB'!$B$3)</f>
        <v>0</v>
      </c>
      <c r="D127" s="410">
        <f>SUMIFS('Expenditures - all orgs'!$E$14:$E$3599,'Expenditures - all orgs'!$C$14:$C$3599, 'Budget Detail - BBBBBB'!$B127,'Expenditures - all orgs'!$B$14:$B$3599,'Budget Detail - BBBBBB'!$B$3)</f>
        <v>0</v>
      </c>
      <c r="E127" s="411">
        <f>SUMIFS('Expenditures - all orgs'!$F$14:$F$3599,'Expenditures - all orgs'!$C$14:$C$3599, 'Budget Detail - BBBBBB'!$B127,'Expenditures - all orgs'!$B$14:$B$3599,'Budget Detail - BBBBBB'!$B$3)</f>
        <v>0</v>
      </c>
      <c r="F127" s="412">
        <f t="shared" si="6"/>
        <v>0</v>
      </c>
    </row>
    <row r="128" spans="1:6" ht="15" customHeight="1" thickBot="1" x14ac:dyDescent="0.35">
      <c r="A128" s="222" t="s">
        <v>104</v>
      </c>
      <c r="B128" s="605" t="s">
        <v>107</v>
      </c>
      <c r="C128" s="310">
        <f>SUMIFS('Expenditures - all orgs'!$D$14:$D$3599,'Expenditures - all orgs'!$C$14:$C$3599, 'Budget Detail - BBBBBB'!$B128,'Expenditures - all orgs'!$B$14:$B$3599,'Budget Detail - BBBBBB'!$B$3)</f>
        <v>0</v>
      </c>
      <c r="D128" s="413">
        <f>SUMIFS('Expenditures - all orgs'!$E$14:$E$3599,'Expenditures - all orgs'!$C$14:$C$3599, 'Budget Detail - BBBBBB'!$B128,'Expenditures - all orgs'!$B$14:$B$3599,'Budget Detail - BBBBBB'!$B$3)</f>
        <v>0</v>
      </c>
      <c r="E128" s="414">
        <f>SUMIFS('Expenditures - all orgs'!$F$14:$F$3599,'Expenditures - all orgs'!$C$14:$C$3599, 'Budget Detail - BBBBBB'!$B128,'Expenditures - all orgs'!$B$14:$B$3599,'Budget Detail - BBBBBB'!$B$3)</f>
        <v>0</v>
      </c>
      <c r="F128" s="415">
        <f t="shared" si="6"/>
        <v>0</v>
      </c>
    </row>
    <row r="129" spans="1:37" ht="15" customHeight="1" thickBot="1" x14ac:dyDescent="0.35">
      <c r="A129" s="218"/>
      <c r="B129" s="606" t="s">
        <v>362</v>
      </c>
      <c r="C129" s="348">
        <f>SUM(C121:C128)</f>
        <v>0</v>
      </c>
      <c r="D129" s="348">
        <f t="shared" ref="D129:F129" si="10">SUM(D121:D128)</f>
        <v>0</v>
      </c>
      <c r="E129" s="348">
        <f t="shared" si="10"/>
        <v>0</v>
      </c>
      <c r="F129" s="348">
        <f t="shared" si="10"/>
        <v>0</v>
      </c>
    </row>
    <row r="130" spans="1:37" ht="15" customHeight="1" x14ac:dyDescent="0.3">
      <c r="A130" s="708"/>
      <c r="B130" s="588"/>
      <c r="C130" s="288"/>
      <c r="D130" s="288"/>
      <c r="E130" s="288"/>
      <c r="F130" s="290"/>
    </row>
    <row r="131" spans="1:37" ht="15" customHeight="1" x14ac:dyDescent="0.3">
      <c r="A131" s="231" t="s">
        <v>208</v>
      </c>
      <c r="B131" s="588"/>
      <c r="C131" s="291"/>
      <c r="D131" s="291"/>
      <c r="E131" s="291"/>
      <c r="F131" s="392"/>
    </row>
    <row r="132" spans="1:37" ht="15" customHeight="1" x14ac:dyDescent="0.3">
      <c r="A132" s="222" t="s">
        <v>87</v>
      </c>
      <c r="B132" s="607">
        <v>125000</v>
      </c>
      <c r="C132" s="311">
        <f>SUMIFS('Expenditures - all orgs'!$D$14:$D$3599,'Expenditures - all orgs'!$C$14:$C$3599, 'Budget Detail - BBBBBB'!$B132,'Expenditures - all orgs'!$B$14:$B$3599,'Budget Detail - BBBBBB'!$B$3)</f>
        <v>0</v>
      </c>
      <c r="D132" s="417">
        <f>SUMIFS('Expenditures - all orgs'!$E$14:$E$3599,'Expenditures - all orgs'!$C$14:$C$3599, 'Budget Detail - BBBBBB'!$B132,'Expenditures - all orgs'!$B$14:$B$3599,'Budget Detail - BBBBBB'!$B$3)</f>
        <v>0</v>
      </c>
      <c r="E132" s="418">
        <f>SUMIFS('Expenditures - all orgs'!$F$14:$F$3599,'Expenditures - all orgs'!$C$14:$C$3599, 'Budget Detail - BBBBBB'!$B132,'Expenditures - all orgs'!$B$14:$B$3599,'Budget Detail - BBBBBB'!$B$3)</f>
        <v>0</v>
      </c>
      <c r="F132" s="419">
        <f t="shared" si="6"/>
        <v>0</v>
      </c>
    </row>
    <row r="133" spans="1:37" ht="15" customHeight="1" x14ac:dyDescent="0.3">
      <c r="A133" s="222" t="s">
        <v>191</v>
      </c>
      <c r="B133" s="608">
        <v>125100</v>
      </c>
      <c r="C133" s="311">
        <f>SUMIFS('Expenditures - all orgs'!$D$14:$D$3599,'Expenditures - all orgs'!$C$14:$C$3599, 'Budget Detail - BBBBBB'!$B133,'Expenditures - all orgs'!$B$14:$B$3599,'Budget Detail - BBBBBB'!$B$3)</f>
        <v>0</v>
      </c>
      <c r="D133" s="417">
        <f>SUMIFS('Expenditures - all orgs'!$E$14:$E$3599,'Expenditures - all orgs'!$C$14:$C$3599, 'Budget Detail - BBBBBB'!$B133,'Expenditures - all orgs'!$B$14:$B$3599,'Budget Detail - BBBBBB'!$B$3)</f>
        <v>0</v>
      </c>
      <c r="E133" s="1057">
        <f>SUMIFS('Expenditures - all orgs'!$F$14:$F$3599,'Expenditures - all orgs'!$C$14:$C$3599, 'Budget Detail - BBBBBB'!$B133,'Expenditures - all orgs'!$B$14:$B$3599,'Budget Detail - BBBBBB'!$B$3)</f>
        <v>0</v>
      </c>
      <c r="F133" s="419">
        <f t="shared" si="6"/>
        <v>0</v>
      </c>
    </row>
    <row r="134" spans="1:37" ht="15" customHeight="1" x14ac:dyDescent="0.3">
      <c r="A134" s="222" t="s">
        <v>192</v>
      </c>
      <c r="B134" s="608">
        <v>125110</v>
      </c>
      <c r="C134" s="311">
        <f>SUMIFS('Expenditures - all orgs'!$D$14:$D$3599,'Expenditures - all orgs'!$C$14:$C$3599, 'Budget Detail - BBBBBB'!$B134,'Expenditures - all orgs'!$B$14:$B$3599,'Budget Detail - BBBBBB'!$B$3)</f>
        <v>0</v>
      </c>
      <c r="D134" s="417">
        <f>SUMIFS('Expenditures - all orgs'!$E$14:$E$3599,'Expenditures - all orgs'!$C$14:$C$3599, 'Budget Detail - BBBBBB'!$B134,'Expenditures - all orgs'!$B$14:$B$3599,'Budget Detail - BBBBBB'!$B$3)</f>
        <v>0</v>
      </c>
      <c r="E134" s="1057">
        <f>SUMIFS('Expenditures - all orgs'!$F$14:$F$3599,'Expenditures - all orgs'!$C$14:$C$3599, 'Budget Detail - BBBBBB'!$B134,'Expenditures - all orgs'!$B$14:$B$3599,'Budget Detail - BBBBBB'!$B$3)</f>
        <v>0</v>
      </c>
      <c r="F134" s="419">
        <f t="shared" si="6"/>
        <v>0</v>
      </c>
    </row>
    <row r="135" spans="1:37" ht="15" customHeight="1" x14ac:dyDescent="0.3">
      <c r="A135" s="222" t="s">
        <v>193</v>
      </c>
      <c r="B135" s="608">
        <v>125200</v>
      </c>
      <c r="C135" s="311">
        <f>SUMIFS('Expenditures - all orgs'!$D$14:$D$3599,'Expenditures - all orgs'!$C$14:$C$3599, 'Budget Detail - BBBBBB'!$B135,'Expenditures - all orgs'!$B$14:$B$3599,'Budget Detail - BBBBBB'!$B$3)</f>
        <v>0</v>
      </c>
      <c r="D135" s="417">
        <f>SUMIFS('Expenditures - all orgs'!$E$14:$E$3599,'Expenditures - all orgs'!$C$14:$C$3599, 'Budget Detail - BBBBBB'!$B135,'Expenditures - all orgs'!$B$14:$B$3599,'Budget Detail - BBBBBB'!$B$3)</f>
        <v>0</v>
      </c>
      <c r="E135" s="1057">
        <f>SUMIFS('Expenditures - all orgs'!$F$14:$F$3599,'Expenditures - all orgs'!$C$14:$C$3599, 'Budget Detail - BBBBBB'!$B135,'Expenditures - all orgs'!$B$14:$B$3599,'Budget Detail - BBBBBB'!$B$3)</f>
        <v>0</v>
      </c>
      <c r="F135" s="419">
        <f t="shared" si="6"/>
        <v>0</v>
      </c>
    </row>
    <row r="136" spans="1:37" ht="15" customHeight="1" x14ac:dyDescent="0.3">
      <c r="A136" s="222" t="s">
        <v>194</v>
      </c>
      <c r="B136" s="608">
        <v>125300</v>
      </c>
      <c r="C136" s="311">
        <f>SUMIFS('Expenditures - all orgs'!$D$14:$D$3599,'Expenditures - all orgs'!$C$14:$C$3599, 'Budget Detail - BBBBBB'!$B136,'Expenditures - all orgs'!$B$14:$B$3599,'Budget Detail - BBBBBB'!$B$3)</f>
        <v>0</v>
      </c>
      <c r="D136" s="417">
        <f>SUMIFS('Expenditures - all orgs'!$E$14:$E$3599,'Expenditures - all orgs'!$C$14:$C$3599, 'Budget Detail - BBBBBB'!$B136,'Expenditures - all orgs'!$B$14:$B$3599,'Budget Detail - BBBBBB'!$B$3)</f>
        <v>0</v>
      </c>
      <c r="E136" s="418">
        <f>SUMIFS('Expenditures - all orgs'!$F$14:$F$3599,'Expenditures - all orgs'!$C$14:$C$3599, 'Budget Detail - BBBBBB'!$B136,'Expenditures - all orgs'!$B$14:$B$3599,'Budget Detail - BBBBBB'!$B$3)</f>
        <v>0</v>
      </c>
      <c r="F136" s="419">
        <f t="shared" si="6"/>
        <v>0</v>
      </c>
    </row>
    <row r="137" spans="1:37" s="713" customFormat="1" ht="15" customHeight="1" x14ac:dyDescent="0.3">
      <c r="A137" s="222" t="s">
        <v>423</v>
      </c>
      <c r="B137" s="608">
        <v>125400</v>
      </c>
      <c r="C137" s="311">
        <f>SUMIFS('Expenditures - all orgs'!$D$14:$D$3599,'Expenditures - all orgs'!$C$14:$C$3599, 'Budget Detail - BBBBBB'!$B137,'Expenditures - all orgs'!$B$14:$B$3599,'Budget Detail - BBBBBB'!$B$3)</f>
        <v>0</v>
      </c>
      <c r="D137" s="417">
        <f>SUMIFS('Expenditures - all orgs'!$E$14:$E$3599,'Expenditures - all orgs'!$C$14:$C$3599, 'Budget Detail - BBBBBB'!$B137,'Expenditures - all orgs'!$B$14:$B$3599,'Budget Detail - BBBBBB'!$B$3)</f>
        <v>0</v>
      </c>
      <c r="E137" s="418">
        <f>SUMIFS('Expenditures - all orgs'!$F$14:$F$3599,'Expenditures - all orgs'!$C$14:$C$3599, 'Budget Detail - BBBBBB'!$B137,'Expenditures - all orgs'!$B$14:$B$3599,'Budget Detail - BBBBBB'!$B$3)</f>
        <v>0</v>
      </c>
      <c r="F137" s="419">
        <f t="shared" si="6"/>
        <v>0</v>
      </c>
      <c r="G137" s="712"/>
      <c r="H137" s="711"/>
      <c r="I137" s="711"/>
      <c r="J137" s="711"/>
      <c r="K137" s="712"/>
      <c r="L137" s="712"/>
      <c r="M137" s="712"/>
      <c r="N137" s="712"/>
      <c r="O137" s="712"/>
      <c r="P137" s="712"/>
      <c r="Q137" s="712"/>
      <c r="R137" s="712"/>
      <c r="S137" s="712"/>
      <c r="T137" s="712"/>
      <c r="U137" s="712"/>
      <c r="V137" s="712"/>
      <c r="W137" s="712"/>
      <c r="X137" s="712"/>
      <c r="Y137" s="712"/>
      <c r="Z137" s="712"/>
      <c r="AA137" s="712"/>
      <c r="AB137" s="712"/>
      <c r="AC137" s="712"/>
      <c r="AD137" s="712"/>
      <c r="AE137" s="712"/>
      <c r="AF137" s="712"/>
      <c r="AG137" s="712"/>
      <c r="AH137" s="712"/>
      <c r="AI137" s="712"/>
      <c r="AJ137" s="712"/>
      <c r="AK137" s="712"/>
    </row>
    <row r="138" spans="1:37" s="713" customFormat="1" ht="15" customHeight="1" x14ac:dyDescent="0.3">
      <c r="A138" s="222" t="s">
        <v>422</v>
      </c>
      <c r="B138" s="608">
        <v>125500</v>
      </c>
      <c r="C138" s="311">
        <f>SUMIFS('Expenditures - all orgs'!$D$14:$D$3599,'Expenditures - all orgs'!$C$14:$C$3599, 'Budget Detail - BBBBBB'!$B138,'Expenditures - all orgs'!$B$14:$B$3599,'Budget Detail - BBBBBB'!$B$3)</f>
        <v>0</v>
      </c>
      <c r="D138" s="417">
        <f>SUMIFS('Expenditures - all orgs'!$E$14:$E$3599,'Expenditures - all orgs'!$C$14:$C$3599, 'Budget Detail - BBBBBB'!$B138,'Expenditures - all orgs'!$B$14:$B$3599,'Budget Detail - BBBBBB'!$B$3)</f>
        <v>0</v>
      </c>
      <c r="E138" s="418">
        <f>SUMIFS('Expenditures - all orgs'!$F$14:$F$3599,'Expenditures - all orgs'!$C$14:$C$3599, 'Budget Detail - BBBBBB'!$B138,'Expenditures - all orgs'!$B$14:$B$3599,'Budget Detail - BBBBBB'!$B$3)</f>
        <v>0</v>
      </c>
      <c r="F138" s="419">
        <f t="shared" si="6"/>
        <v>0</v>
      </c>
      <c r="G138" s="712"/>
      <c r="H138" s="711"/>
      <c r="I138" s="711"/>
      <c r="J138" s="711"/>
      <c r="K138" s="712"/>
      <c r="L138" s="712"/>
      <c r="M138" s="712"/>
      <c r="N138" s="712"/>
      <c r="O138" s="712"/>
      <c r="P138" s="712"/>
      <c r="Q138" s="712"/>
      <c r="R138" s="712"/>
      <c r="S138" s="712"/>
      <c r="T138" s="712"/>
      <c r="U138" s="712"/>
      <c r="V138" s="712"/>
      <c r="W138" s="712"/>
      <c r="X138" s="712"/>
      <c r="Y138" s="712"/>
      <c r="Z138" s="712"/>
      <c r="AA138" s="712"/>
      <c r="AB138" s="712"/>
      <c r="AC138" s="712"/>
      <c r="AD138" s="712"/>
      <c r="AE138" s="712"/>
      <c r="AF138" s="712"/>
      <c r="AG138" s="712"/>
      <c r="AH138" s="712"/>
      <c r="AI138" s="712"/>
      <c r="AJ138" s="712"/>
      <c r="AK138" s="712"/>
    </row>
    <row r="139" spans="1:37" ht="15" customHeight="1" x14ac:dyDescent="0.3">
      <c r="A139" s="222" t="s">
        <v>195</v>
      </c>
      <c r="B139" s="608">
        <v>125600</v>
      </c>
      <c r="C139" s="311">
        <f>SUMIFS('Expenditures - all orgs'!$D$14:$D$3599,'Expenditures - all orgs'!$C$14:$C$3599, 'Budget Detail - BBBBBB'!$B139,'Expenditures - all orgs'!$B$14:$B$3599,'Budget Detail - BBBBBB'!$B$3)</f>
        <v>0</v>
      </c>
      <c r="D139" s="417">
        <f>SUMIFS('Expenditures - all orgs'!$E$14:$E$3599,'Expenditures - all orgs'!$C$14:$C$3599, 'Budget Detail - BBBBBB'!$B139,'Expenditures - all orgs'!$B$14:$B$3599,'Budget Detail - BBBBBB'!$B$3)</f>
        <v>0</v>
      </c>
      <c r="E139" s="1057">
        <f>SUMIFS('Expenditures - all orgs'!$F$14:$F$3599,'Expenditures - all orgs'!$C$14:$C$3599, 'Budget Detail - BBBBBB'!$B139,'Expenditures - all orgs'!$B$14:$B$3599,'Budget Detail - BBBBBB'!$B$3)</f>
        <v>0</v>
      </c>
      <c r="F139" s="419">
        <f t="shared" si="6"/>
        <v>0</v>
      </c>
    </row>
    <row r="140" spans="1:37" ht="15" customHeight="1" x14ac:dyDescent="0.3">
      <c r="A140" s="222" t="s">
        <v>196</v>
      </c>
      <c r="B140" s="608">
        <v>125700</v>
      </c>
      <c r="C140" s="311">
        <f>SUMIFS('Expenditures - all orgs'!$D$14:$D$3599,'Expenditures - all orgs'!$C$14:$C$3599, 'Budget Detail - BBBBBB'!$B140,'Expenditures - all orgs'!$B$14:$B$3599,'Budget Detail - BBBBBB'!$B$3)</f>
        <v>0</v>
      </c>
      <c r="D140" s="417">
        <f>SUMIFS('Expenditures - all orgs'!$E$14:$E$3599,'Expenditures - all orgs'!$C$14:$C$3599, 'Budget Detail - BBBBBB'!$B140,'Expenditures - all orgs'!$B$14:$B$3599,'Budget Detail - BBBBBB'!$B$3)</f>
        <v>0</v>
      </c>
      <c r="E140" s="418">
        <f>SUMIFS('Expenditures - all orgs'!$F$14:$F$3599,'Expenditures - all orgs'!$C$14:$C$3599, 'Budget Detail - BBBBBB'!$B140,'Expenditures - all orgs'!$B$14:$B$3599,'Budget Detail - BBBBBB'!$B$3)</f>
        <v>0</v>
      </c>
      <c r="F140" s="419">
        <f t="shared" si="6"/>
        <v>0</v>
      </c>
    </row>
    <row r="141" spans="1:37" ht="15" customHeight="1" x14ac:dyDescent="0.3">
      <c r="A141" s="222" t="s">
        <v>197</v>
      </c>
      <c r="B141" s="608">
        <v>125710</v>
      </c>
      <c r="C141" s="311">
        <f>SUMIFS('Expenditures - all orgs'!$D$14:$D$3599,'Expenditures - all orgs'!$C$14:$C$3599, 'Budget Detail - BBBBBB'!$B141,'Expenditures - all orgs'!$B$14:$B$3599,'Budget Detail - BBBBBB'!$B$3)</f>
        <v>0</v>
      </c>
      <c r="D141" s="417">
        <f>SUMIFS('Expenditures - all orgs'!$E$14:$E$3599,'Expenditures - all orgs'!$C$14:$C$3599, 'Budget Detail - BBBBBB'!$B141,'Expenditures - all orgs'!$B$14:$B$3599,'Budget Detail - BBBBBB'!$B$3)</f>
        <v>0</v>
      </c>
      <c r="E141" s="418">
        <f>SUMIFS('Expenditures - all orgs'!$F$14:$F$3599,'Expenditures - all orgs'!$C$14:$C$3599, 'Budget Detail - BBBBBB'!$B141,'Expenditures - all orgs'!$B$14:$B$3599,'Budget Detail - BBBBBB'!$B$3)</f>
        <v>0</v>
      </c>
      <c r="F141" s="419">
        <f t="shared" si="6"/>
        <v>0</v>
      </c>
    </row>
    <row r="142" spans="1:37" ht="15" customHeight="1" x14ac:dyDescent="0.3">
      <c r="A142" s="222" t="s">
        <v>100</v>
      </c>
      <c r="B142" s="608">
        <v>125800</v>
      </c>
      <c r="C142" s="311">
        <f>SUMIFS('Expenditures - all orgs'!$D$14:$D$3599,'Expenditures - all orgs'!$C$14:$C$3599, 'Budget Detail - BBBBBB'!$B142,'Expenditures - all orgs'!$B$14:$B$3599,'Budget Detail - BBBBBB'!$B$3)</f>
        <v>0</v>
      </c>
      <c r="D142" s="417">
        <f>SUMIFS('Expenditures - all orgs'!$E$14:$E$3599,'Expenditures - all orgs'!$C$14:$C$3599, 'Budget Detail - BBBBBB'!$B142,'Expenditures - all orgs'!$B$14:$B$3599,'Budget Detail - BBBBBB'!$B$3)</f>
        <v>0</v>
      </c>
      <c r="E142" s="418">
        <f>SUMIFS('Expenditures - all orgs'!$F$14:$F$3599,'Expenditures - all orgs'!$C$14:$C$3599, 'Budget Detail - BBBBBB'!$B142,'Expenditures - all orgs'!$B$14:$B$3599,'Budget Detail - BBBBBB'!$B$3)</f>
        <v>0</v>
      </c>
      <c r="F142" s="419">
        <f t="shared" si="6"/>
        <v>0</v>
      </c>
    </row>
    <row r="143" spans="1:37" ht="15" customHeight="1" x14ac:dyDescent="0.3">
      <c r="A143" s="222" t="s">
        <v>198</v>
      </c>
      <c r="B143" s="608">
        <v>125900</v>
      </c>
      <c r="C143" s="311">
        <f>SUMIFS('Expenditures - all orgs'!$D$14:$D$3599,'Expenditures - all orgs'!$C$14:$C$3599, 'Budget Detail - BBBBBB'!$B143,'Expenditures - all orgs'!$B$14:$B$3599,'Budget Detail - BBBBBB'!$B$3)</f>
        <v>0</v>
      </c>
      <c r="D143" s="417">
        <f>SUMIFS('Expenditures - all orgs'!$E$14:$E$3599,'Expenditures - all orgs'!$C$14:$C$3599, 'Budget Detail - BBBBBB'!$B143,'Expenditures - all orgs'!$B$14:$B$3599,'Budget Detail - BBBBBB'!$B$3)</f>
        <v>0</v>
      </c>
      <c r="E143" s="1057">
        <f>SUMIFS('Expenditures - all orgs'!$F$14:$F$3599,'Expenditures - all orgs'!$C$14:$C$3599, 'Budget Detail - BBBBBB'!$B143,'Expenditures - all orgs'!$B$14:$B$3599,'Budget Detail - BBBBBB'!$B$3)</f>
        <v>0</v>
      </c>
      <c r="F143" s="419">
        <f t="shared" si="6"/>
        <v>0</v>
      </c>
    </row>
    <row r="144" spans="1:37" ht="15" customHeight="1" x14ac:dyDescent="0.3">
      <c r="A144" s="222" t="s">
        <v>104</v>
      </c>
      <c r="B144" s="608" t="s">
        <v>107</v>
      </c>
      <c r="C144" s="311">
        <f>SUMIFS('Expenditures - all orgs'!$D$14:$D$3599,'Expenditures - all orgs'!$C$14:$C$3599, 'Budget Detail - BBBBBB'!$B144,'Expenditures - all orgs'!$B$14:$B$3599,'Budget Detail - BBBBBB'!$B$3)</f>
        <v>0</v>
      </c>
      <c r="D144" s="417">
        <f>SUMIFS('Expenditures - all orgs'!$E$14:$E$3599,'Expenditures - all orgs'!$C$14:$C$3599, 'Budget Detail - BBBBBB'!$B144,'Expenditures - all orgs'!$B$14:$B$3599,'Budget Detail - BBBBBB'!$B$3)</f>
        <v>0</v>
      </c>
      <c r="E144" s="418">
        <f>SUMIFS('Expenditures - all orgs'!$F$14:$F$3599,'Expenditures - all orgs'!$C$14:$C$3599, 'Budget Detail - BBBBBB'!$B144,'Expenditures - all orgs'!$B$14:$B$3599,'Budget Detail - BBBBBB'!$B$3)</f>
        <v>0</v>
      </c>
      <c r="F144" s="419">
        <f t="shared" si="6"/>
        <v>0</v>
      </c>
    </row>
    <row r="145" spans="1:6" ht="15" customHeight="1" x14ac:dyDescent="0.3">
      <c r="A145" s="222" t="s">
        <v>104</v>
      </c>
      <c r="B145" s="608" t="s">
        <v>107</v>
      </c>
      <c r="C145" s="311">
        <f>SUMIFS('Expenditures - all orgs'!$D$14:$D$3599,'Expenditures - all orgs'!$C$14:$C$3599, 'Budget Detail - BBBBBB'!$B145,'Expenditures - all orgs'!$B$14:$B$3599,'Budget Detail - BBBBBB'!$B$3)</f>
        <v>0</v>
      </c>
      <c r="D145" s="417">
        <f>SUMIFS('Expenditures - all orgs'!$E$14:$E$3599,'Expenditures - all orgs'!$C$14:$C$3599, 'Budget Detail - BBBBBB'!$B145,'Expenditures - all orgs'!$B$14:$B$3599,'Budget Detail - BBBBBB'!$B$3)</f>
        <v>0</v>
      </c>
      <c r="E145" s="418">
        <f>SUMIFS('Expenditures - all orgs'!$F$14:$F$3599,'Expenditures - all orgs'!$C$14:$C$3599, 'Budget Detail - BBBBBB'!$B145,'Expenditures - all orgs'!$B$14:$B$3599,'Budget Detail - BBBBBB'!$B$3)</f>
        <v>0</v>
      </c>
      <c r="F145" s="419">
        <f t="shared" si="6"/>
        <v>0</v>
      </c>
    </row>
    <row r="146" spans="1:6" ht="15" customHeight="1" thickBot="1" x14ac:dyDescent="0.35">
      <c r="A146" s="222" t="s">
        <v>104</v>
      </c>
      <c r="B146" s="608" t="s">
        <v>107</v>
      </c>
      <c r="C146" s="311">
        <f>SUMIFS('Expenditures - all orgs'!$D$14:$D$3599,'Expenditures - all orgs'!$C$14:$C$3599, 'Budget Detail - BBBBBB'!$B146,'Expenditures - all orgs'!$B$14:$B$3599,'Budget Detail - BBBBBB'!$B$3)</f>
        <v>0</v>
      </c>
      <c r="D146" s="420">
        <f>SUMIFS('Expenditures - all orgs'!$E$14:$E$3599,'Expenditures - all orgs'!$C$14:$C$3599, 'Budget Detail - BBBBBB'!$B146,'Expenditures - all orgs'!$B$14:$B$3599,'Budget Detail - BBBBBB'!$B$3)</f>
        <v>0</v>
      </c>
      <c r="E146" s="421">
        <f>SUMIFS('Expenditures - all orgs'!$F$14:$F$3599,'Expenditures - all orgs'!$C$14:$C$3599, 'Budget Detail - BBBBBB'!$B146,'Expenditures - all orgs'!$B$14:$B$3599,'Budget Detail - BBBBBB'!$B$3)</f>
        <v>0</v>
      </c>
      <c r="F146" s="422">
        <f t="shared" si="6"/>
        <v>0</v>
      </c>
    </row>
    <row r="147" spans="1:6" ht="15" customHeight="1" thickBot="1" x14ac:dyDescent="0.35">
      <c r="A147" s="218"/>
      <c r="B147" s="609" t="s">
        <v>362</v>
      </c>
      <c r="C147" s="354">
        <f>SUM(C132:C146)</f>
        <v>0</v>
      </c>
      <c r="D147" s="354">
        <f t="shared" ref="D147:E147" si="11">SUM(D132:D146)</f>
        <v>0</v>
      </c>
      <c r="E147" s="354">
        <f t="shared" si="11"/>
        <v>0</v>
      </c>
      <c r="F147" s="354">
        <f>SUM(F132:F146)</f>
        <v>0</v>
      </c>
    </row>
    <row r="148" spans="1:6" ht="15" customHeight="1" x14ac:dyDescent="0.3">
      <c r="A148" s="708"/>
      <c r="B148" s="588"/>
      <c r="C148" s="288"/>
      <c r="D148" s="288"/>
      <c r="E148" s="288"/>
      <c r="F148" s="290"/>
    </row>
    <row r="149" spans="1:6" ht="15" customHeight="1" x14ac:dyDescent="0.3">
      <c r="A149" s="231" t="s">
        <v>209</v>
      </c>
      <c r="B149" s="588"/>
      <c r="C149" s="291"/>
      <c r="D149" s="291"/>
      <c r="E149" s="291"/>
      <c r="F149" s="392"/>
    </row>
    <row r="150" spans="1:6" ht="15" customHeight="1" x14ac:dyDescent="0.3">
      <c r="A150" s="222" t="s">
        <v>424</v>
      </c>
      <c r="B150" s="610">
        <v>126100</v>
      </c>
      <c r="C150" s="312">
        <f>SUMIFS('Expenditures - all orgs'!$D$14:$D$3599,'Expenditures - all orgs'!$C$14:$C$3599, 'Budget Detail - BBBBBB'!$B150,'Expenditures - all orgs'!$B$14:$B$3599,'Budget Detail - BBBBBB'!$B$3)</f>
        <v>0</v>
      </c>
      <c r="D150" s="424">
        <f>SUMIFS('Expenditures - all orgs'!$E$14:$E$3599,'Expenditures - all orgs'!$C$14:$C$3599, 'Budget Detail - BBBBBB'!$B150,'Expenditures - all orgs'!$B$14:$B$3599,'Budget Detail - BBBBBB'!$B$3)</f>
        <v>0</v>
      </c>
      <c r="E150" s="425">
        <f>SUMIFS('Expenditures - all orgs'!$F$14:$F$3599,'Expenditures - all orgs'!$C$14:$C$3599, 'Budget Detail - BBBBBB'!$B150,'Expenditures - all orgs'!$B$14:$B$3599,'Budget Detail - BBBBBB'!$B$3)</f>
        <v>0</v>
      </c>
      <c r="F150" s="426">
        <f t="shared" si="6"/>
        <v>0</v>
      </c>
    </row>
    <row r="151" spans="1:6" ht="15" customHeight="1" x14ac:dyDescent="0.3">
      <c r="A151" s="222" t="s">
        <v>425</v>
      </c>
      <c r="B151" s="611">
        <v>126110</v>
      </c>
      <c r="C151" s="312">
        <f>SUMIFS('Expenditures - all orgs'!$D$14:$D$3599,'Expenditures - all orgs'!$C$14:$C$3599, 'Budget Detail - BBBBBB'!$B151,'Expenditures - all orgs'!$B$14:$B$3599,'Budget Detail - BBBBBB'!$B$3)</f>
        <v>0</v>
      </c>
      <c r="D151" s="424">
        <f>SUMIFS('Expenditures - all orgs'!$E$14:$E$3599,'Expenditures - all orgs'!$C$14:$C$3599, 'Budget Detail - BBBBBB'!$B151,'Expenditures - all orgs'!$B$14:$B$3599,'Budget Detail - BBBBBB'!$B$3)</f>
        <v>0</v>
      </c>
      <c r="E151" s="425">
        <f>SUMIFS('Expenditures - all orgs'!$F$14:$F$3599,'Expenditures - all orgs'!$C$14:$C$3599, 'Budget Detail - BBBBBB'!$B151,'Expenditures - all orgs'!$B$14:$B$3599,'Budget Detail - BBBBBB'!$B$3)</f>
        <v>0</v>
      </c>
      <c r="F151" s="426">
        <f t="shared" ref="F151:F157" si="12">C151-D151-E151</f>
        <v>0</v>
      </c>
    </row>
    <row r="152" spans="1:6" ht="15" customHeight="1" x14ac:dyDescent="0.3">
      <c r="A152" s="222" t="s">
        <v>426</v>
      </c>
      <c r="B152" s="611">
        <v>126130</v>
      </c>
      <c r="C152" s="312">
        <f>SUMIFS('Expenditures - all orgs'!$D$14:$D$3599,'Expenditures - all orgs'!$C$14:$C$3599, 'Budget Detail - BBBBBB'!$B152,'Expenditures - all orgs'!$B$14:$B$3599,'Budget Detail - BBBBBB'!$B$3)</f>
        <v>0</v>
      </c>
      <c r="D152" s="424">
        <f>SUMIFS('Expenditures - all orgs'!$E$14:$E$3599,'Expenditures - all orgs'!$C$14:$C$3599, 'Budget Detail - BBBBBB'!$B152,'Expenditures - all orgs'!$B$14:$B$3599,'Budget Detail - BBBBBB'!$B$3)</f>
        <v>0</v>
      </c>
      <c r="E152" s="425">
        <f>SUMIFS('Expenditures - all orgs'!$F$14:$F$3599,'Expenditures - all orgs'!$C$14:$C$3599, 'Budget Detail - BBBBBB'!$B152,'Expenditures - all orgs'!$B$14:$B$3599,'Budget Detail - BBBBBB'!$B$3)</f>
        <v>0</v>
      </c>
      <c r="F152" s="426">
        <f t="shared" si="12"/>
        <v>0</v>
      </c>
    </row>
    <row r="153" spans="1:6" ht="15" customHeight="1" x14ac:dyDescent="0.3">
      <c r="A153" s="222" t="s">
        <v>427</v>
      </c>
      <c r="B153" s="611">
        <v>126200</v>
      </c>
      <c r="C153" s="312">
        <f>SUMIFS('Expenditures - all orgs'!$D$14:$D$3599,'Expenditures - all orgs'!$C$14:$C$3599, 'Budget Detail - BBBBBB'!$B153,'Expenditures - all orgs'!$B$14:$B$3599,'Budget Detail - BBBBBB'!$B$3)</f>
        <v>0</v>
      </c>
      <c r="D153" s="424">
        <f>SUMIFS('Expenditures - all orgs'!$E$14:$E$3599,'Expenditures - all orgs'!$C$14:$C$3599, 'Budget Detail - BBBBBB'!$B153,'Expenditures - all orgs'!$B$14:$B$3599,'Budget Detail - BBBBBB'!$B$3)</f>
        <v>0</v>
      </c>
      <c r="E153" s="425">
        <f>SUMIFS('Expenditures - all orgs'!$F$14:$F$3599,'Expenditures - all orgs'!$C$14:$C$3599, 'Budget Detail - BBBBBB'!$B153,'Expenditures - all orgs'!$B$14:$B$3599,'Budget Detail - BBBBBB'!$B$3)</f>
        <v>0</v>
      </c>
      <c r="F153" s="426">
        <f t="shared" si="12"/>
        <v>0</v>
      </c>
    </row>
    <row r="154" spans="1:6" ht="15" customHeight="1" x14ac:dyDescent="0.3">
      <c r="A154" s="222" t="s">
        <v>428</v>
      </c>
      <c r="B154" s="611">
        <v>126300</v>
      </c>
      <c r="C154" s="312">
        <f>SUMIFS('Expenditures - all orgs'!$D$14:$D$3599,'Expenditures - all orgs'!$C$14:$C$3599, 'Budget Detail - BBBBBB'!$B154,'Expenditures - all orgs'!$B$14:$B$3599,'Budget Detail - BBBBBB'!$B$3)</f>
        <v>0</v>
      </c>
      <c r="D154" s="424">
        <f>SUMIFS('Expenditures - all orgs'!$E$14:$E$3599,'Expenditures - all orgs'!$C$14:$C$3599, 'Budget Detail - BBBBBB'!$B154,'Expenditures - all orgs'!$B$14:$B$3599,'Budget Detail - BBBBBB'!$B$3)</f>
        <v>0</v>
      </c>
      <c r="E154" s="425">
        <f>SUMIFS('Expenditures - all orgs'!$F$14:$F$3599,'Expenditures - all orgs'!$C$14:$C$3599, 'Budget Detail - BBBBBB'!$B154,'Expenditures - all orgs'!$B$14:$B$3599,'Budget Detail - BBBBBB'!$B$3)</f>
        <v>0</v>
      </c>
      <c r="F154" s="426">
        <f t="shared" si="12"/>
        <v>0</v>
      </c>
    </row>
    <row r="155" spans="1:6" ht="15" customHeight="1" x14ac:dyDescent="0.3">
      <c r="A155" s="222" t="s">
        <v>33</v>
      </c>
      <c r="B155" s="611">
        <v>126400</v>
      </c>
      <c r="C155" s="312">
        <f>SUMIFS('Expenditures - all orgs'!$D$14:$D$3599,'Expenditures - all orgs'!$C$14:$C$3599, 'Budget Detail - BBBBBB'!$B155,'Expenditures - all orgs'!$B$14:$B$3599,'Budget Detail - BBBBBB'!$B$3)</f>
        <v>0</v>
      </c>
      <c r="D155" s="424">
        <f>SUMIFS('Expenditures - all orgs'!$E$14:$E$3599,'Expenditures - all orgs'!$C$14:$C$3599, 'Budget Detail - BBBBBB'!$B155,'Expenditures - all orgs'!$B$14:$B$3599,'Budget Detail - BBBBBB'!$B$3)</f>
        <v>0</v>
      </c>
      <c r="E155" s="425">
        <f>SUMIFS('Expenditures - all orgs'!$F$14:$F$3599,'Expenditures - all orgs'!$C$14:$C$3599, 'Budget Detail - BBBBBB'!$B155,'Expenditures - all orgs'!$B$14:$B$3599,'Budget Detail - BBBBBB'!$B$3)</f>
        <v>0</v>
      </c>
      <c r="F155" s="426">
        <f t="shared" si="12"/>
        <v>0</v>
      </c>
    </row>
    <row r="156" spans="1:6" ht="15" customHeight="1" x14ac:dyDescent="0.3">
      <c r="A156" s="222" t="s">
        <v>429</v>
      </c>
      <c r="B156" s="611">
        <v>126500</v>
      </c>
      <c r="C156" s="312">
        <f>SUMIFS('Expenditures - all orgs'!$D$14:$D$3599,'Expenditures - all orgs'!$C$14:$C$3599, 'Budget Detail - BBBBBB'!$B156,'Expenditures - all orgs'!$B$14:$B$3599,'Budget Detail - BBBBBB'!$B$3)</f>
        <v>0</v>
      </c>
      <c r="D156" s="424">
        <f>SUMIFS('Expenditures - all orgs'!$E$14:$E$3599,'Expenditures - all orgs'!$C$14:$C$3599, 'Budget Detail - BBBBBB'!$B156,'Expenditures - all orgs'!$B$14:$B$3599,'Budget Detail - BBBBBB'!$B$3)</f>
        <v>0</v>
      </c>
      <c r="E156" s="425">
        <f>SUMIFS('Expenditures - all orgs'!$F$14:$F$3599,'Expenditures - all orgs'!$C$14:$C$3599, 'Budget Detail - BBBBBB'!$B156,'Expenditures - all orgs'!$B$14:$B$3599,'Budget Detail - BBBBBB'!$B$3)</f>
        <v>0</v>
      </c>
      <c r="F156" s="426">
        <f t="shared" si="12"/>
        <v>0</v>
      </c>
    </row>
    <row r="157" spans="1:6" ht="15" customHeight="1" x14ac:dyDescent="0.3">
      <c r="A157" s="222" t="s">
        <v>430</v>
      </c>
      <c r="B157" s="611">
        <v>126600</v>
      </c>
      <c r="C157" s="312">
        <f>SUMIFS('Expenditures - all orgs'!$D$14:$D$3599,'Expenditures - all orgs'!$C$14:$C$3599, 'Budget Detail - BBBBBB'!$B157,'Expenditures - all orgs'!$B$14:$B$3599,'Budget Detail - BBBBBB'!$B$3)</f>
        <v>0</v>
      </c>
      <c r="D157" s="424">
        <f>SUMIFS('Expenditures - all orgs'!$E$14:$E$3599,'Expenditures - all orgs'!$C$14:$C$3599, 'Budget Detail - BBBBBB'!$B157,'Expenditures - all orgs'!$B$14:$B$3599,'Budget Detail - BBBBBB'!$B$3)</f>
        <v>0</v>
      </c>
      <c r="E157" s="425">
        <f>SUMIFS('Expenditures - all orgs'!$F$14:$F$3599,'Expenditures - all orgs'!$C$14:$C$3599, 'Budget Detail - BBBBBB'!$B157,'Expenditures - all orgs'!$B$14:$B$3599,'Budget Detail - BBBBBB'!$B$3)</f>
        <v>0</v>
      </c>
      <c r="F157" s="426">
        <f t="shared" si="12"/>
        <v>0</v>
      </c>
    </row>
    <row r="158" spans="1:6" ht="15" customHeight="1" x14ac:dyDescent="0.3">
      <c r="A158" s="222" t="s">
        <v>34</v>
      </c>
      <c r="B158" s="611">
        <v>126700</v>
      </c>
      <c r="C158" s="312">
        <f>SUMIFS('Expenditures - all orgs'!$D$14:$D$3599,'Expenditures - all orgs'!$C$14:$C$3599, 'Budget Detail - BBBBBB'!$B158,'Expenditures - all orgs'!$B$14:$B$3599,'Budget Detail - BBBBBB'!$B$3)</f>
        <v>0</v>
      </c>
      <c r="D158" s="424">
        <f>SUMIFS('Expenditures - all orgs'!$E$14:$E$3599,'Expenditures - all orgs'!$C$14:$C$3599, 'Budget Detail - BBBBBB'!$B158,'Expenditures - all orgs'!$B$14:$B$3599,'Budget Detail - BBBBBB'!$B$3)</f>
        <v>0</v>
      </c>
      <c r="E158" s="425">
        <f>SUMIFS('Expenditures - all orgs'!$F$14:$F$3599,'Expenditures - all orgs'!$C$14:$C$3599, 'Budget Detail - BBBBBB'!$B158,'Expenditures - all orgs'!$B$14:$B$3599,'Budget Detail - BBBBBB'!$B$3)</f>
        <v>0</v>
      </c>
      <c r="F158" s="426">
        <f t="shared" si="6"/>
        <v>0</v>
      </c>
    </row>
    <row r="159" spans="1:6" ht="15" customHeight="1" x14ac:dyDescent="0.3">
      <c r="A159" s="222" t="s">
        <v>199</v>
      </c>
      <c r="B159" s="611">
        <v>126800</v>
      </c>
      <c r="C159" s="312">
        <f>SUMIFS('Expenditures - all orgs'!$D$14:$D$3599,'Expenditures - all orgs'!$C$14:$C$3599, 'Budget Detail - BBBBBB'!$B159,'Expenditures - all orgs'!$B$14:$B$3599,'Budget Detail - BBBBBB'!$B$3)</f>
        <v>0</v>
      </c>
      <c r="D159" s="424">
        <f>SUMIFS('Expenditures - all orgs'!$E$14:$E$3599,'Expenditures - all orgs'!$C$14:$C$3599, 'Budget Detail - BBBBBB'!$B159,'Expenditures - all orgs'!$B$14:$B$3599,'Budget Detail - BBBBBB'!$B$3)</f>
        <v>0</v>
      </c>
      <c r="E159" s="425">
        <f>SUMIFS('Expenditures - all orgs'!$F$14:$F$3599,'Expenditures - all orgs'!$C$14:$C$3599, 'Budget Detail - BBBBBB'!$B159,'Expenditures - all orgs'!$B$14:$B$3599,'Budget Detail - BBBBBB'!$B$3)</f>
        <v>0</v>
      </c>
      <c r="F159" s="426">
        <f t="shared" si="6"/>
        <v>0</v>
      </c>
    </row>
    <row r="160" spans="1:6" ht="15" customHeight="1" x14ac:dyDescent="0.3">
      <c r="A160" s="222" t="s">
        <v>332</v>
      </c>
      <c r="B160" s="611">
        <v>127400</v>
      </c>
      <c r="C160" s="312">
        <f>SUMIFS('Expenditures - all orgs'!$D$14:$D$3599,'Expenditures - all orgs'!$C$14:$C$3599, 'Budget Detail - BBBBBB'!$B160,'Expenditures - all orgs'!$B$14:$B$3599,'Budget Detail - BBBBBB'!$B$3)</f>
        <v>0</v>
      </c>
      <c r="D160" s="424">
        <f>SUMIFS('Expenditures - all orgs'!$E$14:$E$3599,'Expenditures - all orgs'!$C$14:$C$3599, 'Budget Detail - BBBBBB'!$B160,'Expenditures - all orgs'!$B$14:$B$3599,'Budget Detail - BBBBBB'!$B$3)</f>
        <v>0</v>
      </c>
      <c r="E160" s="425">
        <f>SUMIFS('Expenditures - all orgs'!$F$14:$F$3599,'Expenditures - all orgs'!$C$14:$C$3599, 'Budget Detail - BBBBBB'!$B160,'Expenditures - all orgs'!$B$14:$B$3599,'Budget Detail - BBBBBB'!$B$3)</f>
        <v>0</v>
      </c>
      <c r="F160" s="426">
        <f t="shared" si="6"/>
        <v>0</v>
      </c>
    </row>
    <row r="161" spans="1:6" ht="15" customHeight="1" x14ac:dyDescent="0.3">
      <c r="A161" s="222" t="s">
        <v>93</v>
      </c>
      <c r="B161" s="611">
        <v>127500</v>
      </c>
      <c r="C161" s="312">
        <f>SUMIFS('Expenditures - all orgs'!$D$14:$D$3599,'Expenditures - all orgs'!$C$14:$C$3599, 'Budget Detail - BBBBBB'!$B161,'Expenditures - all orgs'!$B$14:$B$3599,'Budget Detail - BBBBBB'!$B$3)</f>
        <v>0</v>
      </c>
      <c r="D161" s="424">
        <f>SUMIFS('Expenditures - all orgs'!$E$14:$E$3599,'Expenditures - all orgs'!$C$14:$C$3599, 'Budget Detail - BBBBBB'!$B161,'Expenditures - all orgs'!$B$14:$B$3599,'Budget Detail - BBBBBB'!$B$3)</f>
        <v>0</v>
      </c>
      <c r="E161" s="425">
        <f>SUMIFS('Expenditures - all orgs'!$F$14:$F$3599,'Expenditures - all orgs'!$C$14:$C$3599, 'Budget Detail - BBBBBB'!$B161,'Expenditures - all orgs'!$B$14:$B$3599,'Budget Detail - BBBBBB'!$B$3)</f>
        <v>0</v>
      </c>
      <c r="F161" s="426">
        <f t="shared" si="6"/>
        <v>0</v>
      </c>
    </row>
    <row r="162" spans="1:6" ht="15" customHeight="1" x14ac:dyDescent="0.3">
      <c r="A162" s="222" t="s">
        <v>200</v>
      </c>
      <c r="B162" s="611">
        <v>127900</v>
      </c>
      <c r="C162" s="312">
        <f>SUMIFS('Expenditures - all orgs'!$D$14:$D$3599,'Expenditures - all orgs'!$C$14:$C$3599, 'Budget Detail - BBBBBB'!$B162,'Expenditures - all orgs'!$B$14:$B$3599,'Budget Detail - BBBBBB'!$B$3)</f>
        <v>0</v>
      </c>
      <c r="D162" s="424">
        <f>SUMIFS('Expenditures - all orgs'!$E$14:$E$3599,'Expenditures - all orgs'!$C$14:$C$3599, 'Budget Detail - BBBBBB'!$B162,'Expenditures - all orgs'!$B$14:$B$3599,'Budget Detail - BBBBBB'!$B$3)</f>
        <v>0</v>
      </c>
      <c r="E162" s="425">
        <f>SUMIFS('Expenditures - all orgs'!$F$14:$F$3599,'Expenditures - all orgs'!$C$14:$C$3599, 'Budget Detail - BBBBBB'!$B162,'Expenditures - all orgs'!$B$14:$B$3599,'Budget Detail - BBBBBB'!$B$3)</f>
        <v>0</v>
      </c>
      <c r="F162" s="426">
        <f t="shared" si="6"/>
        <v>0</v>
      </c>
    </row>
    <row r="163" spans="1:6" ht="15" customHeight="1" x14ac:dyDescent="0.3">
      <c r="A163" s="222" t="s">
        <v>333</v>
      </c>
      <c r="B163" s="611">
        <v>127950</v>
      </c>
      <c r="C163" s="312">
        <f>SUMIFS('Expenditures - all orgs'!$D$14:$D$3599,'Expenditures - all orgs'!$C$14:$C$3599, 'Budget Detail - BBBBBB'!$B163,'Expenditures - all orgs'!$B$14:$B$3599,'Budget Detail - BBBBBB'!$B$3)</f>
        <v>0</v>
      </c>
      <c r="D163" s="424">
        <f>SUMIFS('Expenditures - all orgs'!$E$14:$E$3599,'Expenditures - all orgs'!$C$14:$C$3599, 'Budget Detail - BBBBBB'!$B163,'Expenditures - all orgs'!$B$14:$B$3599,'Budget Detail - BBBBBB'!$B$3)</f>
        <v>0</v>
      </c>
      <c r="E163" s="425">
        <f>SUMIFS('Expenditures - all orgs'!$F$14:$F$3599,'Expenditures - all orgs'!$C$14:$C$3599, 'Budget Detail - BBBBBB'!$B163,'Expenditures - all orgs'!$B$14:$B$3599,'Budget Detail - BBBBBB'!$B$3)</f>
        <v>0</v>
      </c>
      <c r="F163" s="426">
        <f t="shared" si="6"/>
        <v>0</v>
      </c>
    </row>
    <row r="164" spans="1:6" ht="15" customHeight="1" x14ac:dyDescent="0.3">
      <c r="A164" s="218" t="s">
        <v>104</v>
      </c>
      <c r="B164" s="611" t="s">
        <v>107</v>
      </c>
      <c r="C164" s="312">
        <f>SUMIFS('Expenditures - all orgs'!$D$14:$D$3599,'Expenditures - all orgs'!$C$14:$C$3599, 'Budget Detail - BBBBBB'!$B164,'Expenditures - all orgs'!$B$14:$B$3599,'Budget Detail - BBBBBB'!$B$3)</f>
        <v>0</v>
      </c>
      <c r="D164" s="424">
        <f>SUMIFS('Expenditures - all orgs'!$E$14:$E$3599,'Expenditures - all orgs'!$C$14:$C$3599, 'Budget Detail - BBBBBB'!$B164,'Expenditures - all orgs'!$B$14:$B$3599,'Budget Detail - BBBBBB'!$B$3)</f>
        <v>0</v>
      </c>
      <c r="E164" s="425">
        <f>SUMIFS('Expenditures - all orgs'!$F$14:$F$3599,'Expenditures - all orgs'!$C$14:$C$3599, 'Budget Detail - BBBBBB'!$B164,'Expenditures - all orgs'!$B$14:$B$3599,'Budget Detail - BBBBBB'!$B$3)</f>
        <v>0</v>
      </c>
      <c r="F164" s="426">
        <f t="shared" si="6"/>
        <v>0</v>
      </c>
    </row>
    <row r="165" spans="1:6" ht="15" customHeight="1" thickBot="1" x14ac:dyDescent="0.35">
      <c r="A165" s="218" t="s">
        <v>104</v>
      </c>
      <c r="B165" s="611" t="s">
        <v>107</v>
      </c>
      <c r="C165" s="312">
        <f>SUMIFS('Expenditures - all orgs'!$D$14:$D$3599,'Expenditures - all orgs'!$C$14:$C$3599, 'Budget Detail - BBBBBB'!$B165,'Expenditures - all orgs'!$B$14:$B$3599,'Budget Detail - BBBBBB'!$B$3)</f>
        <v>0</v>
      </c>
      <c r="D165" s="427">
        <f>SUMIFS('Expenditures - all orgs'!$E$14:$E$3599,'Expenditures - all orgs'!$C$14:$C$3599, 'Budget Detail - BBBBBB'!$B165,'Expenditures - all orgs'!$B$14:$B$3599,'Budget Detail - BBBBBB'!$B$3)</f>
        <v>0</v>
      </c>
      <c r="E165" s="428">
        <f>SUMIFS('Expenditures - all orgs'!$F$14:$F$3599,'Expenditures - all orgs'!$C$14:$C$3599, 'Budget Detail - BBBBBB'!$B165,'Expenditures - all orgs'!$B$14:$B$3599,'Budget Detail - BBBBBB'!$B$3)</f>
        <v>0</v>
      </c>
      <c r="F165" s="429">
        <f t="shared" si="6"/>
        <v>0</v>
      </c>
    </row>
    <row r="166" spans="1:6" ht="15" customHeight="1" thickBot="1" x14ac:dyDescent="0.35">
      <c r="A166" s="218"/>
      <c r="B166" s="612" t="s">
        <v>362</v>
      </c>
      <c r="C166" s="355">
        <f>SUM(C150:C165)</f>
        <v>0</v>
      </c>
      <c r="D166" s="355">
        <f t="shared" ref="D166:E166" si="13">SUM(D150:D165)</f>
        <v>0</v>
      </c>
      <c r="E166" s="355">
        <f t="shared" si="13"/>
        <v>0</v>
      </c>
      <c r="F166" s="355">
        <f>SUM(F150:F165)</f>
        <v>0</v>
      </c>
    </row>
    <row r="167" spans="1:6" ht="15" customHeight="1" x14ac:dyDescent="0.3">
      <c r="A167" s="708"/>
      <c r="B167" s="588"/>
      <c r="C167" s="288"/>
      <c r="D167" s="288"/>
      <c r="E167" s="288"/>
      <c r="F167" s="290"/>
    </row>
    <row r="168" spans="1:6" ht="15" customHeight="1" x14ac:dyDescent="0.3">
      <c r="A168" s="231" t="s">
        <v>210</v>
      </c>
      <c r="B168" s="588"/>
      <c r="C168" s="291"/>
      <c r="D168" s="291"/>
      <c r="E168" s="291"/>
      <c r="F168" s="392"/>
    </row>
    <row r="169" spans="1:6" ht="15" customHeight="1" x14ac:dyDescent="0.3">
      <c r="A169" s="222" t="s">
        <v>90</v>
      </c>
      <c r="B169" s="613">
        <v>128000</v>
      </c>
      <c r="C169" s="313">
        <f>SUMIFS('Expenditures - all orgs'!$D$14:$D$3599,'Expenditures - all orgs'!$C$14:$C$3599, 'Budget Detail - BBBBBB'!$B169,'Expenditures - all orgs'!$B$14:$B$3599,'Budget Detail - BBBBBB'!$B$3)</f>
        <v>0</v>
      </c>
      <c r="D169" s="431">
        <f>SUMIFS('Expenditures - all orgs'!$E$14:$E$3599,'Expenditures - all orgs'!$C$14:$C$3599, 'Budget Detail - BBBBBB'!$B169,'Expenditures - all orgs'!$B$14:$B$3599,'Budget Detail - BBBBBB'!$B$3)</f>
        <v>0</v>
      </c>
      <c r="E169" s="432">
        <f>SUMIFS('Expenditures - all orgs'!$F$14:$F$3599,'Expenditures - all orgs'!$C$14:$C$3599, 'Budget Detail - BBBBBB'!$B169,'Expenditures - all orgs'!$B$14:$B$3599,'Budget Detail - BBBBBB'!$B$3)</f>
        <v>0</v>
      </c>
      <c r="F169" s="433">
        <f t="shared" si="6"/>
        <v>0</v>
      </c>
    </row>
    <row r="170" spans="1:6" ht="15" customHeight="1" x14ac:dyDescent="0.3">
      <c r="A170" s="222" t="s">
        <v>201</v>
      </c>
      <c r="B170" s="614">
        <v>128100</v>
      </c>
      <c r="C170" s="313">
        <f>SUMIFS('Expenditures - all orgs'!$D$14:$D$3599,'Expenditures - all orgs'!$C$14:$C$3599, 'Budget Detail - BBBBBB'!$B170,'Expenditures - all orgs'!$B$14:$B$3599,'Budget Detail - BBBBBB'!$B$3)</f>
        <v>0</v>
      </c>
      <c r="D170" s="431">
        <f>SUMIFS('Expenditures - all orgs'!$E$14:$E$3599,'Expenditures - all orgs'!$C$14:$C$3599, 'Budget Detail - BBBBBB'!$B170,'Expenditures - all orgs'!$B$14:$B$3599,'Budget Detail - BBBBBB'!$B$3)</f>
        <v>0</v>
      </c>
      <c r="E170" s="432">
        <f>SUMIFS('Expenditures - all orgs'!$F$14:$F$3599,'Expenditures - all orgs'!$C$14:$C$3599, 'Budget Detail - BBBBBB'!$B170,'Expenditures - all orgs'!$B$14:$B$3599,'Budget Detail - BBBBBB'!$B$3)</f>
        <v>0</v>
      </c>
      <c r="F170" s="433">
        <f t="shared" ref="F170:F199" si="14">C170-D170-E170</f>
        <v>0</v>
      </c>
    </row>
    <row r="171" spans="1:6" ht="15" customHeight="1" x14ac:dyDescent="0.3">
      <c r="A171" s="222" t="s">
        <v>16</v>
      </c>
      <c r="B171" s="614">
        <v>128200</v>
      </c>
      <c r="C171" s="313">
        <f>SUMIFS('Expenditures - all orgs'!$D$14:$D$3599,'Expenditures - all orgs'!$C$14:$C$3599, 'Budget Detail - BBBBBB'!$B171,'Expenditures - all orgs'!$B$14:$B$3599,'Budget Detail - BBBBBB'!$B$3)</f>
        <v>0</v>
      </c>
      <c r="D171" s="431">
        <f>SUMIFS('Expenditures - all orgs'!$E$14:$E$3599,'Expenditures - all orgs'!$C$14:$C$3599, 'Budget Detail - BBBBBB'!$B171,'Expenditures - all orgs'!$B$14:$B$3599,'Budget Detail - BBBBBB'!$B$3)</f>
        <v>0</v>
      </c>
      <c r="E171" s="432">
        <f>SUMIFS('Expenditures - all orgs'!$F$14:$F$3599,'Expenditures - all orgs'!$C$14:$C$3599, 'Budget Detail - BBBBBB'!$B171,'Expenditures - all orgs'!$B$14:$B$3599,'Budget Detail - BBBBBB'!$B$3)</f>
        <v>0</v>
      </c>
      <c r="F171" s="433">
        <f t="shared" si="14"/>
        <v>0</v>
      </c>
    </row>
    <row r="172" spans="1:6" ht="15" customHeight="1" x14ac:dyDescent="0.3">
      <c r="A172" s="222" t="s">
        <v>336</v>
      </c>
      <c r="B172" s="614">
        <v>128210</v>
      </c>
      <c r="C172" s="313">
        <f>SUMIFS('Expenditures - all orgs'!$D$14:$D$3599,'Expenditures - all orgs'!$C$14:$C$3599, 'Budget Detail - BBBBBB'!$B172,'Expenditures - all orgs'!$B$14:$B$3599,'Budget Detail - BBBBBB'!$B$3)</f>
        <v>0</v>
      </c>
      <c r="D172" s="431">
        <f>SUMIFS('Expenditures - all orgs'!$E$14:$E$3599,'Expenditures - all orgs'!$C$14:$C$3599, 'Budget Detail - BBBBBB'!$B172,'Expenditures - all orgs'!$B$14:$B$3599,'Budget Detail - BBBBBB'!$B$3)</f>
        <v>0</v>
      </c>
      <c r="E172" s="432">
        <f>SUMIFS('Expenditures - all orgs'!$F$14:$F$3599,'Expenditures - all orgs'!$C$14:$C$3599, 'Budget Detail - BBBBBB'!$B172,'Expenditures - all orgs'!$B$14:$B$3599,'Budget Detail - BBBBBB'!$B$3)</f>
        <v>0</v>
      </c>
      <c r="F172" s="433">
        <f t="shared" si="14"/>
        <v>0</v>
      </c>
    </row>
    <row r="173" spans="1:6" ht="15" customHeight="1" x14ac:dyDescent="0.3">
      <c r="A173" s="222" t="s">
        <v>334</v>
      </c>
      <c r="B173" s="614">
        <v>128220</v>
      </c>
      <c r="C173" s="313">
        <f>SUMIFS('Expenditures - all orgs'!$D$14:$D$3599,'Expenditures - all orgs'!$C$14:$C$3599, 'Budget Detail - BBBBBB'!$B173,'Expenditures - all orgs'!$B$14:$B$3599,'Budget Detail - BBBBBB'!$B$3)</f>
        <v>0</v>
      </c>
      <c r="D173" s="431">
        <f>SUMIFS('Expenditures - all orgs'!$E$14:$E$3599,'Expenditures - all orgs'!$C$14:$C$3599, 'Budget Detail - BBBBBB'!$B173,'Expenditures - all orgs'!$B$14:$B$3599,'Budget Detail - BBBBBB'!$B$3)</f>
        <v>0</v>
      </c>
      <c r="E173" s="432">
        <f>SUMIFS('Expenditures - all orgs'!$F$14:$F$3599,'Expenditures - all orgs'!$C$14:$C$3599, 'Budget Detail - BBBBBB'!$B173,'Expenditures - all orgs'!$B$14:$B$3599,'Budget Detail - BBBBBB'!$B$3)</f>
        <v>0</v>
      </c>
      <c r="F173" s="433">
        <f t="shared" si="14"/>
        <v>0</v>
      </c>
    </row>
    <row r="174" spans="1:6" ht="15" customHeight="1" x14ac:dyDescent="0.3">
      <c r="A174" s="222" t="s">
        <v>56</v>
      </c>
      <c r="B174" s="614">
        <v>128230</v>
      </c>
      <c r="C174" s="313">
        <f>SUMIFS('Expenditures - all orgs'!$D$14:$D$3599,'Expenditures - all orgs'!$C$14:$C$3599, 'Budget Detail - BBBBBB'!$B174,'Expenditures - all orgs'!$B$14:$B$3599,'Budget Detail - BBBBBB'!$B$3)</f>
        <v>0</v>
      </c>
      <c r="D174" s="431">
        <f>SUMIFS('Expenditures - all orgs'!$E$14:$E$3599,'Expenditures - all orgs'!$C$14:$C$3599, 'Budget Detail - BBBBBB'!$B174,'Expenditures - all orgs'!$B$14:$B$3599,'Budget Detail - BBBBBB'!$B$3)</f>
        <v>0</v>
      </c>
      <c r="E174" s="432">
        <f>SUMIFS('Expenditures - all orgs'!$F$14:$F$3599,'Expenditures - all orgs'!$C$14:$C$3599, 'Budget Detail - BBBBBB'!$B174,'Expenditures - all orgs'!$B$14:$B$3599,'Budget Detail - BBBBBB'!$B$3)</f>
        <v>0</v>
      </c>
      <c r="F174" s="433">
        <f t="shared" si="14"/>
        <v>0</v>
      </c>
    </row>
    <row r="175" spans="1:6" ht="15" customHeight="1" x14ac:dyDescent="0.3">
      <c r="A175" s="222" t="s">
        <v>17</v>
      </c>
      <c r="B175" s="614">
        <v>128300</v>
      </c>
      <c r="C175" s="313">
        <f>SUMIFS('Expenditures - all orgs'!$D$14:$D$3599,'Expenditures - all orgs'!$C$14:$C$3599, 'Budget Detail - BBBBBB'!$B175,'Expenditures - all orgs'!$B$14:$B$3599,'Budget Detail - BBBBBB'!$B$3)</f>
        <v>0</v>
      </c>
      <c r="D175" s="431">
        <f>SUMIFS('Expenditures - all orgs'!$E$14:$E$3599,'Expenditures - all orgs'!$C$14:$C$3599, 'Budget Detail - BBBBBB'!$B175,'Expenditures - all orgs'!$B$14:$B$3599,'Budget Detail - BBBBBB'!$B$3)</f>
        <v>0</v>
      </c>
      <c r="E175" s="432">
        <f>SUMIFS('Expenditures - all orgs'!$F$14:$F$3599,'Expenditures - all orgs'!$C$14:$C$3599, 'Budget Detail - BBBBBB'!$B175,'Expenditures - all orgs'!$B$14:$B$3599,'Budget Detail - BBBBBB'!$B$3)</f>
        <v>0</v>
      </c>
      <c r="F175" s="433">
        <f t="shared" si="14"/>
        <v>0</v>
      </c>
    </row>
    <row r="176" spans="1:6" ht="15" customHeight="1" x14ac:dyDescent="0.3">
      <c r="A176" s="222" t="s">
        <v>335</v>
      </c>
      <c r="B176" s="614">
        <v>128310</v>
      </c>
      <c r="C176" s="313">
        <f>SUMIFS('Expenditures - all orgs'!$D$14:$D$3599,'Expenditures - all orgs'!$C$14:$C$3599, 'Budget Detail - BBBBBB'!$B176,'Expenditures - all orgs'!$B$14:$B$3599,'Budget Detail - BBBBBB'!$B$3)</f>
        <v>0</v>
      </c>
      <c r="D176" s="431">
        <f>SUMIFS('Expenditures - all orgs'!$E$14:$E$3599,'Expenditures - all orgs'!$C$14:$C$3599, 'Budget Detail - BBBBBB'!$B176,'Expenditures - all orgs'!$B$14:$B$3599,'Budget Detail - BBBBBB'!$B$3)</f>
        <v>0</v>
      </c>
      <c r="E176" s="432">
        <f>SUMIFS('Expenditures - all orgs'!$F$14:$F$3599,'Expenditures - all orgs'!$C$14:$C$3599, 'Budget Detail - BBBBBB'!$B176,'Expenditures - all orgs'!$B$14:$B$3599,'Budget Detail - BBBBBB'!$B$3)</f>
        <v>0</v>
      </c>
      <c r="F176" s="433">
        <f t="shared" si="14"/>
        <v>0</v>
      </c>
    </row>
    <row r="177" spans="1:6" ht="15" customHeight="1" x14ac:dyDescent="0.3">
      <c r="A177" s="222" t="s">
        <v>337</v>
      </c>
      <c r="B177" s="614">
        <v>128320</v>
      </c>
      <c r="C177" s="313">
        <f>SUMIFS('Expenditures - all orgs'!$D$14:$D$3599,'Expenditures - all orgs'!$C$14:$C$3599, 'Budget Detail - BBBBBB'!$B177,'Expenditures - all orgs'!$B$14:$B$3599,'Budget Detail - BBBBBB'!$B$3)</f>
        <v>0</v>
      </c>
      <c r="D177" s="431">
        <f>SUMIFS('Expenditures - all orgs'!$E$14:$E$3599,'Expenditures - all orgs'!$C$14:$C$3599, 'Budget Detail - BBBBBB'!$B177,'Expenditures - all orgs'!$B$14:$B$3599,'Budget Detail - BBBBBB'!$B$3)</f>
        <v>0</v>
      </c>
      <c r="E177" s="432">
        <f>SUMIFS('Expenditures - all orgs'!$F$14:$F$3599,'Expenditures - all orgs'!$C$14:$C$3599, 'Budget Detail - BBBBBB'!$B177,'Expenditures - all orgs'!$B$14:$B$3599,'Budget Detail - BBBBBB'!$B$3)</f>
        <v>0</v>
      </c>
      <c r="F177" s="433">
        <f t="shared" si="14"/>
        <v>0</v>
      </c>
    </row>
    <row r="178" spans="1:6" ht="15" customHeight="1" x14ac:dyDescent="0.3">
      <c r="A178" s="222" t="s">
        <v>57</v>
      </c>
      <c r="B178" s="614">
        <v>128330</v>
      </c>
      <c r="C178" s="313">
        <f>SUMIFS('Expenditures - all orgs'!$D$14:$D$3599,'Expenditures - all orgs'!$C$14:$C$3599, 'Budget Detail - BBBBBB'!$B178,'Expenditures - all orgs'!$B$14:$B$3599,'Budget Detail - BBBBBB'!$B$3)</f>
        <v>0</v>
      </c>
      <c r="D178" s="431">
        <f>SUMIFS('Expenditures - all orgs'!$E$14:$E$3599,'Expenditures - all orgs'!$C$14:$C$3599, 'Budget Detail - BBBBBB'!$B178,'Expenditures - all orgs'!$B$14:$B$3599,'Budget Detail - BBBBBB'!$B$3)</f>
        <v>0</v>
      </c>
      <c r="E178" s="432">
        <f>SUMIFS('Expenditures - all orgs'!$F$14:$F$3599,'Expenditures - all orgs'!$C$14:$C$3599, 'Budget Detail - BBBBBB'!$B178,'Expenditures - all orgs'!$B$14:$B$3599,'Budget Detail - BBBBBB'!$B$3)</f>
        <v>0</v>
      </c>
      <c r="F178" s="433">
        <f t="shared" si="14"/>
        <v>0</v>
      </c>
    </row>
    <row r="179" spans="1:6" ht="15" customHeight="1" x14ac:dyDescent="0.3">
      <c r="A179" s="222" t="s">
        <v>18</v>
      </c>
      <c r="B179" s="614">
        <v>128400</v>
      </c>
      <c r="C179" s="313">
        <f>SUMIFS('Expenditures - all orgs'!$D$14:$D$3599,'Expenditures - all orgs'!$C$14:$C$3599, 'Budget Detail - BBBBBB'!$B179,'Expenditures - all orgs'!$B$14:$B$3599,'Budget Detail - BBBBBB'!$B$3)</f>
        <v>0</v>
      </c>
      <c r="D179" s="431">
        <f>SUMIFS('Expenditures - all orgs'!$E$14:$E$3599,'Expenditures - all orgs'!$C$14:$C$3599, 'Budget Detail - BBBBBB'!$B179,'Expenditures - all orgs'!$B$14:$B$3599,'Budget Detail - BBBBBB'!$B$3)</f>
        <v>0</v>
      </c>
      <c r="E179" s="432">
        <f>SUMIFS('Expenditures - all orgs'!$F$14:$F$3599,'Expenditures - all orgs'!$C$14:$C$3599, 'Budget Detail - BBBBBB'!$B179,'Expenditures - all orgs'!$B$14:$B$3599,'Budget Detail - BBBBBB'!$B$3)</f>
        <v>0</v>
      </c>
      <c r="F179" s="433">
        <f t="shared" si="14"/>
        <v>0</v>
      </c>
    </row>
    <row r="180" spans="1:6" ht="15" customHeight="1" x14ac:dyDescent="0.3">
      <c r="A180" s="222" t="s">
        <v>338</v>
      </c>
      <c r="B180" s="614">
        <v>128410</v>
      </c>
      <c r="C180" s="313">
        <f>SUMIFS('Expenditures - all orgs'!$D$14:$D$3599,'Expenditures - all orgs'!$C$14:$C$3599, 'Budget Detail - BBBBBB'!$B180,'Expenditures - all orgs'!$B$14:$B$3599,'Budget Detail - BBBBBB'!$B$3)</f>
        <v>0</v>
      </c>
      <c r="D180" s="431">
        <f>SUMIFS('Expenditures - all orgs'!$E$14:$E$3599,'Expenditures - all orgs'!$C$14:$C$3599, 'Budget Detail - BBBBBB'!$B180,'Expenditures - all orgs'!$B$14:$B$3599,'Budget Detail - BBBBBB'!$B$3)</f>
        <v>0</v>
      </c>
      <c r="E180" s="432">
        <f>SUMIFS('Expenditures - all orgs'!$F$14:$F$3599,'Expenditures - all orgs'!$C$14:$C$3599, 'Budget Detail - BBBBBB'!$B180,'Expenditures - all orgs'!$B$14:$B$3599,'Budget Detail - BBBBBB'!$B$3)</f>
        <v>0</v>
      </c>
      <c r="F180" s="433">
        <f t="shared" si="14"/>
        <v>0</v>
      </c>
    </row>
    <row r="181" spans="1:6" ht="15" customHeight="1" x14ac:dyDescent="0.3">
      <c r="A181" s="222" t="s">
        <v>339</v>
      </c>
      <c r="B181" s="614">
        <v>128420</v>
      </c>
      <c r="C181" s="313">
        <f>SUMIFS('Expenditures - all orgs'!$D$14:$D$3599,'Expenditures - all orgs'!$C$14:$C$3599, 'Budget Detail - BBBBBB'!$B181,'Expenditures - all orgs'!$B$14:$B$3599,'Budget Detail - BBBBBB'!$B$3)</f>
        <v>0</v>
      </c>
      <c r="D181" s="431">
        <f>SUMIFS('Expenditures - all orgs'!$E$14:$E$3599,'Expenditures - all orgs'!$C$14:$C$3599, 'Budget Detail - BBBBBB'!$B181,'Expenditures - all orgs'!$B$14:$B$3599,'Budget Detail - BBBBBB'!$B$3)</f>
        <v>0</v>
      </c>
      <c r="E181" s="432">
        <f>SUMIFS('Expenditures - all orgs'!$F$14:$F$3599,'Expenditures - all orgs'!$C$14:$C$3599, 'Budget Detail - BBBBBB'!$B181,'Expenditures - all orgs'!$B$14:$B$3599,'Budget Detail - BBBBBB'!$B$3)</f>
        <v>0</v>
      </c>
      <c r="F181" s="433">
        <f t="shared" si="14"/>
        <v>0</v>
      </c>
    </row>
    <row r="182" spans="1:6" ht="15" customHeight="1" x14ac:dyDescent="0.3">
      <c r="A182" s="222" t="s">
        <v>112</v>
      </c>
      <c r="B182" s="614">
        <v>128430</v>
      </c>
      <c r="C182" s="313">
        <f>SUMIFS('Expenditures - all orgs'!$D$14:$D$3599,'Expenditures - all orgs'!$C$14:$C$3599, 'Budget Detail - BBBBBB'!$B182,'Expenditures - all orgs'!$B$14:$B$3599,'Budget Detail - BBBBBB'!$B$3)</f>
        <v>0</v>
      </c>
      <c r="D182" s="431">
        <f>SUMIFS('Expenditures - all orgs'!$E$14:$E$3599,'Expenditures - all orgs'!$C$14:$C$3599, 'Budget Detail - BBBBBB'!$B182,'Expenditures - all orgs'!$B$14:$B$3599,'Budget Detail - BBBBBB'!$B$3)</f>
        <v>0</v>
      </c>
      <c r="E182" s="432">
        <f>SUMIFS('Expenditures - all orgs'!$F$14:$F$3599,'Expenditures - all orgs'!$C$14:$C$3599, 'Budget Detail - BBBBBB'!$B182,'Expenditures - all orgs'!$B$14:$B$3599,'Budget Detail - BBBBBB'!$B$3)</f>
        <v>0</v>
      </c>
      <c r="F182" s="433">
        <f t="shared" si="14"/>
        <v>0</v>
      </c>
    </row>
    <row r="183" spans="1:6" ht="15" customHeight="1" x14ac:dyDescent="0.3">
      <c r="A183" s="222" t="s">
        <v>19</v>
      </c>
      <c r="B183" s="614">
        <v>128500</v>
      </c>
      <c r="C183" s="313">
        <f>SUMIFS('Expenditures - all orgs'!$D$14:$D$3599,'Expenditures - all orgs'!$C$14:$C$3599, 'Budget Detail - BBBBBB'!$B183,'Expenditures - all orgs'!$B$14:$B$3599,'Budget Detail - BBBBBB'!$B$3)</f>
        <v>0</v>
      </c>
      <c r="D183" s="431">
        <f>SUMIFS('Expenditures - all orgs'!$E$14:$E$3599,'Expenditures - all orgs'!$C$14:$C$3599, 'Budget Detail - BBBBBB'!$B183,'Expenditures - all orgs'!$B$14:$B$3599,'Budget Detail - BBBBBB'!$B$3)</f>
        <v>0</v>
      </c>
      <c r="E183" s="432">
        <f>SUMIFS('Expenditures - all orgs'!$F$14:$F$3599,'Expenditures - all orgs'!$C$14:$C$3599, 'Budget Detail - BBBBBB'!$B183,'Expenditures - all orgs'!$B$14:$B$3599,'Budget Detail - BBBBBB'!$B$3)</f>
        <v>0</v>
      </c>
      <c r="F183" s="433">
        <f t="shared" si="14"/>
        <v>0</v>
      </c>
    </row>
    <row r="184" spans="1:6" ht="15" customHeight="1" x14ac:dyDescent="0.3">
      <c r="A184" s="222" t="s">
        <v>340</v>
      </c>
      <c r="B184" s="614">
        <v>128510</v>
      </c>
      <c r="C184" s="313">
        <f>SUMIFS('Expenditures - all orgs'!$D$14:$D$3599,'Expenditures - all orgs'!$C$14:$C$3599, 'Budget Detail - BBBBBB'!$B184,'Expenditures - all orgs'!$B$14:$B$3599,'Budget Detail - BBBBBB'!$B$3)</f>
        <v>0</v>
      </c>
      <c r="D184" s="431">
        <f>SUMIFS('Expenditures - all orgs'!$E$14:$E$3599,'Expenditures - all orgs'!$C$14:$C$3599, 'Budget Detail - BBBBBB'!$B184,'Expenditures - all orgs'!$B$14:$B$3599,'Budget Detail - BBBBBB'!$B$3)</f>
        <v>0</v>
      </c>
      <c r="E184" s="432">
        <f>SUMIFS('Expenditures - all orgs'!$F$14:$F$3599,'Expenditures - all orgs'!$C$14:$C$3599, 'Budget Detail - BBBBBB'!$B184,'Expenditures - all orgs'!$B$14:$B$3599,'Budget Detail - BBBBBB'!$B$3)</f>
        <v>0</v>
      </c>
      <c r="F184" s="433">
        <f t="shared" si="14"/>
        <v>0</v>
      </c>
    </row>
    <row r="185" spans="1:6" ht="15" customHeight="1" x14ac:dyDescent="0.3">
      <c r="A185" s="222" t="s">
        <v>341</v>
      </c>
      <c r="B185" s="614">
        <v>128520</v>
      </c>
      <c r="C185" s="313">
        <f>SUMIFS('Expenditures - all orgs'!$D$14:$D$3599,'Expenditures - all orgs'!$C$14:$C$3599, 'Budget Detail - BBBBBB'!$B185,'Expenditures - all orgs'!$B$14:$B$3599,'Budget Detail - BBBBBB'!$B$3)</f>
        <v>0</v>
      </c>
      <c r="D185" s="431">
        <f>SUMIFS('Expenditures - all orgs'!$E$14:$E$3599,'Expenditures - all orgs'!$C$14:$C$3599, 'Budget Detail - BBBBBB'!$B185,'Expenditures - all orgs'!$B$14:$B$3599,'Budget Detail - BBBBBB'!$B$3)</f>
        <v>0</v>
      </c>
      <c r="E185" s="432">
        <f>SUMIFS('Expenditures - all orgs'!$F$14:$F$3599,'Expenditures - all orgs'!$C$14:$C$3599, 'Budget Detail - BBBBBB'!$B185,'Expenditures - all orgs'!$B$14:$B$3599,'Budget Detail - BBBBBB'!$B$3)</f>
        <v>0</v>
      </c>
      <c r="F185" s="433">
        <f t="shared" si="14"/>
        <v>0</v>
      </c>
    </row>
    <row r="186" spans="1:6" ht="15" customHeight="1" x14ac:dyDescent="0.3">
      <c r="A186" s="222" t="s">
        <v>113</v>
      </c>
      <c r="B186" s="614">
        <v>128530</v>
      </c>
      <c r="C186" s="313">
        <f>SUMIFS('Expenditures - all orgs'!$D$14:$D$3599,'Expenditures - all orgs'!$C$14:$C$3599, 'Budget Detail - BBBBBB'!$B186,'Expenditures - all orgs'!$B$14:$B$3599,'Budget Detail - BBBBBB'!$B$3)</f>
        <v>0</v>
      </c>
      <c r="D186" s="431">
        <f>SUMIFS('Expenditures - all orgs'!$E$14:$E$3599,'Expenditures - all orgs'!$C$14:$C$3599, 'Budget Detail - BBBBBB'!$B186,'Expenditures - all orgs'!$B$14:$B$3599,'Budget Detail - BBBBBB'!$B$3)</f>
        <v>0</v>
      </c>
      <c r="E186" s="432">
        <f>SUMIFS('Expenditures - all orgs'!$F$14:$F$3599,'Expenditures - all orgs'!$C$14:$C$3599, 'Budget Detail - BBBBBB'!$B186,'Expenditures - all orgs'!$B$14:$B$3599,'Budget Detail - BBBBBB'!$B$3)</f>
        <v>0</v>
      </c>
      <c r="F186" s="433">
        <f t="shared" si="14"/>
        <v>0</v>
      </c>
    </row>
    <row r="187" spans="1:6" ht="15" customHeight="1" x14ac:dyDescent="0.3">
      <c r="A187" s="222" t="s">
        <v>58</v>
      </c>
      <c r="B187" s="614">
        <v>128600</v>
      </c>
      <c r="C187" s="313">
        <f>SUMIFS('Expenditures - all orgs'!$D$14:$D$3599,'Expenditures - all orgs'!$C$14:$C$3599, 'Budget Detail - BBBBBB'!$B187,'Expenditures - all orgs'!$B$14:$B$3599,'Budget Detail - BBBBBB'!$B$3)</f>
        <v>0</v>
      </c>
      <c r="D187" s="431">
        <f>SUMIFS('Expenditures - all orgs'!$E$14:$E$3599,'Expenditures - all orgs'!$C$14:$C$3599, 'Budget Detail - BBBBBB'!$B187,'Expenditures - all orgs'!$B$14:$B$3599,'Budget Detail - BBBBBB'!$B$3)</f>
        <v>0</v>
      </c>
      <c r="E187" s="432">
        <f>SUMIFS('Expenditures - all orgs'!$F$14:$F$3599,'Expenditures - all orgs'!$C$14:$C$3599, 'Budget Detail - BBBBBB'!$B187,'Expenditures - all orgs'!$B$14:$B$3599,'Budget Detail - BBBBBB'!$B$3)</f>
        <v>0</v>
      </c>
      <c r="F187" s="433">
        <f t="shared" si="14"/>
        <v>0</v>
      </c>
    </row>
    <row r="188" spans="1:6" ht="15" customHeight="1" x14ac:dyDescent="0.3">
      <c r="A188" s="222" t="s">
        <v>342</v>
      </c>
      <c r="B188" s="614">
        <v>128610</v>
      </c>
      <c r="C188" s="313">
        <f>SUMIFS('Expenditures - all orgs'!$D$14:$D$3599,'Expenditures - all orgs'!$C$14:$C$3599, 'Budget Detail - BBBBBB'!$B188,'Expenditures - all orgs'!$B$14:$B$3599,'Budget Detail - BBBBBB'!$B$3)</f>
        <v>0</v>
      </c>
      <c r="D188" s="431">
        <f>SUMIFS('Expenditures - all orgs'!$E$14:$E$3599,'Expenditures - all orgs'!$C$14:$C$3599, 'Budget Detail - BBBBBB'!$B188,'Expenditures - all orgs'!$B$14:$B$3599,'Budget Detail - BBBBBB'!$B$3)</f>
        <v>0</v>
      </c>
      <c r="E188" s="432">
        <f>SUMIFS('Expenditures - all orgs'!$F$14:$F$3599,'Expenditures - all orgs'!$C$14:$C$3599, 'Budget Detail - BBBBBB'!$B188,'Expenditures - all orgs'!$B$14:$B$3599,'Budget Detail - BBBBBB'!$B$3)</f>
        <v>0</v>
      </c>
      <c r="F188" s="433">
        <f t="shared" si="14"/>
        <v>0</v>
      </c>
    </row>
    <row r="189" spans="1:6" ht="15" customHeight="1" x14ac:dyDescent="0.3">
      <c r="A189" s="222" t="s">
        <v>343</v>
      </c>
      <c r="B189" s="614">
        <v>128620</v>
      </c>
      <c r="C189" s="313">
        <f>SUMIFS('Expenditures - all orgs'!$D$14:$D$3599,'Expenditures - all orgs'!$C$14:$C$3599, 'Budget Detail - BBBBBB'!$B189,'Expenditures - all orgs'!$B$14:$B$3599,'Budget Detail - BBBBBB'!$B$3)</f>
        <v>0</v>
      </c>
      <c r="D189" s="431">
        <f>SUMIFS('Expenditures - all orgs'!$E$14:$E$3599,'Expenditures - all orgs'!$C$14:$C$3599, 'Budget Detail - BBBBBB'!$B189,'Expenditures - all orgs'!$B$14:$B$3599,'Budget Detail - BBBBBB'!$B$3)</f>
        <v>0</v>
      </c>
      <c r="E189" s="432">
        <f>SUMIFS('Expenditures - all orgs'!$F$14:$F$3599,'Expenditures - all orgs'!$C$14:$C$3599, 'Budget Detail - BBBBBB'!$B189,'Expenditures - all orgs'!$B$14:$B$3599,'Budget Detail - BBBBBB'!$B$3)</f>
        <v>0</v>
      </c>
      <c r="F189" s="433">
        <f t="shared" si="14"/>
        <v>0</v>
      </c>
    </row>
    <row r="190" spans="1:6" ht="15" customHeight="1" x14ac:dyDescent="0.3">
      <c r="A190" s="222" t="s">
        <v>175</v>
      </c>
      <c r="B190" s="614">
        <v>128630</v>
      </c>
      <c r="C190" s="313">
        <f>SUMIFS('Expenditures - all orgs'!$D$14:$D$3599,'Expenditures - all orgs'!$C$14:$C$3599, 'Budget Detail - BBBBBB'!$B190,'Expenditures - all orgs'!$B$14:$B$3599,'Budget Detail - BBBBBB'!$B$3)</f>
        <v>0</v>
      </c>
      <c r="D190" s="431">
        <f>SUMIFS('Expenditures - all orgs'!$E$14:$E$3599,'Expenditures - all orgs'!$C$14:$C$3599, 'Budget Detail - BBBBBB'!$B190,'Expenditures - all orgs'!$B$14:$B$3599,'Budget Detail - BBBBBB'!$B$3)</f>
        <v>0</v>
      </c>
      <c r="E190" s="432">
        <f>SUMIFS('Expenditures - all orgs'!$F$14:$F$3599,'Expenditures - all orgs'!$C$14:$C$3599, 'Budget Detail - BBBBBB'!$B190,'Expenditures - all orgs'!$B$14:$B$3599,'Budget Detail - BBBBBB'!$B$3)</f>
        <v>0</v>
      </c>
      <c r="F190" s="433">
        <f t="shared" si="14"/>
        <v>0</v>
      </c>
    </row>
    <row r="191" spans="1:6" ht="15" customHeight="1" x14ac:dyDescent="0.3">
      <c r="A191" s="222" t="s">
        <v>62</v>
      </c>
      <c r="B191" s="614">
        <v>128700</v>
      </c>
      <c r="C191" s="313">
        <f>SUMIFS('Expenditures - all orgs'!$D$14:$D$3599,'Expenditures - all orgs'!$C$14:$C$3599, 'Budget Detail - BBBBBB'!$B191,'Expenditures - all orgs'!$B$14:$B$3599,'Budget Detail - BBBBBB'!$B$3)</f>
        <v>0</v>
      </c>
      <c r="D191" s="431">
        <f>SUMIFS('Expenditures - all orgs'!$E$14:$E$3599,'Expenditures - all orgs'!$C$14:$C$3599, 'Budget Detail - BBBBBB'!$B191,'Expenditures - all orgs'!$B$14:$B$3599,'Budget Detail - BBBBBB'!$B$3)</f>
        <v>0</v>
      </c>
      <c r="E191" s="432">
        <f>SUMIFS('Expenditures - all orgs'!$F$14:$F$3599,'Expenditures - all orgs'!$C$14:$C$3599, 'Budget Detail - BBBBBB'!$B191,'Expenditures - all orgs'!$B$14:$B$3599,'Budget Detail - BBBBBB'!$B$3)</f>
        <v>0</v>
      </c>
      <c r="F191" s="433">
        <f t="shared" si="14"/>
        <v>0</v>
      </c>
    </row>
    <row r="192" spans="1:6" ht="15" customHeight="1" x14ac:dyDescent="0.3">
      <c r="A192" s="222" t="s">
        <v>111</v>
      </c>
      <c r="B192" s="614">
        <v>128730</v>
      </c>
      <c r="C192" s="313">
        <f>SUMIFS('Expenditures - all orgs'!$D$14:$D$3599,'Expenditures - all orgs'!$C$14:$C$3599, 'Budget Detail - BBBBBB'!$B192,'Expenditures - all orgs'!$B$14:$B$3599,'Budget Detail - BBBBBB'!$B$3)</f>
        <v>0</v>
      </c>
      <c r="D192" s="431">
        <f>SUMIFS('Expenditures - all orgs'!$E$14:$E$3599,'Expenditures - all orgs'!$C$14:$C$3599, 'Budget Detail - BBBBBB'!$B192,'Expenditures - all orgs'!$B$14:$B$3599,'Budget Detail - BBBBBB'!$B$3)</f>
        <v>0</v>
      </c>
      <c r="E192" s="432">
        <f>SUMIFS('Expenditures - all orgs'!$F$14:$F$3599,'Expenditures - all orgs'!$C$14:$C$3599, 'Budget Detail - BBBBBB'!$B192,'Expenditures - all orgs'!$B$14:$B$3599,'Budget Detail - BBBBBB'!$B$3)</f>
        <v>0</v>
      </c>
      <c r="F192" s="433">
        <f t="shared" si="14"/>
        <v>0</v>
      </c>
    </row>
    <row r="193" spans="1:6" ht="15" customHeight="1" x14ac:dyDescent="0.3">
      <c r="A193" s="222" t="s">
        <v>20</v>
      </c>
      <c r="B193" s="614">
        <v>128800</v>
      </c>
      <c r="C193" s="313">
        <f>SUMIFS('Expenditures - all orgs'!$D$14:$D$3599,'Expenditures - all orgs'!$C$14:$C$3599, 'Budget Detail - BBBBBB'!$B193,'Expenditures - all orgs'!$B$14:$B$3599,'Budget Detail - BBBBBB'!$B$3)</f>
        <v>0</v>
      </c>
      <c r="D193" s="431">
        <f>SUMIFS('Expenditures - all orgs'!$E$14:$E$3599,'Expenditures - all orgs'!$C$14:$C$3599, 'Budget Detail - BBBBBB'!$B193,'Expenditures - all orgs'!$B$14:$B$3599,'Budget Detail - BBBBBB'!$B$3)</f>
        <v>0</v>
      </c>
      <c r="E193" s="432">
        <f>SUMIFS('Expenditures - all orgs'!$F$14:$F$3599,'Expenditures - all orgs'!$C$14:$C$3599, 'Budget Detail - BBBBBB'!$B193,'Expenditures - all orgs'!$B$14:$B$3599,'Budget Detail - BBBBBB'!$B$3)</f>
        <v>0</v>
      </c>
      <c r="F193" s="433">
        <f t="shared" si="14"/>
        <v>0</v>
      </c>
    </row>
    <row r="194" spans="1:6" ht="15" customHeight="1" x14ac:dyDescent="0.3">
      <c r="A194" s="222" t="s">
        <v>344</v>
      </c>
      <c r="B194" s="614">
        <v>128810</v>
      </c>
      <c r="C194" s="313">
        <f>SUMIFS('Expenditures - all orgs'!$D$14:$D$3599,'Expenditures - all orgs'!$C$14:$C$3599, 'Budget Detail - BBBBBB'!$B194,'Expenditures - all orgs'!$B$14:$B$3599,'Budget Detail - BBBBBB'!$B$3)</f>
        <v>0</v>
      </c>
      <c r="D194" s="431">
        <f>SUMIFS('Expenditures - all orgs'!$E$14:$E$3599,'Expenditures - all orgs'!$C$14:$C$3599, 'Budget Detail - BBBBBB'!$B194,'Expenditures - all orgs'!$B$14:$B$3599,'Budget Detail - BBBBBB'!$B$3)</f>
        <v>0</v>
      </c>
      <c r="E194" s="432">
        <f>SUMIFS('Expenditures - all orgs'!$F$14:$F$3599,'Expenditures - all orgs'!$C$14:$C$3599, 'Budget Detail - BBBBBB'!$B194,'Expenditures - all orgs'!$B$14:$B$3599,'Budget Detail - BBBBBB'!$B$3)</f>
        <v>0</v>
      </c>
      <c r="F194" s="433">
        <f t="shared" si="14"/>
        <v>0</v>
      </c>
    </row>
    <row r="195" spans="1:6" ht="15" customHeight="1" x14ac:dyDescent="0.3">
      <c r="A195" s="222" t="s">
        <v>345</v>
      </c>
      <c r="B195" s="614">
        <v>128820</v>
      </c>
      <c r="C195" s="313">
        <f>SUMIFS('Expenditures - all orgs'!$D$14:$D$3599,'Expenditures - all orgs'!$C$14:$C$3599, 'Budget Detail - BBBBBB'!$B195,'Expenditures - all orgs'!$B$14:$B$3599,'Budget Detail - BBBBBB'!$B$3)</f>
        <v>0</v>
      </c>
      <c r="D195" s="431">
        <f>SUMIFS('Expenditures - all orgs'!$E$14:$E$3599,'Expenditures - all orgs'!$C$14:$C$3599, 'Budget Detail - BBBBBB'!$B195,'Expenditures - all orgs'!$B$14:$B$3599,'Budget Detail - BBBBBB'!$B$3)</f>
        <v>0</v>
      </c>
      <c r="E195" s="432">
        <f>SUMIFS('Expenditures - all orgs'!$F$14:$F$3599,'Expenditures - all orgs'!$C$14:$C$3599, 'Budget Detail - BBBBBB'!$B195,'Expenditures - all orgs'!$B$14:$B$3599,'Budget Detail - BBBBBB'!$B$3)</f>
        <v>0</v>
      </c>
      <c r="F195" s="433">
        <f t="shared" si="14"/>
        <v>0</v>
      </c>
    </row>
    <row r="196" spans="1:6" ht="15" customHeight="1" x14ac:dyDescent="0.3">
      <c r="A196" s="222" t="s">
        <v>176</v>
      </c>
      <c r="B196" s="614">
        <v>128830</v>
      </c>
      <c r="C196" s="313">
        <f>SUMIFS('Expenditures - all orgs'!$D$14:$D$3599,'Expenditures - all orgs'!$C$14:$C$3599, 'Budget Detail - BBBBBB'!$B196,'Expenditures - all orgs'!$B$14:$B$3599,'Budget Detail - BBBBBB'!$B$3)</f>
        <v>0</v>
      </c>
      <c r="D196" s="431">
        <f>SUMIFS('Expenditures - all orgs'!$E$14:$E$3599,'Expenditures - all orgs'!$C$14:$C$3599, 'Budget Detail - BBBBBB'!$B196,'Expenditures - all orgs'!$B$14:$B$3599,'Budget Detail - BBBBBB'!$B$3)</f>
        <v>0</v>
      </c>
      <c r="E196" s="432">
        <f>SUMIFS('Expenditures - all orgs'!$F$14:$F$3599,'Expenditures - all orgs'!$C$14:$C$3599, 'Budget Detail - BBBBBB'!$B196,'Expenditures - all orgs'!$B$14:$B$3599,'Budget Detail - BBBBBB'!$B$3)</f>
        <v>0</v>
      </c>
      <c r="F196" s="433">
        <f t="shared" si="14"/>
        <v>0</v>
      </c>
    </row>
    <row r="197" spans="1:6" ht="15" customHeight="1" x14ac:dyDescent="0.3">
      <c r="A197" s="222" t="s">
        <v>104</v>
      </c>
      <c r="B197" s="614" t="s">
        <v>107</v>
      </c>
      <c r="C197" s="313">
        <f>SUMIFS('Expenditures - all orgs'!$D$14:$D$3599,'Expenditures - all orgs'!$C$14:$C$3599, 'Budget Detail - BBBBBB'!$B197,'Expenditures - all orgs'!$B$14:$B$3599,'Budget Detail - BBBBBB'!$B$3)</f>
        <v>0</v>
      </c>
      <c r="D197" s="431">
        <f>SUMIFS('Expenditures - all orgs'!$E$14:$E$3599,'Expenditures - all orgs'!$C$14:$C$3599, 'Budget Detail - BBBBBB'!$B197,'Expenditures - all orgs'!$B$14:$B$3599,'Budget Detail - BBBBBB'!$B$3)</f>
        <v>0</v>
      </c>
      <c r="E197" s="432">
        <f>SUMIFS('Expenditures - all orgs'!$F$14:$F$3599,'Expenditures - all orgs'!$C$14:$C$3599, 'Budget Detail - BBBBBB'!$B197,'Expenditures - all orgs'!$B$14:$B$3599,'Budget Detail - BBBBBB'!$B$3)</f>
        <v>0</v>
      </c>
      <c r="F197" s="433">
        <f t="shared" si="14"/>
        <v>0</v>
      </c>
    </row>
    <row r="198" spans="1:6" ht="15" customHeight="1" x14ac:dyDescent="0.3">
      <c r="A198" s="222" t="s">
        <v>104</v>
      </c>
      <c r="B198" s="614" t="s">
        <v>107</v>
      </c>
      <c r="C198" s="313">
        <f>SUMIFS('Expenditures - all orgs'!$D$14:$D$3599,'Expenditures - all orgs'!$C$14:$C$3599, 'Budget Detail - BBBBBB'!$B198,'Expenditures - all orgs'!$B$14:$B$3599,'Budget Detail - BBBBBB'!$B$3)</f>
        <v>0</v>
      </c>
      <c r="D198" s="431">
        <f>SUMIFS('Expenditures - all orgs'!$E$14:$E$3599,'Expenditures - all orgs'!$C$14:$C$3599, 'Budget Detail - BBBBBB'!$B198,'Expenditures - all orgs'!$B$14:$B$3599,'Budget Detail - BBBBBB'!$B$3)</f>
        <v>0</v>
      </c>
      <c r="E198" s="432">
        <f>SUMIFS('Expenditures - all orgs'!$F$14:$F$3599,'Expenditures - all orgs'!$C$14:$C$3599, 'Budget Detail - BBBBBB'!$B198,'Expenditures - all orgs'!$B$14:$B$3599,'Budget Detail - BBBBBB'!$B$3)</f>
        <v>0</v>
      </c>
      <c r="F198" s="433">
        <f t="shared" si="14"/>
        <v>0</v>
      </c>
    </row>
    <row r="199" spans="1:6" ht="15" customHeight="1" thickBot="1" x14ac:dyDescent="0.35">
      <c r="A199" s="222" t="s">
        <v>104</v>
      </c>
      <c r="B199" s="614" t="s">
        <v>107</v>
      </c>
      <c r="C199" s="356">
        <f>SUMIFS('Expenditures - all orgs'!$D$14:$D$3599,'Expenditures - all orgs'!$C$14:$C$3599, 'Budget Detail - BBBBBB'!$B199,'Expenditures - all orgs'!$B$14:$B$3599,'Budget Detail - BBBBBB'!$B$3)</f>
        <v>0</v>
      </c>
      <c r="D199" s="434">
        <f>SUMIFS('Expenditures - all orgs'!$E$14:$E$3599,'Expenditures - all orgs'!$C$14:$C$3599, 'Budget Detail - BBBBBB'!$B199,'Expenditures - all orgs'!$B$14:$B$3599,'Budget Detail - BBBBBB'!$B$3)</f>
        <v>0</v>
      </c>
      <c r="E199" s="435">
        <f>SUMIFS('Expenditures - all orgs'!$F$14:$F$3599,'Expenditures - all orgs'!$C$14:$C$3599, 'Budget Detail - BBBBBB'!$B199,'Expenditures - all orgs'!$B$14:$B$3599,'Budget Detail - BBBBBB'!$B$3)</f>
        <v>0</v>
      </c>
      <c r="F199" s="436">
        <f t="shared" si="14"/>
        <v>0</v>
      </c>
    </row>
    <row r="200" spans="1:6" ht="15" customHeight="1" thickBot="1" x14ac:dyDescent="0.35">
      <c r="A200" s="218"/>
      <c r="B200" s="615" t="s">
        <v>362</v>
      </c>
      <c r="C200" s="1058">
        <f>SUM(C169:C199)</f>
        <v>0</v>
      </c>
      <c r="D200" s="1058">
        <f t="shared" ref="D200:F200" si="15">SUM(D169:D199)</f>
        <v>0</v>
      </c>
      <c r="E200" s="1058">
        <f t="shared" si="15"/>
        <v>0</v>
      </c>
      <c r="F200" s="1058">
        <f t="shared" si="15"/>
        <v>0</v>
      </c>
    </row>
    <row r="201" spans="1:6" ht="15" customHeight="1" x14ac:dyDescent="0.3">
      <c r="A201" s="708"/>
      <c r="B201" s="588"/>
      <c r="C201" s="288"/>
      <c r="D201" s="288"/>
      <c r="E201" s="288"/>
      <c r="F201" s="290"/>
    </row>
    <row r="202" spans="1:6" ht="15" customHeight="1" x14ac:dyDescent="0.3">
      <c r="A202" s="231" t="s">
        <v>213</v>
      </c>
      <c r="B202" s="588"/>
      <c r="C202" s="288"/>
      <c r="D202" s="288"/>
      <c r="E202" s="288"/>
      <c r="F202" s="290"/>
    </row>
    <row r="203" spans="1:6" ht="15" customHeight="1" x14ac:dyDescent="0.3">
      <c r="A203" s="708" t="s">
        <v>363</v>
      </c>
      <c r="B203" s="706">
        <v>130010</v>
      </c>
      <c r="C203" s="314">
        <f>SUMIFS('Expenditures - all orgs'!$D$14:$D$3599,'Expenditures - all orgs'!$C$14:$C$3599, 'Budget Detail - BBBBBB'!$B203,'Expenditures - all orgs'!$B$14:$B$3599,'Budget Detail - BBBBBB'!$B$3)</f>
        <v>0</v>
      </c>
      <c r="D203" s="1059">
        <f>SUMIFS('Expenditures - all orgs'!$E$14:$E$3599,'Expenditures - all orgs'!$C$14:$C$3599, 'Budget Detail - BBBBBB'!$B203,'Expenditures - all orgs'!$B$14:$B$3599,'Budget Detail - BBBBBB'!$B$3)</f>
        <v>0</v>
      </c>
      <c r="E203" s="1060">
        <f>SUMIFS('Expenditures - all orgs'!$F$14:$F$3599,'Expenditures - all orgs'!$C$14:$C$3599, 'Budget Detail - BBBBBB'!$B203,'Expenditures - all orgs'!$B$14:$B$3599,'Budget Detail - BBBBBB'!$B$3)</f>
        <v>0</v>
      </c>
      <c r="F203" s="1061">
        <f t="shared" ref="F203" si="16">C203-D203-E203</f>
        <v>0</v>
      </c>
    </row>
    <row r="204" spans="1:6" ht="15" customHeight="1" x14ac:dyDescent="0.3">
      <c r="A204" s="708" t="s">
        <v>327</v>
      </c>
      <c r="B204" s="717">
        <v>130900</v>
      </c>
      <c r="C204" s="314">
        <f>SUMIFS('Expenditures - all orgs'!$D$14:$D$3599,'Expenditures - all orgs'!$C$14:$C$3599, 'Budget Detail - BBBBBB'!$B204,'Expenditures - all orgs'!$B$14:$B$3599,'Budget Detail - BBBBBB'!$B$3)</f>
        <v>0</v>
      </c>
      <c r="D204" s="438">
        <f>SUMIFS('Expenditures - all orgs'!$E$14:$E$3599,'Expenditures - all orgs'!$C$14:$C$3599, 'Budget Detail - BBBBBB'!$B204,'Expenditures - all orgs'!$B$14:$B$3599,'Budget Detail - BBBBBB'!$B$3)</f>
        <v>0</v>
      </c>
      <c r="E204" s="439">
        <f>SUMIFS('Expenditures - all orgs'!$F$14:$F$3599,'Expenditures - all orgs'!$C$14:$C$3599, 'Budget Detail - BBBBBB'!$B204,'Expenditures - all orgs'!$B$14:$B$3599,'Budget Detail - BBBBBB'!$B$3)</f>
        <v>0</v>
      </c>
      <c r="F204" s="440">
        <f t="shared" ref="F204" si="17">C204-D204-E204</f>
        <v>0</v>
      </c>
    </row>
    <row r="205" spans="1:6" ht="15" customHeight="1" x14ac:dyDescent="0.3">
      <c r="A205" s="708" t="s">
        <v>21</v>
      </c>
      <c r="B205" s="717">
        <v>131100</v>
      </c>
      <c r="C205" s="314">
        <f>SUMIFS('Expenditures - all orgs'!$D$14:$D$3599,'Expenditures - all orgs'!$C$14:$C$3599, 'Budget Detail - BBBBBB'!$B205,'Expenditures - all orgs'!$B$14:$B$3599,'Budget Detail - BBBBBB'!$B$3)</f>
        <v>0</v>
      </c>
      <c r="D205" s="438">
        <f>SUMIFS('Expenditures - all orgs'!$E$14:$E$3599,'Expenditures - all orgs'!$C$14:$C$3599, 'Budget Detail - BBBBBB'!$B205,'Expenditures - all orgs'!$B$14:$B$3599,'Budget Detail - BBBBBB'!$B$3)</f>
        <v>0</v>
      </c>
      <c r="E205" s="439">
        <f>SUMIFS('Expenditures - all orgs'!$F$14:$F$3599,'Expenditures - all orgs'!$C$14:$C$3599, 'Budget Detail - BBBBBB'!$B205,'Expenditures - all orgs'!$B$14:$B$3599,'Budget Detail - BBBBBB'!$B$3)</f>
        <v>0</v>
      </c>
      <c r="F205" s="440">
        <f t="shared" si="6"/>
        <v>0</v>
      </c>
    </row>
    <row r="206" spans="1:6" ht="15" customHeight="1" x14ac:dyDescent="0.3">
      <c r="A206" s="232" t="s">
        <v>22</v>
      </c>
      <c r="B206" s="717">
        <v>131200</v>
      </c>
      <c r="C206" s="314">
        <f>SUMIFS('Expenditures - all orgs'!$D$14:$D$3599,'Expenditures - all orgs'!$C$14:$C$3599, 'Budget Detail - BBBBBB'!$B206,'Expenditures - all orgs'!$B$14:$B$3599,'Budget Detail - BBBBBB'!$B$3)</f>
        <v>0</v>
      </c>
      <c r="D206" s="438">
        <f>SUMIFS('Expenditures - all orgs'!$E$14:$E$3599,'Expenditures - all orgs'!$C$14:$C$3599, 'Budget Detail - BBBBBB'!$B206,'Expenditures - all orgs'!$B$14:$B$3599,'Budget Detail - BBBBBB'!$B$3)</f>
        <v>0</v>
      </c>
      <c r="E206" s="439">
        <f>SUMIFS('Expenditures - all orgs'!$F$14:$F$3599,'Expenditures - all orgs'!$C$14:$C$3599, 'Budget Detail - BBBBBB'!$B206,'Expenditures - all orgs'!$B$14:$B$3599,'Budget Detail - BBBBBB'!$B$3)</f>
        <v>0</v>
      </c>
      <c r="F206" s="440">
        <f t="shared" si="6"/>
        <v>0</v>
      </c>
    </row>
    <row r="207" spans="1:6" ht="15" customHeight="1" x14ac:dyDescent="0.3">
      <c r="A207" s="232" t="s">
        <v>214</v>
      </c>
      <c r="B207" s="717">
        <v>131210</v>
      </c>
      <c r="C207" s="314">
        <f>SUMIFS('Expenditures - all orgs'!$D$14:$D$3599,'Expenditures - all orgs'!$C$14:$C$3599, 'Budget Detail - BBBBBB'!$B207,'Expenditures - all orgs'!$B$14:$B$3599,'Budget Detail - BBBBBB'!$B$3)</f>
        <v>0</v>
      </c>
      <c r="D207" s="438">
        <f>SUMIFS('Expenditures - all orgs'!$E$14:$E$3599,'Expenditures - all orgs'!$C$14:$C$3599, 'Budget Detail - BBBBBB'!$B207,'Expenditures - all orgs'!$B$14:$B$3599,'Budget Detail - BBBBBB'!$B$3)</f>
        <v>0</v>
      </c>
      <c r="E207" s="439">
        <f>SUMIFS('Expenditures - all orgs'!$F$14:$F$3599,'Expenditures - all orgs'!$C$14:$C$3599, 'Budget Detail - BBBBBB'!$B207,'Expenditures - all orgs'!$B$14:$B$3599,'Budget Detail - BBBBBB'!$B$3)</f>
        <v>0</v>
      </c>
      <c r="F207" s="440">
        <f t="shared" si="6"/>
        <v>0</v>
      </c>
    </row>
    <row r="208" spans="1:6" ht="15" customHeight="1" x14ac:dyDescent="0.3">
      <c r="A208" s="232" t="s">
        <v>23</v>
      </c>
      <c r="B208" s="717">
        <v>131300</v>
      </c>
      <c r="C208" s="314">
        <f>SUMIFS('Expenditures - all orgs'!$D$14:$D$3599,'Expenditures - all orgs'!$C$14:$C$3599, 'Budget Detail - BBBBBB'!$B208,'Expenditures - all orgs'!$B$14:$B$3599,'Budget Detail - BBBBBB'!$B$3)</f>
        <v>0</v>
      </c>
      <c r="D208" s="438">
        <f>SUMIFS('Expenditures - all orgs'!$E$14:$E$3599,'Expenditures - all orgs'!$C$14:$C$3599, 'Budget Detail - BBBBBB'!$B208,'Expenditures - all orgs'!$B$14:$B$3599,'Budget Detail - BBBBBB'!$B$3)</f>
        <v>0</v>
      </c>
      <c r="E208" s="439">
        <f>SUMIFS('Expenditures - all orgs'!$F$14:$F$3599,'Expenditures - all orgs'!$C$14:$C$3599, 'Budget Detail - BBBBBB'!$B208,'Expenditures - all orgs'!$B$14:$B$3599,'Budget Detail - BBBBBB'!$B$3)</f>
        <v>0</v>
      </c>
      <c r="F208" s="440">
        <f t="shared" si="6"/>
        <v>0</v>
      </c>
    </row>
    <row r="209" spans="1:37" ht="15" customHeight="1" thickBot="1" x14ac:dyDescent="0.35">
      <c r="A209" s="232" t="s">
        <v>104</v>
      </c>
      <c r="B209" s="717" t="s">
        <v>107</v>
      </c>
      <c r="C209" s="358">
        <f>SUMIFS('Expenditures - all orgs'!$D$14:$D$3599,'Expenditures - all orgs'!$C$14:$C$3599, 'Budget Detail - BBBBBB'!$B209,'Expenditures - all orgs'!$B$14:$B$3599,'Budget Detail - BBBBBB'!$B$3)</f>
        <v>0</v>
      </c>
      <c r="D209" s="441">
        <f>SUMIFS('Expenditures - all orgs'!$E$14:$E$3599,'Expenditures - all orgs'!$C$14:$C$3599, 'Budget Detail - BBBBBB'!$B209,'Expenditures - all orgs'!$B$14:$B$3599,'Budget Detail - BBBBBB'!$B$3)</f>
        <v>0</v>
      </c>
      <c r="E209" s="442">
        <f>SUMIFS('Expenditures - all orgs'!$F$14:$F$3599,'Expenditures - all orgs'!$C$14:$C$3599, 'Budget Detail - BBBBBB'!$B209,'Expenditures - all orgs'!$B$14:$B$3599,'Budget Detail - BBBBBB'!$B$3)</f>
        <v>0</v>
      </c>
      <c r="F209" s="443">
        <f t="shared" si="6"/>
        <v>0</v>
      </c>
    </row>
    <row r="210" spans="1:37" ht="15" customHeight="1" thickBot="1" x14ac:dyDescent="0.35">
      <c r="A210" s="232"/>
      <c r="B210" s="616" t="s">
        <v>362</v>
      </c>
      <c r="C210" s="716">
        <f>SUM(C203:C209)</f>
        <v>0</v>
      </c>
      <c r="D210" s="716">
        <f t="shared" ref="D210:F210" si="18">SUM(D203:D209)</f>
        <v>0</v>
      </c>
      <c r="E210" s="716">
        <f t="shared" si="18"/>
        <v>0</v>
      </c>
      <c r="F210" s="716">
        <f t="shared" si="18"/>
        <v>0</v>
      </c>
    </row>
    <row r="211" spans="1:37" ht="15" customHeight="1" x14ac:dyDescent="0.3">
      <c r="A211" s="708"/>
      <c r="B211" s="588"/>
      <c r="C211" s="288"/>
      <c r="D211" s="288"/>
      <c r="E211" s="288"/>
      <c r="F211" s="290"/>
    </row>
    <row r="212" spans="1:37" s="274" customFormat="1" ht="15" customHeight="1" x14ac:dyDescent="0.3">
      <c r="A212" s="231" t="s">
        <v>411</v>
      </c>
      <c r="B212" s="588"/>
      <c r="C212" s="288"/>
      <c r="D212" s="288"/>
      <c r="E212" s="288"/>
      <c r="F212" s="290"/>
      <c r="G212" s="281"/>
      <c r="H212" s="282"/>
      <c r="I212" s="282"/>
      <c r="J212" s="282"/>
      <c r="K212" s="281"/>
      <c r="L212" s="281"/>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c r="AJ212" s="281"/>
      <c r="AK212" s="281"/>
    </row>
    <row r="213" spans="1:37" ht="15" customHeight="1" x14ac:dyDescent="0.3">
      <c r="A213" s="708" t="s">
        <v>412</v>
      </c>
      <c r="B213" s="1113">
        <v>132100</v>
      </c>
      <c r="C213" s="1105">
        <f>SUMIFS('Expenditures - all orgs'!$D$14:$D$3599,'Expenditures - all orgs'!$C$14:$C$3599, 'Budget Detail - BBBBBB'!$B213,'Expenditures - all orgs'!$B$14:$B$3599,'Budget Detail - BBBBBB'!$B$3)</f>
        <v>0</v>
      </c>
      <c r="D213" s="1107">
        <f>SUMIFS('Expenditures - all orgs'!$E$14:$E$3599,'Expenditures - all orgs'!$C$14:$C$3599, 'Budget Detail - BBBBBB'!$B213,'Expenditures - all orgs'!$B$14:$B$3599,'Budget Detail - BBBBBB'!$B$3)</f>
        <v>0</v>
      </c>
      <c r="E213" s="1109">
        <f>SUMIFS('Expenditures - all orgs'!$F$14:$F$3599,'Expenditures - all orgs'!$C$14:$C$3599, 'Budget Detail - BBBBBB'!$B213,'Expenditures - all orgs'!$B$14:$B$3599,'Budget Detail - BBBBBB'!$B$3)</f>
        <v>0</v>
      </c>
      <c r="F213" s="1111">
        <f t="shared" ref="F213:F219" si="19">C213-D213-E213</f>
        <v>0</v>
      </c>
    </row>
    <row r="214" spans="1:37" s="274" customFormat="1" ht="15" customHeight="1" x14ac:dyDescent="0.3">
      <c r="A214" s="708" t="s">
        <v>413</v>
      </c>
      <c r="B214" s="1114">
        <v>132200</v>
      </c>
      <c r="C214" s="1105">
        <f>SUMIFS('Expenditures - all orgs'!$D$14:$D$3599,'Expenditures - all orgs'!$C$14:$C$3599, 'Budget Detail - BBBBBB'!$B214,'Expenditures - all orgs'!$B$14:$B$3599,'Budget Detail - BBBBBB'!$B$3)</f>
        <v>0</v>
      </c>
      <c r="D214" s="1107">
        <f>SUMIFS('Expenditures - all orgs'!$E$14:$E$3599,'Expenditures - all orgs'!$C$14:$C$3599, 'Budget Detail - BBBBBB'!$B214,'Expenditures - all orgs'!$B$14:$B$3599,'Budget Detail - BBBBBB'!$B$3)</f>
        <v>0</v>
      </c>
      <c r="E214" s="1109">
        <f>SUMIFS('Expenditures - all orgs'!$F$14:$F$3599,'Expenditures - all orgs'!$C$14:$C$3599, 'Budget Detail - BBBBBB'!$B214,'Expenditures - all orgs'!$B$14:$B$3599,'Budget Detail - BBBBBB'!$B$3)</f>
        <v>0</v>
      </c>
      <c r="F214" s="1111">
        <f t="shared" si="19"/>
        <v>0</v>
      </c>
      <c r="G214" s="281"/>
      <c r="H214" s="282"/>
      <c r="I214" s="282"/>
      <c r="J214" s="282"/>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row>
    <row r="215" spans="1:37" s="713" customFormat="1" ht="15" customHeight="1" x14ac:dyDescent="0.3">
      <c r="A215" s="708" t="s">
        <v>414</v>
      </c>
      <c r="B215" s="1114">
        <v>132300</v>
      </c>
      <c r="C215" s="1105">
        <f>SUMIFS('Expenditures - all orgs'!$D$14:$D$3599,'Expenditures - all orgs'!$C$14:$C$3599, 'Budget Detail - BBBBBB'!$B215,'Expenditures - all orgs'!$B$14:$B$3599,'Budget Detail - BBBBBB'!$B$3)</f>
        <v>0</v>
      </c>
      <c r="D215" s="1107">
        <f>SUMIFS('Expenditures - all orgs'!$E$14:$E$3599,'Expenditures - all orgs'!$C$14:$C$3599, 'Budget Detail - BBBBBB'!$B215,'Expenditures - all orgs'!$B$14:$B$3599,'Budget Detail - BBBBBB'!$B$3)</f>
        <v>0</v>
      </c>
      <c r="E215" s="1109">
        <f>SUMIFS('Expenditures - all orgs'!$F$14:$F$3599,'Expenditures - all orgs'!$C$14:$C$3599, 'Budget Detail - BBBBBB'!$B215,'Expenditures - all orgs'!$B$14:$B$3599,'Budget Detail - BBBBBB'!$B$3)</f>
        <v>0</v>
      </c>
      <c r="F215" s="1111">
        <f t="shared" si="19"/>
        <v>0</v>
      </c>
      <c r="G215" s="712"/>
      <c r="H215" s="711"/>
      <c r="I215" s="711"/>
      <c r="J215" s="711"/>
      <c r="K215" s="712"/>
      <c r="L215" s="712"/>
      <c r="M215" s="712"/>
      <c r="N215" s="712"/>
      <c r="O215" s="712"/>
      <c r="P215" s="712"/>
      <c r="Q215" s="712"/>
      <c r="R215" s="712"/>
      <c r="S215" s="712"/>
      <c r="T215" s="712"/>
      <c r="U215" s="712"/>
      <c r="V215" s="712"/>
      <c r="W215" s="712"/>
      <c r="X215" s="712"/>
      <c r="Y215" s="712"/>
      <c r="Z215" s="712"/>
      <c r="AA215" s="712"/>
      <c r="AB215" s="712"/>
      <c r="AC215" s="712"/>
      <c r="AD215" s="712"/>
      <c r="AE215" s="712"/>
      <c r="AF215" s="712"/>
      <c r="AG215" s="712"/>
      <c r="AH215" s="712"/>
      <c r="AI215" s="712"/>
      <c r="AJ215" s="712"/>
      <c r="AK215" s="712"/>
    </row>
    <row r="216" spans="1:37" s="713" customFormat="1" ht="15" customHeight="1" x14ac:dyDescent="0.3">
      <c r="A216" s="708" t="s">
        <v>415</v>
      </c>
      <c r="B216" s="1114">
        <v>132400</v>
      </c>
      <c r="C216" s="1105">
        <f>SUMIFS('Expenditures - all orgs'!$D$14:$D$3599,'Expenditures - all orgs'!$C$14:$C$3599, 'Budget Detail - BBBBBB'!$B216,'Expenditures - all orgs'!$B$14:$B$3599,'Budget Detail - BBBBBB'!$B$3)</f>
        <v>0</v>
      </c>
      <c r="D216" s="1107">
        <f>SUMIFS('Expenditures - all orgs'!$E$14:$E$3599,'Expenditures - all orgs'!$C$14:$C$3599, 'Budget Detail - BBBBBB'!$B216,'Expenditures - all orgs'!$B$14:$B$3599,'Budget Detail - BBBBBB'!$B$3)</f>
        <v>0</v>
      </c>
      <c r="E216" s="1109">
        <f>SUMIFS('Expenditures - all orgs'!$F$14:$F$3599,'Expenditures - all orgs'!$C$14:$C$3599, 'Budget Detail - BBBBBB'!$B216,'Expenditures - all orgs'!$B$14:$B$3599,'Budget Detail - BBBBBB'!$B$3)</f>
        <v>0</v>
      </c>
      <c r="F216" s="1111">
        <f t="shared" si="19"/>
        <v>0</v>
      </c>
      <c r="G216" s="712"/>
      <c r="H216" s="711"/>
      <c r="I216" s="711"/>
      <c r="J216" s="711"/>
      <c r="K216" s="712"/>
      <c r="L216" s="712"/>
      <c r="M216" s="712"/>
      <c r="N216" s="712"/>
      <c r="O216" s="712"/>
      <c r="P216" s="712"/>
      <c r="Q216" s="712"/>
      <c r="R216" s="712"/>
      <c r="S216" s="712"/>
      <c r="T216" s="712"/>
      <c r="U216" s="712"/>
      <c r="V216" s="712"/>
      <c r="W216" s="712"/>
      <c r="X216" s="712"/>
      <c r="Y216" s="712"/>
      <c r="Z216" s="712"/>
      <c r="AA216" s="712"/>
      <c r="AB216" s="712"/>
      <c r="AC216" s="712"/>
      <c r="AD216" s="712"/>
      <c r="AE216" s="712"/>
      <c r="AF216" s="712"/>
      <c r="AG216" s="712"/>
      <c r="AH216" s="712"/>
      <c r="AI216" s="712"/>
      <c r="AJ216" s="712"/>
      <c r="AK216" s="712"/>
    </row>
    <row r="217" spans="1:37" s="713" customFormat="1" ht="15" customHeight="1" x14ac:dyDescent="0.3">
      <c r="A217" s="708" t="s">
        <v>416</v>
      </c>
      <c r="B217" s="1114">
        <v>132500</v>
      </c>
      <c r="C217" s="1105">
        <f>SUMIFS('Expenditures - all orgs'!$D$14:$D$3599,'Expenditures - all orgs'!$C$14:$C$3599, 'Budget Detail - BBBBBB'!$B217,'Expenditures - all orgs'!$B$14:$B$3599,'Budget Detail - BBBBBB'!$B$3)</f>
        <v>0</v>
      </c>
      <c r="D217" s="1107">
        <f>SUMIFS('Expenditures - all orgs'!$E$14:$E$3599,'Expenditures - all orgs'!$C$14:$C$3599, 'Budget Detail - BBBBBB'!$B217,'Expenditures - all orgs'!$B$14:$B$3599,'Budget Detail - BBBBBB'!$B$3)</f>
        <v>0</v>
      </c>
      <c r="E217" s="1109">
        <f>SUMIFS('Expenditures - all orgs'!$F$14:$F$3599,'Expenditures - all orgs'!$C$14:$C$3599, 'Budget Detail - BBBBBB'!$B217,'Expenditures - all orgs'!$B$14:$B$3599,'Budget Detail - BBBBBB'!$B$3)</f>
        <v>0</v>
      </c>
      <c r="F217" s="1111">
        <f t="shared" si="19"/>
        <v>0</v>
      </c>
      <c r="G217" s="712"/>
      <c r="H217" s="711"/>
      <c r="I217" s="711"/>
      <c r="J217" s="711"/>
      <c r="K217" s="712"/>
      <c r="L217" s="712"/>
      <c r="M217" s="712"/>
      <c r="N217" s="712"/>
      <c r="O217" s="712"/>
      <c r="P217" s="712"/>
      <c r="Q217" s="712"/>
      <c r="R217" s="712"/>
      <c r="S217" s="712"/>
      <c r="T217" s="712"/>
      <c r="U217" s="712"/>
      <c r="V217" s="712"/>
      <c r="W217" s="712"/>
      <c r="X217" s="712"/>
      <c r="Y217" s="712"/>
      <c r="Z217" s="712"/>
      <c r="AA217" s="712"/>
      <c r="AB217" s="712"/>
      <c r="AC217" s="712"/>
      <c r="AD217" s="712"/>
      <c r="AE217" s="712"/>
      <c r="AF217" s="712"/>
      <c r="AG217" s="712"/>
      <c r="AH217" s="712"/>
      <c r="AI217" s="712"/>
      <c r="AJ217" s="712"/>
      <c r="AK217" s="712"/>
    </row>
    <row r="218" spans="1:37" s="713" customFormat="1" ht="15" customHeight="1" x14ac:dyDescent="0.3">
      <c r="A218" s="708" t="s">
        <v>417</v>
      </c>
      <c r="B218" s="1114">
        <v>132600</v>
      </c>
      <c r="C218" s="1105">
        <f>SUMIFS('Expenditures - all orgs'!$D$14:$D$3599,'Expenditures - all orgs'!$C$14:$C$3599, 'Budget Detail - BBBBBB'!$B218,'Expenditures - all orgs'!$B$14:$B$3599,'Budget Detail - BBBBBB'!$B$3)</f>
        <v>0</v>
      </c>
      <c r="D218" s="1107">
        <f>SUMIFS('Expenditures - all orgs'!$E$14:$E$3599,'Expenditures - all orgs'!$C$14:$C$3599, 'Budget Detail - BBBBBB'!$B218,'Expenditures - all orgs'!$B$14:$B$3599,'Budget Detail - BBBBBB'!$B$3)</f>
        <v>0</v>
      </c>
      <c r="E218" s="1109">
        <f>SUMIFS('Expenditures - all orgs'!$F$14:$F$3599,'Expenditures - all orgs'!$C$14:$C$3599, 'Budget Detail - BBBBBB'!$B218,'Expenditures - all orgs'!$B$14:$B$3599,'Budget Detail - BBBBBB'!$B$3)</f>
        <v>0</v>
      </c>
      <c r="F218" s="1111">
        <f t="shared" si="19"/>
        <v>0</v>
      </c>
      <c r="G218" s="712"/>
      <c r="H218" s="711"/>
      <c r="I218" s="711"/>
      <c r="J218" s="711"/>
      <c r="K218" s="712"/>
      <c r="L218" s="712"/>
      <c r="M218" s="712"/>
      <c r="N218" s="712"/>
      <c r="O218" s="712"/>
      <c r="P218" s="712"/>
      <c r="Q218" s="712"/>
      <c r="R218" s="712"/>
      <c r="S218" s="712"/>
      <c r="T218" s="712"/>
      <c r="U218" s="712"/>
      <c r="V218" s="712"/>
      <c r="W218" s="712"/>
      <c r="X218" s="712"/>
      <c r="Y218" s="712"/>
      <c r="Z218" s="712"/>
      <c r="AA218" s="712"/>
      <c r="AB218" s="712"/>
      <c r="AC218" s="712"/>
      <c r="AD218" s="712"/>
      <c r="AE218" s="712"/>
      <c r="AF218" s="712"/>
      <c r="AG218" s="712"/>
      <c r="AH218" s="712"/>
      <c r="AI218" s="712"/>
      <c r="AJ218" s="712"/>
      <c r="AK218" s="712"/>
    </row>
    <row r="219" spans="1:37" s="713" customFormat="1" ht="15" customHeight="1" thickBot="1" x14ac:dyDescent="0.35">
      <c r="A219" s="232" t="s">
        <v>104</v>
      </c>
      <c r="B219" s="1114" t="s">
        <v>107</v>
      </c>
      <c r="C219" s="1106">
        <f>SUMIFS('Expenditures - all orgs'!$D$14:$D$3599,'Expenditures - all orgs'!$C$14:$C$3599, 'Budget Detail - BBBBBB'!$B219,'Expenditures - all orgs'!$B$14:$B$3599,'Budget Detail - BBBBBB'!$B$3)</f>
        <v>0</v>
      </c>
      <c r="D219" s="1108">
        <f>SUMIFS('Expenditures - all orgs'!$E$14:$E$3599,'Expenditures - all orgs'!$C$14:$C$3599, 'Budget Detail - BBBBBB'!$B219,'Expenditures - all orgs'!$B$14:$B$3599,'Budget Detail - BBBBBB'!$B$3)</f>
        <v>0</v>
      </c>
      <c r="E219" s="1110">
        <f>SUMIFS('Expenditures - all orgs'!$F$14:$F$3599,'Expenditures - all orgs'!$C$14:$C$3599, 'Budget Detail - BBBBBB'!$B219,'Expenditures - all orgs'!$B$14:$B$3599,'Budget Detail - BBBBBB'!$B$3)</f>
        <v>0</v>
      </c>
      <c r="F219" s="1112">
        <f t="shared" si="19"/>
        <v>0</v>
      </c>
      <c r="G219" s="712"/>
      <c r="H219" s="711"/>
      <c r="I219" s="711"/>
      <c r="J219" s="711"/>
      <c r="K219" s="712"/>
      <c r="L219" s="712"/>
      <c r="M219" s="712"/>
      <c r="N219" s="712"/>
      <c r="O219" s="712"/>
      <c r="P219" s="712"/>
      <c r="Q219" s="712"/>
      <c r="R219" s="712"/>
      <c r="S219" s="712"/>
      <c r="T219" s="712"/>
      <c r="U219" s="712"/>
      <c r="V219" s="712"/>
      <c r="W219" s="712"/>
      <c r="X219" s="712"/>
      <c r="Y219" s="712"/>
      <c r="Z219" s="712"/>
      <c r="AA219" s="712"/>
      <c r="AB219" s="712"/>
      <c r="AC219" s="712"/>
      <c r="AD219" s="712"/>
      <c r="AE219" s="712"/>
      <c r="AF219" s="712"/>
      <c r="AG219" s="712"/>
      <c r="AH219" s="712"/>
      <c r="AI219" s="712"/>
      <c r="AJ219" s="712"/>
      <c r="AK219" s="712"/>
    </row>
    <row r="220" spans="1:37" s="713" customFormat="1" ht="15" customHeight="1" thickBot="1" x14ac:dyDescent="0.35">
      <c r="A220" s="232"/>
      <c r="B220" s="1115" t="s">
        <v>362</v>
      </c>
      <c r="C220" s="1116">
        <f>SUM(C213:C219)</f>
        <v>0</v>
      </c>
      <c r="D220" s="1116">
        <f>SUM(D213:D219)</f>
        <v>0</v>
      </c>
      <c r="E220" s="1116">
        <f>SUM(E213:E219)</f>
        <v>0</v>
      </c>
      <c r="F220" s="1116">
        <f>SUM(F213:F219)</f>
        <v>0</v>
      </c>
      <c r="G220" s="712"/>
      <c r="H220" s="711"/>
      <c r="I220" s="711"/>
      <c r="J220" s="711"/>
      <c r="K220" s="712"/>
      <c r="L220" s="712"/>
      <c r="M220" s="712"/>
      <c r="N220" s="712"/>
      <c r="O220" s="712"/>
      <c r="P220" s="712"/>
      <c r="Q220" s="712"/>
      <c r="R220" s="712"/>
      <c r="S220" s="712"/>
      <c r="T220" s="712"/>
      <c r="U220" s="712"/>
      <c r="V220" s="712"/>
      <c r="W220" s="712"/>
      <c r="X220" s="712"/>
      <c r="Y220" s="712"/>
      <c r="Z220" s="712"/>
      <c r="AA220" s="712"/>
      <c r="AB220" s="712"/>
      <c r="AC220" s="712"/>
      <c r="AD220" s="712"/>
      <c r="AE220" s="712"/>
      <c r="AF220" s="712"/>
      <c r="AG220" s="712"/>
      <c r="AH220" s="712"/>
      <c r="AI220" s="712"/>
      <c r="AJ220" s="712"/>
      <c r="AK220" s="712"/>
    </row>
    <row r="221" spans="1:37" s="307" customFormat="1" ht="15" customHeight="1" x14ac:dyDescent="0.3">
      <c r="A221" s="708"/>
      <c r="B221" s="588"/>
      <c r="C221" s="288"/>
      <c r="D221" s="288"/>
      <c r="E221" s="288"/>
      <c r="F221" s="290"/>
      <c r="G221" s="305"/>
      <c r="H221" s="306"/>
      <c r="I221" s="306"/>
      <c r="J221" s="306"/>
      <c r="K221" s="305"/>
      <c r="L221" s="305"/>
      <c r="M221" s="305"/>
      <c r="N221" s="305"/>
      <c r="O221" s="305"/>
      <c r="P221" s="305"/>
      <c r="Q221" s="305"/>
      <c r="R221" s="305"/>
      <c r="S221" s="305"/>
      <c r="T221" s="305"/>
      <c r="U221" s="305"/>
      <c r="V221" s="305"/>
      <c r="W221" s="305"/>
      <c r="X221" s="305"/>
      <c r="Y221" s="305"/>
      <c r="Z221" s="305"/>
      <c r="AA221" s="305"/>
      <c r="AB221" s="305"/>
      <c r="AC221" s="305"/>
      <c r="AD221" s="305"/>
      <c r="AE221" s="305"/>
      <c r="AF221" s="305"/>
      <c r="AG221" s="305"/>
      <c r="AH221" s="305"/>
      <c r="AI221" s="305"/>
      <c r="AJ221" s="305"/>
      <c r="AK221" s="305"/>
    </row>
    <row r="222" spans="1:37" ht="15" customHeight="1" x14ac:dyDescent="0.3">
      <c r="A222" s="231" t="s">
        <v>350</v>
      </c>
      <c r="B222" s="588"/>
      <c r="C222" s="291"/>
      <c r="D222" s="291"/>
      <c r="E222" s="291"/>
      <c r="F222" s="392"/>
    </row>
    <row r="223" spans="1:37" ht="15" customHeight="1" x14ac:dyDescent="0.3">
      <c r="A223" s="708" t="s">
        <v>431</v>
      </c>
      <c r="B223" s="620">
        <v>133200</v>
      </c>
      <c r="C223" s="317">
        <f>SUMIFS('Expenditures - all orgs'!$D$14:$D$3599,'Expenditures - all orgs'!$C$14:$C$3599, 'Budget Detail - BBBBBB'!$B223,'Expenditures - all orgs'!$B$14:$B$3599,'Budget Detail - BBBBBB'!$B$3)</f>
        <v>0</v>
      </c>
      <c r="D223" s="451">
        <f>SUMIFS('Expenditures - all orgs'!$E$14:$E$3599,'Expenditures - all orgs'!$C$14:$C$3599, 'Budget Detail - BBBBBB'!$B223,'Expenditures - all orgs'!$B$14:$B$3599,'Budget Detail - BBBBBB'!$B$3)</f>
        <v>0</v>
      </c>
      <c r="E223" s="452">
        <f>SUMIFS('Expenditures - all orgs'!$F$14:$F$3599,'Expenditures - all orgs'!$C$14:$C$3599, 'Budget Detail - BBBBBB'!$B223,'Expenditures - all orgs'!$B$14:$B$3599,'Budget Detail - BBBBBB'!$B$3)</f>
        <v>0</v>
      </c>
      <c r="F223" s="453">
        <f t="shared" ref="F223:F227" si="20">C223-D223-E223</f>
        <v>0</v>
      </c>
    </row>
    <row r="224" spans="1:37" ht="15" customHeight="1" x14ac:dyDescent="0.3">
      <c r="A224" s="232" t="s">
        <v>348</v>
      </c>
      <c r="B224" s="620">
        <v>133300</v>
      </c>
      <c r="C224" s="317">
        <f>SUMIFS('Expenditures - all orgs'!$D$14:$D$3599,'Expenditures - all orgs'!$C$14:$C$3599, 'Budget Detail - BBBBBB'!$B224,'Expenditures - all orgs'!$B$14:$B$3599,'Budget Detail - BBBBBB'!$B$3)</f>
        <v>0</v>
      </c>
      <c r="D224" s="451">
        <f>SUMIFS('Expenditures - all orgs'!$E$14:$E$3599,'Expenditures - all orgs'!$C$14:$C$3599, 'Budget Detail - BBBBBB'!$B224,'Expenditures - all orgs'!$B$14:$B$3599,'Budget Detail - BBBBBB'!$B$3)</f>
        <v>0</v>
      </c>
      <c r="E224" s="452">
        <f>SUMIFS('Expenditures - all orgs'!$F$14:$F$3599,'Expenditures - all orgs'!$C$14:$C$3599, 'Budget Detail - BBBBBB'!$B224,'Expenditures - all orgs'!$B$14:$B$3599,'Budget Detail - BBBBBB'!$B$3)</f>
        <v>0</v>
      </c>
      <c r="F224" s="453">
        <f t="shared" ref="F224" si="21">C224-D224-E224</f>
        <v>0</v>
      </c>
    </row>
    <row r="225" spans="1:6" ht="15" customHeight="1" x14ac:dyDescent="0.3">
      <c r="A225" s="232" t="s">
        <v>349</v>
      </c>
      <c r="B225" s="620">
        <v>133400</v>
      </c>
      <c r="C225" s="317">
        <f>SUMIFS('Expenditures - all orgs'!$D$14:$D$3599,'Expenditures - all orgs'!$C$14:$C$3599, 'Budget Detail - BBBBBB'!$B225,'Expenditures - all orgs'!$B$14:$B$3599,'Budget Detail - BBBBBB'!$B$3)</f>
        <v>0</v>
      </c>
      <c r="D225" s="451">
        <f>SUMIFS('Expenditures - all orgs'!$E$14:$E$3599,'Expenditures - all orgs'!$C$14:$C$3599, 'Budget Detail - BBBBBB'!$B225,'Expenditures - all orgs'!$B$14:$B$3599,'Budget Detail - BBBBBB'!$B$3)</f>
        <v>0</v>
      </c>
      <c r="E225" s="452">
        <f>SUMIFS('Expenditures - all orgs'!$F$14:$F$3599,'Expenditures - all orgs'!$C$14:$C$3599, 'Budget Detail - BBBBBB'!$B225,'Expenditures - all orgs'!$B$14:$B$3599,'Budget Detail - BBBBBB'!$B$3)</f>
        <v>0</v>
      </c>
      <c r="F225" s="453">
        <f t="shared" si="20"/>
        <v>0</v>
      </c>
    </row>
    <row r="226" spans="1:6" ht="15" customHeight="1" x14ac:dyDescent="0.3">
      <c r="A226" s="232" t="s">
        <v>347</v>
      </c>
      <c r="B226" s="620">
        <v>133500</v>
      </c>
      <c r="C226" s="317">
        <f>SUMIFS('Expenditures - all orgs'!$D$14:$D$3599,'Expenditures - all orgs'!$C$14:$C$3599, 'Budget Detail - BBBBBB'!$B226,'Expenditures - all orgs'!$B$14:$B$3599,'Budget Detail - BBBBBB'!$B$3)</f>
        <v>0</v>
      </c>
      <c r="D226" s="451">
        <f>SUMIFS('Expenditures - all orgs'!$E$14:$E$3599,'Expenditures - all orgs'!$C$14:$C$3599, 'Budget Detail - BBBBBB'!$B226,'Expenditures - all orgs'!$B$14:$B$3599,'Budget Detail - BBBBBB'!$B$3)</f>
        <v>0</v>
      </c>
      <c r="E226" s="452">
        <f>SUMIFS('Expenditures - all orgs'!$F$14:$F$3599,'Expenditures - all orgs'!$C$14:$C$3599, 'Budget Detail - BBBBBB'!$B226,'Expenditures - all orgs'!$B$14:$B$3599,'Budget Detail - BBBBBB'!$B$3)</f>
        <v>0</v>
      </c>
      <c r="F226" s="453">
        <f t="shared" si="20"/>
        <v>0</v>
      </c>
    </row>
    <row r="227" spans="1:6" ht="15" customHeight="1" thickBot="1" x14ac:dyDescent="0.35">
      <c r="A227" s="232" t="s">
        <v>104</v>
      </c>
      <c r="B227" s="620" t="s">
        <v>107</v>
      </c>
      <c r="C227" s="360">
        <f>SUMIFS('Expenditures - all orgs'!$D$14:$D$3599,'Expenditures - all orgs'!$C$14:$C$3599, 'Budget Detail - BBBBBB'!$B227,'Expenditures - all orgs'!$B$14:$B$3599,'Budget Detail - BBBBBB'!$B$3)</f>
        <v>0</v>
      </c>
      <c r="D227" s="454">
        <f>SUMIFS('Expenditures - all orgs'!$E$14:$E$3599,'Expenditures - all orgs'!$C$14:$C$3599, 'Budget Detail - BBBBBB'!$B227,'Expenditures - all orgs'!$B$14:$B$3599,'Budget Detail - BBBBBB'!$B$3)</f>
        <v>0</v>
      </c>
      <c r="E227" s="455">
        <f>SUMIFS('Expenditures - all orgs'!$F$14:$F$3599,'Expenditures - all orgs'!$C$14:$C$3599, 'Budget Detail - BBBBBB'!$B227,'Expenditures - all orgs'!$B$14:$B$3599,'Budget Detail - BBBBBB'!$B$3)</f>
        <v>0</v>
      </c>
      <c r="F227" s="456">
        <f t="shared" si="20"/>
        <v>0</v>
      </c>
    </row>
    <row r="228" spans="1:6" ht="15" customHeight="1" thickBot="1" x14ac:dyDescent="0.35">
      <c r="A228" s="232"/>
      <c r="B228" s="621" t="s">
        <v>362</v>
      </c>
      <c r="C228" s="1062">
        <f>SUM(C223:C227)</f>
        <v>0</v>
      </c>
      <c r="D228" s="1062">
        <f t="shared" ref="D228:F228" si="22">SUM(D223:D227)</f>
        <v>0</v>
      </c>
      <c r="E228" s="1062">
        <f t="shared" si="22"/>
        <v>0</v>
      </c>
      <c r="F228" s="1062">
        <f t="shared" si="22"/>
        <v>0</v>
      </c>
    </row>
    <row r="229" spans="1:6" ht="15" customHeight="1" x14ac:dyDescent="0.3">
      <c r="A229" s="708"/>
      <c r="B229" s="588"/>
      <c r="C229" s="288"/>
      <c r="D229" s="288"/>
      <c r="E229" s="288"/>
      <c r="F229" s="290"/>
    </row>
    <row r="230" spans="1:6" ht="15" customHeight="1" x14ac:dyDescent="0.3">
      <c r="A230" s="231" t="s">
        <v>215</v>
      </c>
      <c r="B230" s="588"/>
      <c r="C230" s="291"/>
      <c r="D230" s="291"/>
      <c r="E230" s="291"/>
      <c r="F230" s="392"/>
    </row>
    <row r="231" spans="1:6" ht="15" customHeight="1" x14ac:dyDescent="0.3">
      <c r="A231" s="232" t="s">
        <v>24</v>
      </c>
      <c r="B231" s="617">
        <v>134100</v>
      </c>
      <c r="C231" s="315">
        <f>SUMIFS('Expenditures - all orgs'!$D$14:$D$3599,'Expenditures - all orgs'!$C$14:$C$3599, 'Budget Detail - BBBBBB'!$B231,'Expenditures - all orgs'!$B$14:$B$3599,'Budget Detail - BBBBBB'!$B$3)</f>
        <v>0</v>
      </c>
      <c r="D231" s="444">
        <f>SUMIFS('Expenditures - all orgs'!$E$14:$E$3599,'Expenditures - all orgs'!$C$14:$C$3599, 'Budget Detail - BBBBBB'!$B231,'Expenditures - all orgs'!$B$14:$B$3599,'Budget Detail - BBBBBB'!$B$3)</f>
        <v>0</v>
      </c>
      <c r="E231" s="445">
        <f>SUMIFS('Expenditures - all orgs'!$F$14:$F$3599,'Expenditures - all orgs'!$C$14:$C$3599, 'Budget Detail - BBBBBB'!$B231,'Expenditures - all orgs'!$B$14:$B$3599,'Budget Detail - BBBBBB'!$B$3)</f>
        <v>0</v>
      </c>
      <c r="F231" s="446">
        <f>C231-D231-E231</f>
        <v>0</v>
      </c>
    </row>
    <row r="232" spans="1:6" ht="15" customHeight="1" x14ac:dyDescent="0.3">
      <c r="A232" s="708" t="s">
        <v>410</v>
      </c>
      <c r="B232" s="618">
        <v>134200</v>
      </c>
      <c r="C232" s="315">
        <f>SUMIFS('Expenditures - all orgs'!$D$14:$D$3599,'Expenditures - all orgs'!$C$14:$C$3599, 'Budget Detail - BBBBBB'!$B232,'Expenditures - all orgs'!$B$14:$B$3599,'Budget Detail - BBBBBB'!$B$3)</f>
        <v>0</v>
      </c>
      <c r="D232" s="444">
        <f>SUMIFS('Expenditures - all orgs'!$E$14:$E$3599,'Expenditures - all orgs'!$C$14:$C$3599, 'Budget Detail - BBBBBB'!$B232,'Expenditures - all orgs'!$B$14:$B$3599,'Budget Detail - BBBBBB'!$B$3)</f>
        <v>0</v>
      </c>
      <c r="E232" s="445">
        <f>SUMIFS('Expenditures - all orgs'!$F$14:$F$3599,'Expenditures - all orgs'!$C$14:$C$3599, 'Budget Detail - BBBBBB'!$B232,'Expenditures - all orgs'!$B$14:$B$3599,'Budget Detail - BBBBBB'!$B$3)</f>
        <v>0</v>
      </c>
      <c r="F232" s="446">
        <f>C232-D232-E232</f>
        <v>0</v>
      </c>
    </row>
    <row r="233" spans="1:6" ht="15" customHeight="1" x14ac:dyDescent="0.3">
      <c r="A233" s="232" t="s">
        <v>25</v>
      </c>
      <c r="B233" s="618">
        <v>134300</v>
      </c>
      <c r="C233" s="315">
        <f>SUMIFS('Expenditures - all orgs'!$D$14:$D$3599,'Expenditures - all orgs'!$C$14:$C$3599, 'Budget Detail - BBBBBB'!$B233,'Expenditures - all orgs'!$B$14:$B$3599,'Budget Detail - BBBBBB'!$B$3)</f>
        <v>0</v>
      </c>
      <c r="D233" s="444">
        <f>SUMIFS('Expenditures - all orgs'!$E$14:$E$3599,'Expenditures - all orgs'!$C$14:$C$3599, 'Budget Detail - BBBBBB'!$B233,'Expenditures - all orgs'!$B$14:$B$3599,'Budget Detail - BBBBBB'!$B$3)</f>
        <v>0</v>
      </c>
      <c r="E233" s="445">
        <f>SUMIFS('Expenditures - all orgs'!$F$14:$F$3599,'Expenditures - all orgs'!$C$14:$C$3599, 'Budget Detail - BBBBBB'!$B233,'Expenditures - all orgs'!$B$14:$B$3599,'Budget Detail - BBBBBB'!$B$3)</f>
        <v>0</v>
      </c>
      <c r="F233" s="446">
        <f>C233-D233-E233</f>
        <v>0</v>
      </c>
    </row>
    <row r="234" spans="1:6" ht="15" customHeight="1" thickBot="1" x14ac:dyDescent="0.35">
      <c r="A234" s="232" t="s">
        <v>104</v>
      </c>
      <c r="B234" s="618" t="s">
        <v>107</v>
      </c>
      <c r="C234" s="316">
        <f>SUMIFS('Expenditures - all orgs'!$D$14:$D$3599,'Expenditures - all orgs'!$C$14:$C$3599, 'Budget Detail - BBBBBB'!$B234,'Expenditures - all orgs'!$B$14:$B$3599,'Budget Detail - BBBBBB'!$B$3)</f>
        <v>0</v>
      </c>
      <c r="D234" s="447">
        <f>SUMIFS('Expenditures - all orgs'!$E$14:$E$3599,'Expenditures - all orgs'!$C$14:$C$3599, 'Budget Detail - BBBBBB'!$B234,'Expenditures - all orgs'!$B$14:$B$3599,'Budget Detail - BBBBBB'!$B$3)</f>
        <v>0</v>
      </c>
      <c r="E234" s="448">
        <f>SUMIFS('Expenditures - all orgs'!$F$14:$F$3599,'Expenditures - all orgs'!$C$14:$C$3599, 'Budget Detail - BBBBBB'!$B234,'Expenditures - all orgs'!$B$14:$B$3599,'Budget Detail - BBBBBB'!$B$3)</f>
        <v>0</v>
      </c>
      <c r="F234" s="449">
        <f>C234-D234-E234</f>
        <v>0</v>
      </c>
    </row>
    <row r="235" spans="1:6" ht="15" customHeight="1" thickBot="1" x14ac:dyDescent="0.35">
      <c r="A235" s="232"/>
      <c r="B235" s="619" t="s">
        <v>362</v>
      </c>
      <c r="C235" s="1063">
        <f>SUM(C231:C234)</f>
        <v>0</v>
      </c>
      <c r="D235" s="1063">
        <f t="shared" ref="D235:F235" si="23">SUM(D231:D234)</f>
        <v>0</v>
      </c>
      <c r="E235" s="1063">
        <f t="shared" si="23"/>
        <v>0</v>
      </c>
      <c r="F235" s="1063">
        <f t="shared" si="23"/>
        <v>0</v>
      </c>
    </row>
    <row r="236" spans="1:6" ht="15" customHeight="1" x14ac:dyDescent="0.3">
      <c r="A236" s="708"/>
      <c r="B236" s="588"/>
      <c r="C236" s="288"/>
      <c r="D236" s="288"/>
      <c r="E236" s="288"/>
      <c r="F236" s="290"/>
    </row>
    <row r="237" spans="1:6" ht="15" customHeight="1" x14ac:dyDescent="0.3">
      <c r="A237" s="231" t="s">
        <v>220</v>
      </c>
      <c r="B237" s="588"/>
      <c r="C237" s="291"/>
      <c r="D237" s="291"/>
      <c r="E237" s="291"/>
      <c r="F237" s="392"/>
    </row>
    <row r="238" spans="1:6" ht="15" customHeight="1" x14ac:dyDescent="0.3">
      <c r="A238" s="222" t="s">
        <v>101</v>
      </c>
      <c r="B238" s="1130">
        <v>135100</v>
      </c>
      <c r="C238" s="318">
        <f>SUMIFS('Expenditures - all orgs'!$D$14:$D$3599,'Expenditures - all orgs'!$C$14:$C$3599, 'Budget Detail - BBBBBB'!$B238,'Expenditures - all orgs'!$B$14:$B$3599,'Budget Detail - BBBBBB'!$B$3)</f>
        <v>0</v>
      </c>
      <c r="D238" s="458">
        <f>SUMIFS('Expenditures - all orgs'!$E$14:$E$3599,'Expenditures - all orgs'!$C$14:$C$3599, 'Budget Detail - BBBBBB'!$B238,'Expenditures - all orgs'!$B$14:$B$3599,'Budget Detail - BBBBBB'!$B$3)</f>
        <v>0</v>
      </c>
      <c r="E238" s="459">
        <f>SUMIFS('Expenditures - all orgs'!$F$14:$F$3599,'Expenditures - all orgs'!$C$14:$C$3599, 'Budget Detail - BBBBBB'!$B238,'Expenditures - all orgs'!$B$14:$B$3599,'Budget Detail - BBBBBB'!$B$3)</f>
        <v>0</v>
      </c>
      <c r="F238" s="460">
        <f t="shared" si="6"/>
        <v>0</v>
      </c>
    </row>
    <row r="239" spans="1:6" ht="15" customHeight="1" x14ac:dyDescent="0.3">
      <c r="A239" s="218" t="s">
        <v>216</v>
      </c>
      <c r="B239" s="1131">
        <v>135200</v>
      </c>
      <c r="C239" s="318">
        <f>SUMIFS('Expenditures - all orgs'!$D$14:$D$3599,'Expenditures - all orgs'!$C$14:$C$3599, 'Budget Detail - BBBBBB'!$B239,'Expenditures - all orgs'!$B$14:$B$3599,'Budget Detail - BBBBBB'!$B$3)</f>
        <v>0</v>
      </c>
      <c r="D239" s="458">
        <f>SUMIFS('Expenditures - all orgs'!$E$14:$E$3599,'Expenditures - all orgs'!$C$14:$C$3599, 'Budget Detail - BBBBBB'!$B239,'Expenditures - all orgs'!$B$14:$B$3599,'Budget Detail - BBBBBB'!$B$3)</f>
        <v>0</v>
      </c>
      <c r="E239" s="459">
        <f>SUMIFS('Expenditures - all orgs'!$F$14:$F$3599,'Expenditures - all orgs'!$C$14:$C$3599, 'Budget Detail - BBBBBB'!$B239,'Expenditures - all orgs'!$B$14:$B$3599,'Budget Detail - BBBBBB'!$B$3)</f>
        <v>0</v>
      </c>
      <c r="F239" s="460">
        <f t="shared" si="6"/>
        <v>0</v>
      </c>
    </row>
    <row r="240" spans="1:6" ht="15" customHeight="1" x14ac:dyDescent="0.3">
      <c r="A240" s="218" t="s">
        <v>217</v>
      </c>
      <c r="B240" s="1131">
        <v>135300</v>
      </c>
      <c r="C240" s="318">
        <f>SUMIFS('Expenditures - all orgs'!$D$14:$D$3599,'Expenditures - all orgs'!$C$14:$C$3599, 'Budget Detail - BBBBBB'!$B240,'Expenditures - all orgs'!$B$14:$B$3599,'Budget Detail - BBBBBB'!$B$3)</f>
        <v>0</v>
      </c>
      <c r="D240" s="458">
        <f>SUMIFS('Expenditures - all orgs'!$E$14:$E$3599,'Expenditures - all orgs'!$C$14:$C$3599, 'Budget Detail - BBBBBB'!$B240,'Expenditures - all orgs'!$B$14:$B$3599,'Budget Detail - BBBBBB'!$B$3)</f>
        <v>0</v>
      </c>
      <c r="E240" s="459">
        <f>SUMIFS('Expenditures - all orgs'!$F$14:$F$3599,'Expenditures - all orgs'!$C$14:$C$3599, 'Budget Detail - BBBBBB'!$B240,'Expenditures - all orgs'!$B$14:$B$3599,'Budget Detail - BBBBBB'!$B$3)</f>
        <v>0</v>
      </c>
      <c r="F240" s="460">
        <f t="shared" si="6"/>
        <v>0</v>
      </c>
    </row>
    <row r="241" spans="1:6" ht="15" customHeight="1" x14ac:dyDescent="0.3">
      <c r="A241" s="225" t="s">
        <v>26</v>
      </c>
      <c r="B241" s="1131">
        <v>135400</v>
      </c>
      <c r="C241" s="318">
        <f>SUMIFS('Expenditures - all orgs'!$D$14:$D$3599,'Expenditures - all orgs'!$C$14:$C$3599, 'Budget Detail - BBBBBB'!$B241,'Expenditures - all orgs'!$B$14:$B$3599,'Budget Detail - BBBBBB'!$B$3)</f>
        <v>0</v>
      </c>
      <c r="D241" s="458">
        <f>SUMIFS('Expenditures - all orgs'!$E$14:$E$3599,'Expenditures - all orgs'!$C$14:$C$3599, 'Budget Detail - BBBBBB'!$B241,'Expenditures - all orgs'!$B$14:$B$3599,'Budget Detail - BBBBBB'!$B$3)</f>
        <v>0</v>
      </c>
      <c r="E241" s="459">
        <f>SUMIFS('Expenditures - all orgs'!$F$14:$F$3599,'Expenditures - all orgs'!$C$14:$C$3599, 'Budget Detail - BBBBBB'!$B241,'Expenditures - all orgs'!$B$14:$B$3599,'Budget Detail - BBBBBB'!$B$3)</f>
        <v>0</v>
      </c>
      <c r="F241" s="460">
        <f t="shared" si="6"/>
        <v>0</v>
      </c>
    </row>
    <row r="242" spans="1:6" ht="15" customHeight="1" x14ac:dyDescent="0.3">
      <c r="A242" s="225" t="s">
        <v>218</v>
      </c>
      <c r="B242" s="1131">
        <v>135500</v>
      </c>
      <c r="C242" s="318">
        <f>SUMIFS('Expenditures - all orgs'!$D$14:$D$3599,'Expenditures - all orgs'!$C$14:$C$3599, 'Budget Detail - BBBBBB'!$B242,'Expenditures - all orgs'!$B$14:$B$3599,'Budget Detail - BBBBBB'!$B$3)</f>
        <v>0</v>
      </c>
      <c r="D242" s="458">
        <f>SUMIFS('Expenditures - all orgs'!$E$14:$E$3599,'Expenditures - all orgs'!$C$14:$C$3599, 'Budget Detail - BBBBBB'!$B242,'Expenditures - all orgs'!$B$14:$B$3599,'Budget Detail - BBBBBB'!$B$3)</f>
        <v>0</v>
      </c>
      <c r="E242" s="459">
        <f>SUMIFS('Expenditures - all orgs'!$F$14:$F$3599,'Expenditures - all orgs'!$C$14:$C$3599, 'Budget Detail - BBBBBB'!$B242,'Expenditures - all orgs'!$B$14:$B$3599,'Budget Detail - BBBBBB'!$B$3)</f>
        <v>0</v>
      </c>
      <c r="F242" s="460">
        <f t="shared" si="6"/>
        <v>0</v>
      </c>
    </row>
    <row r="243" spans="1:6" ht="15" customHeight="1" x14ac:dyDescent="0.3">
      <c r="A243" s="225" t="s">
        <v>409</v>
      </c>
      <c r="B243" s="1131">
        <v>135600</v>
      </c>
      <c r="C243" s="318">
        <f>SUMIFS('Expenditures - all orgs'!$D$14:$D$3599,'Expenditures - all orgs'!$C$14:$C$3599, 'Budget Detail - BBBBBB'!$B243,'Expenditures - all orgs'!$B$14:$B$3599,'Budget Detail - BBBBBB'!$B$3)</f>
        <v>0</v>
      </c>
      <c r="D243" s="458">
        <f>SUMIFS('Expenditures - all orgs'!$E$14:$E$3599,'Expenditures - all orgs'!$C$14:$C$3599, 'Budget Detail - BBBBBB'!$B243,'Expenditures - all orgs'!$B$14:$B$3599,'Budget Detail - BBBBBB'!$B$3)</f>
        <v>0</v>
      </c>
      <c r="E243" s="459">
        <f>SUMIFS('Expenditures - all orgs'!$F$14:$F$3599,'Expenditures - all orgs'!$C$14:$C$3599, 'Budget Detail - BBBBBB'!$B243,'Expenditures - all orgs'!$B$14:$B$3599,'Budget Detail - BBBBBB'!$B$3)</f>
        <v>0</v>
      </c>
      <c r="F243" s="460">
        <f t="shared" ref="F243" si="24">C243-D243-E243</f>
        <v>0</v>
      </c>
    </row>
    <row r="244" spans="1:6" ht="15" customHeight="1" x14ac:dyDescent="0.3">
      <c r="A244" s="216" t="s">
        <v>104</v>
      </c>
      <c r="B244" s="1131" t="s">
        <v>107</v>
      </c>
      <c r="C244" s="318">
        <f>SUMIFS('Expenditures - all orgs'!$D$14:$D$3599,'Expenditures - all orgs'!$C$14:$C$3599, 'Budget Detail - BBBBBB'!$B244,'Expenditures - all orgs'!$B$14:$B$3599,'Budget Detail - BBBBBB'!$B$3)</f>
        <v>0</v>
      </c>
      <c r="D244" s="458">
        <f>SUMIFS('Expenditures - all orgs'!$E$14:$E$3599,'Expenditures - all orgs'!$C$14:$C$3599, 'Budget Detail - BBBBBB'!$B244,'Expenditures - all orgs'!$B$14:$B$3599,'Budget Detail - BBBBBB'!$B$3)</f>
        <v>0</v>
      </c>
      <c r="E244" s="459">
        <f>SUMIFS('Expenditures - all orgs'!$F$14:$F$3599,'Expenditures - all orgs'!$C$14:$C$3599, 'Budget Detail - BBBBBB'!$B244,'Expenditures - all orgs'!$B$14:$B$3599,'Budget Detail - BBBBBB'!$B$3)</f>
        <v>0</v>
      </c>
      <c r="F244" s="460">
        <f t="shared" si="6"/>
        <v>0</v>
      </c>
    </row>
    <row r="245" spans="1:6" ht="15" customHeight="1" thickBot="1" x14ac:dyDescent="0.35">
      <c r="A245" s="216" t="s">
        <v>104</v>
      </c>
      <c r="B245" s="1131" t="s">
        <v>107</v>
      </c>
      <c r="C245" s="362">
        <f>SUMIFS('Expenditures - all orgs'!$D$14:$D$3599,'Expenditures - all orgs'!$C$14:$C$3599, 'Budget Detail - BBBBBB'!$B245,'Expenditures - all orgs'!$B$14:$B$3599,'Budget Detail - BBBBBB'!$B$3)</f>
        <v>0</v>
      </c>
      <c r="D245" s="461">
        <f>SUMIFS('Expenditures - all orgs'!$E$14:$E$3599,'Expenditures - all orgs'!$C$14:$C$3599, 'Budget Detail - BBBBBB'!$B245,'Expenditures - all orgs'!$B$14:$B$3599,'Budget Detail - BBBBBB'!$B$3)</f>
        <v>0</v>
      </c>
      <c r="E245" s="462">
        <f>SUMIFS('Expenditures - all orgs'!$F$14:$F$3599,'Expenditures - all orgs'!$C$14:$C$3599, 'Budget Detail - BBBBBB'!$B245,'Expenditures - all orgs'!$B$14:$B$3599,'Budget Detail - BBBBBB'!$B$3)</f>
        <v>0</v>
      </c>
      <c r="F245" s="463">
        <f t="shared" si="6"/>
        <v>0</v>
      </c>
    </row>
    <row r="246" spans="1:6" ht="15" customHeight="1" thickBot="1" x14ac:dyDescent="0.35">
      <c r="A246" s="216"/>
      <c r="B246" s="1132" t="s">
        <v>362</v>
      </c>
      <c r="C246" s="1091">
        <f>SUM(C238:C245)</f>
        <v>0</v>
      </c>
      <c r="D246" s="1091">
        <f t="shared" ref="D246:F246" si="25">SUM(D238:D245)</f>
        <v>0</v>
      </c>
      <c r="E246" s="1091">
        <f t="shared" si="25"/>
        <v>0</v>
      </c>
      <c r="F246" s="1091">
        <f t="shared" si="25"/>
        <v>0</v>
      </c>
    </row>
    <row r="247" spans="1:6" ht="15" customHeight="1" x14ac:dyDescent="0.3">
      <c r="A247" s="708"/>
      <c r="B247" s="588"/>
      <c r="C247" s="288"/>
      <c r="D247" s="288"/>
      <c r="E247" s="288"/>
      <c r="F247" s="290"/>
    </row>
    <row r="248" spans="1:6" ht="15" customHeight="1" x14ac:dyDescent="0.3">
      <c r="A248" s="231" t="s">
        <v>219</v>
      </c>
      <c r="B248" s="588"/>
      <c r="C248" s="291"/>
      <c r="D248" s="291"/>
      <c r="E248" s="291"/>
      <c r="F248" s="392"/>
    </row>
    <row r="249" spans="1:6" ht="15" customHeight="1" x14ac:dyDescent="0.3">
      <c r="A249" s="708" t="s">
        <v>221</v>
      </c>
      <c r="B249" s="622">
        <v>136200</v>
      </c>
      <c r="C249" s="319">
        <f>SUMIFS('Expenditures - all orgs'!$D$14:$D$3599,'Expenditures - all orgs'!$C$14:$C$3599, 'Budget Detail - BBBBBB'!$B249,'Expenditures - all orgs'!$B$14:$B$3599,'Budget Detail - BBBBBB'!$B$3)</f>
        <v>0</v>
      </c>
      <c r="D249" s="464">
        <f>SUMIFS('Expenditures - all orgs'!$E$14:$E$3599,'Expenditures - all orgs'!$C$14:$C$3599, 'Budget Detail - BBBBBB'!$B249,'Expenditures - all orgs'!$B$14:$B$3599,'Budget Detail - BBBBBB'!$B$3)</f>
        <v>0</v>
      </c>
      <c r="E249" s="465">
        <f>SUMIFS('Expenditures - all orgs'!$F$14:$F$3599,'Expenditures - all orgs'!$C$14:$C$3599, 'Budget Detail - BBBBBB'!$B249,'Expenditures - all orgs'!$B$14:$B$3599,'Budget Detail - BBBBBB'!$B$3)</f>
        <v>0</v>
      </c>
      <c r="F249" s="466">
        <f t="shared" ref="F249:F254" si="26">C249-D249-E249</f>
        <v>0</v>
      </c>
    </row>
    <row r="250" spans="1:6" ht="15" customHeight="1" x14ac:dyDescent="0.3">
      <c r="A250" s="708" t="s">
        <v>223</v>
      </c>
      <c r="B250" s="623">
        <v>136300</v>
      </c>
      <c r="C250" s="319">
        <f>SUMIFS('Expenditures - all orgs'!$D$14:$D$3599,'Expenditures - all orgs'!$C$14:$C$3599, 'Budget Detail - BBBBBB'!$B250,'Expenditures - all orgs'!$B$14:$B$3599,'Budget Detail - BBBBBB'!$B$3)</f>
        <v>0</v>
      </c>
      <c r="D250" s="464">
        <f>SUMIFS('Expenditures - all orgs'!$E$14:$E$3599,'Expenditures - all orgs'!$C$14:$C$3599, 'Budget Detail - BBBBBB'!$B250,'Expenditures - all orgs'!$B$14:$B$3599,'Budget Detail - BBBBBB'!$B$3)</f>
        <v>0</v>
      </c>
      <c r="E250" s="465">
        <f>SUMIFS('Expenditures - all orgs'!$F$14:$F$3599,'Expenditures - all orgs'!$C$14:$C$3599, 'Budget Detail - BBBBBB'!$B250,'Expenditures - all orgs'!$B$14:$B$3599,'Budget Detail - BBBBBB'!$B$3)</f>
        <v>0</v>
      </c>
      <c r="F250" s="466">
        <f t="shared" si="26"/>
        <v>0</v>
      </c>
    </row>
    <row r="251" spans="1:6" ht="15" customHeight="1" x14ac:dyDescent="0.3">
      <c r="A251" s="708" t="s">
        <v>224</v>
      </c>
      <c r="B251" s="623">
        <v>136400</v>
      </c>
      <c r="C251" s="319">
        <f>SUMIFS('Expenditures - all orgs'!$D$14:$D$3599,'Expenditures - all orgs'!$C$14:$C$3599, 'Budget Detail - BBBBBB'!$B251,'Expenditures - all orgs'!$B$14:$B$3599,'Budget Detail - BBBBBB'!$B$3)</f>
        <v>0</v>
      </c>
      <c r="D251" s="464">
        <f>SUMIFS('Expenditures - all orgs'!$E$14:$E$3599,'Expenditures - all orgs'!$C$14:$C$3599, 'Budget Detail - BBBBBB'!$B251,'Expenditures - all orgs'!$B$14:$B$3599,'Budget Detail - BBBBBB'!$B$3)</f>
        <v>0</v>
      </c>
      <c r="E251" s="465">
        <f>SUMIFS('Expenditures - all orgs'!$F$14:$F$3599,'Expenditures - all orgs'!$C$14:$C$3599, 'Budget Detail - BBBBBB'!$B251,'Expenditures - all orgs'!$B$14:$B$3599,'Budget Detail - BBBBBB'!$B$3)</f>
        <v>0</v>
      </c>
      <c r="F251" s="466">
        <f t="shared" si="26"/>
        <v>0</v>
      </c>
    </row>
    <row r="252" spans="1:6" ht="15" customHeight="1" x14ac:dyDescent="0.3">
      <c r="A252" s="708" t="s">
        <v>225</v>
      </c>
      <c r="B252" s="623">
        <v>136500</v>
      </c>
      <c r="C252" s="319">
        <f>SUMIFS('Expenditures - all orgs'!$D$14:$D$3599,'Expenditures - all orgs'!$C$14:$C$3599, 'Budget Detail - BBBBBB'!$B252,'Expenditures - all orgs'!$B$14:$B$3599,'Budget Detail - BBBBBB'!$B$3)</f>
        <v>0</v>
      </c>
      <c r="D252" s="464">
        <f>SUMIFS('Expenditures - all orgs'!$E$14:$E$3599,'Expenditures - all orgs'!$C$14:$C$3599, 'Budget Detail - BBBBBB'!$B252,'Expenditures - all orgs'!$B$14:$B$3599,'Budget Detail - BBBBBB'!$B$3)</f>
        <v>0</v>
      </c>
      <c r="E252" s="465">
        <f>SUMIFS('Expenditures - all orgs'!$F$14:$F$3599,'Expenditures - all orgs'!$C$14:$C$3599, 'Budget Detail - BBBBBB'!$B252,'Expenditures - all orgs'!$B$14:$B$3599,'Budget Detail - BBBBBB'!$B$3)</f>
        <v>0</v>
      </c>
      <c r="F252" s="466">
        <f t="shared" si="26"/>
        <v>0</v>
      </c>
    </row>
    <row r="253" spans="1:6" ht="15" customHeight="1" x14ac:dyDescent="0.3">
      <c r="A253" s="708" t="s">
        <v>104</v>
      </c>
      <c r="B253" s="623" t="s">
        <v>107</v>
      </c>
      <c r="C253" s="319">
        <f>SUMIFS('Expenditures - all orgs'!$D$14:$D$3599,'Expenditures - all orgs'!$C$14:$C$3599, 'Budget Detail - BBBBBB'!$B253,'Expenditures - all orgs'!$B$14:$B$3599,'Budget Detail - BBBBBB'!$B$3)</f>
        <v>0</v>
      </c>
      <c r="D253" s="464">
        <f>SUMIFS('Expenditures - all orgs'!$E$14:$E$3599,'Expenditures - all orgs'!$C$14:$C$3599, 'Budget Detail - BBBBBB'!$B253,'Expenditures - all orgs'!$B$14:$B$3599,'Budget Detail - BBBBBB'!$B$3)</f>
        <v>0</v>
      </c>
      <c r="E253" s="465">
        <f>SUMIFS('Expenditures - all orgs'!$F$14:$F$3599,'Expenditures - all orgs'!$C$14:$C$3599, 'Budget Detail - BBBBBB'!$B253,'Expenditures - all orgs'!$B$14:$B$3599,'Budget Detail - BBBBBB'!$B$3)</f>
        <v>0</v>
      </c>
      <c r="F253" s="466">
        <f t="shared" si="26"/>
        <v>0</v>
      </c>
    </row>
    <row r="254" spans="1:6" ht="15" customHeight="1" thickBot="1" x14ac:dyDescent="0.35">
      <c r="A254" s="708" t="s">
        <v>104</v>
      </c>
      <c r="B254" s="623" t="s">
        <v>107</v>
      </c>
      <c r="C254" s="319">
        <f>SUMIFS('Expenditures - all orgs'!$D$14:$D$3599,'Expenditures - all orgs'!$C$14:$C$3599, 'Budget Detail - BBBBBB'!$B254,'Expenditures - all orgs'!$B$14:$B$3599,'Budget Detail - BBBBBB'!$B$3)</f>
        <v>0</v>
      </c>
      <c r="D254" s="467">
        <f>SUMIFS('Expenditures - all orgs'!$E$14:$E$3599,'Expenditures - all orgs'!$C$14:$C$3599, 'Budget Detail - BBBBBB'!$B254,'Expenditures - all orgs'!$B$14:$B$3599,'Budget Detail - BBBBBB'!$B$3)</f>
        <v>0</v>
      </c>
      <c r="E254" s="468">
        <f>SUMIFS('Expenditures - all orgs'!$F$14:$F$3599,'Expenditures - all orgs'!$C$14:$C$3599, 'Budget Detail - BBBBBB'!$B254,'Expenditures - all orgs'!$B$14:$B$3599,'Budget Detail - BBBBBB'!$B$3)</f>
        <v>0</v>
      </c>
      <c r="F254" s="469">
        <f t="shared" si="26"/>
        <v>0</v>
      </c>
    </row>
    <row r="255" spans="1:6" ht="15" customHeight="1" thickBot="1" x14ac:dyDescent="0.35">
      <c r="A255" s="708"/>
      <c r="B255" s="624" t="s">
        <v>362</v>
      </c>
      <c r="C255" s="968">
        <f>SUM(C249:C254)</f>
        <v>0</v>
      </c>
      <c r="D255" s="968">
        <f t="shared" ref="D255:F255" si="27">SUM(D249:D254)</f>
        <v>0</v>
      </c>
      <c r="E255" s="968">
        <f t="shared" si="27"/>
        <v>0</v>
      </c>
      <c r="F255" s="968">
        <f t="shared" si="27"/>
        <v>0</v>
      </c>
    </row>
    <row r="256" spans="1:6" ht="15" customHeight="1" x14ac:dyDescent="0.3">
      <c r="A256" s="708"/>
      <c r="B256" s="588"/>
      <c r="C256" s="288"/>
      <c r="D256" s="288"/>
      <c r="E256" s="288"/>
      <c r="F256" s="290"/>
    </row>
    <row r="257" spans="1:6" ht="15" customHeight="1" x14ac:dyDescent="0.3">
      <c r="A257" s="231" t="s">
        <v>222</v>
      </c>
      <c r="B257" s="588"/>
      <c r="C257" s="288"/>
      <c r="D257" s="288"/>
      <c r="E257" s="288"/>
      <c r="F257" s="290"/>
    </row>
    <row r="258" spans="1:6" ht="15" customHeight="1" x14ac:dyDescent="0.3">
      <c r="A258" s="218" t="s">
        <v>407</v>
      </c>
      <c r="B258" s="625">
        <v>137100</v>
      </c>
      <c r="C258" s="320">
        <f>SUMIFS('Expenditures - all orgs'!$D$14:$D$3599,'Expenditures - all orgs'!$C$14:$C$3599, 'Budget Detail - BBBBBB'!$B258,'Expenditures - all orgs'!$B$14:$B$3599,'Budget Detail - BBBBBB'!$B$3)</f>
        <v>0</v>
      </c>
      <c r="D258" s="471">
        <f>SUMIFS('Expenditures - all orgs'!$E$14:$E$3599,'Expenditures - all orgs'!$C$14:$C$3599, 'Budget Detail - BBBBBB'!$B258,'Expenditures - all orgs'!$B$14:$B$3599,'Budget Detail - BBBBBB'!$B$3)</f>
        <v>0</v>
      </c>
      <c r="E258" s="472">
        <f>SUMIFS('Expenditures - all orgs'!$F$14:$F$3599,'Expenditures - all orgs'!$C$14:$C$3599, 'Budget Detail - BBBBBB'!$B258,'Expenditures - all orgs'!$B$14:$B$3599,'Budget Detail - BBBBBB'!$B$3)</f>
        <v>0</v>
      </c>
      <c r="F258" s="473">
        <f t="shared" ref="F258" si="28">C258-D258-E258</f>
        <v>0</v>
      </c>
    </row>
    <row r="259" spans="1:6" ht="15" customHeight="1" x14ac:dyDescent="0.3">
      <c r="A259" s="218" t="s">
        <v>408</v>
      </c>
      <c r="B259" s="1104">
        <v>137200</v>
      </c>
      <c r="C259" s="320">
        <f>SUMIFS('Expenditures - all orgs'!$D$14:$D$3599,'Expenditures - all orgs'!$C$14:$C$3599, 'Budget Detail - BBBBBB'!$B259,'Expenditures - all orgs'!$B$14:$B$3599,'Budget Detail - BBBBBB'!$B$3)</f>
        <v>0</v>
      </c>
      <c r="D259" s="471">
        <f>SUMIFS('Expenditures - all orgs'!$E$14:$E$3599,'Expenditures - all orgs'!$C$14:$C$3599, 'Budget Detail - BBBBBB'!$B259,'Expenditures - all orgs'!$B$14:$B$3599,'Budget Detail - BBBBBB'!$B$3)</f>
        <v>0</v>
      </c>
      <c r="E259" s="472">
        <f>SUMIFS('Expenditures - all orgs'!$F$14:$F$3599,'Expenditures - all orgs'!$C$14:$C$3599, 'Budget Detail - BBBBBB'!$B259,'Expenditures - all orgs'!$B$14:$B$3599,'Budget Detail - BBBBBB'!$B$3)</f>
        <v>0</v>
      </c>
      <c r="F259" s="473">
        <f t="shared" ref="F259:F260" si="29">C259-D259-E259</f>
        <v>0</v>
      </c>
    </row>
    <row r="260" spans="1:6" ht="15" customHeight="1" x14ac:dyDescent="0.3">
      <c r="A260" s="218" t="s">
        <v>226</v>
      </c>
      <c r="B260" s="1104">
        <v>137300</v>
      </c>
      <c r="C260" s="320">
        <f>SUMIFS('Expenditures - all orgs'!$D$14:$D$3599,'Expenditures - all orgs'!$C$14:$C$3599, 'Budget Detail - BBBBBB'!$B260,'Expenditures - all orgs'!$B$14:$B$3599,'Budget Detail - BBBBBB'!$B$3)</f>
        <v>0</v>
      </c>
      <c r="D260" s="471">
        <f>SUMIFS('Expenditures - all orgs'!$E$14:$E$3599,'Expenditures - all orgs'!$C$14:$C$3599, 'Budget Detail - BBBBBB'!$B260,'Expenditures - all orgs'!$B$14:$B$3599,'Budget Detail - BBBBBB'!$B$3)</f>
        <v>0</v>
      </c>
      <c r="E260" s="472">
        <f>SUMIFS('Expenditures - all orgs'!$F$14:$F$3599,'Expenditures - all orgs'!$C$14:$C$3599, 'Budget Detail - BBBBBB'!$B260,'Expenditures - all orgs'!$B$14:$B$3599,'Budget Detail - BBBBBB'!$B$3)</f>
        <v>0</v>
      </c>
      <c r="F260" s="473">
        <f t="shared" si="29"/>
        <v>0</v>
      </c>
    </row>
    <row r="261" spans="1:6" ht="15" customHeight="1" x14ac:dyDescent="0.3">
      <c r="A261" s="216" t="s">
        <v>27</v>
      </c>
      <c r="B261" s="626">
        <v>137400</v>
      </c>
      <c r="C261" s="320">
        <f>SUMIFS('Expenditures - all orgs'!$D$14:$D$3599,'Expenditures - all orgs'!$C$14:$C$3599, 'Budget Detail - BBBBBB'!$B261,'Expenditures - all orgs'!$B$14:$B$3599,'Budget Detail - BBBBBB'!$B$3)</f>
        <v>0</v>
      </c>
      <c r="D261" s="1064">
        <f>SUMIFS('Expenditures - all orgs'!$E$14:$E$3599,'Expenditures - all orgs'!$C$14:$C$3599, 'Budget Detail - BBBBBB'!$B261,'Expenditures - all orgs'!$B$14:$B$3599,'Budget Detail - BBBBBB'!$B$3)</f>
        <v>0</v>
      </c>
      <c r="E261" s="1065">
        <f>SUMIFS('Expenditures - all orgs'!$F$14:$F$3599,'Expenditures - all orgs'!$C$14:$C$3599, 'Budget Detail - BBBBBB'!$B261,'Expenditures - all orgs'!$B$14:$B$3599,'Budget Detail - BBBBBB'!$B$3)</f>
        <v>0</v>
      </c>
      <c r="F261" s="474">
        <f t="shared" si="6"/>
        <v>0</v>
      </c>
    </row>
    <row r="262" spans="1:6" ht="15" customHeight="1" x14ac:dyDescent="0.3">
      <c r="A262" s="225" t="s">
        <v>227</v>
      </c>
      <c r="B262" s="626">
        <v>137500</v>
      </c>
      <c r="C262" s="320">
        <f>SUMIFS('Expenditures - all orgs'!$D$14:$D$3599,'Expenditures - all orgs'!$C$14:$C$3599, 'Budget Detail - BBBBBB'!$B262,'Expenditures - all orgs'!$B$14:$B$3599,'Budget Detail - BBBBBB'!$B$3)</f>
        <v>0</v>
      </c>
      <c r="D262" s="1064">
        <f>SUMIFS('Expenditures - all orgs'!$E$14:$E$3599,'Expenditures - all orgs'!$C$14:$C$3599, 'Budget Detail - BBBBBB'!$B262,'Expenditures - all orgs'!$B$14:$B$3599,'Budget Detail - BBBBBB'!$B$3)</f>
        <v>0</v>
      </c>
      <c r="E262" s="1065">
        <f>SUMIFS('Expenditures - all orgs'!$F$14:$F$3599,'Expenditures - all orgs'!$C$14:$C$3599, 'Budget Detail - BBBBBB'!$B262,'Expenditures - all orgs'!$B$14:$B$3599,'Budget Detail - BBBBBB'!$B$3)</f>
        <v>0</v>
      </c>
      <c r="F262" s="474">
        <f t="shared" si="6"/>
        <v>0</v>
      </c>
    </row>
    <row r="263" spans="1:6" ht="15" customHeight="1" x14ac:dyDescent="0.3">
      <c r="A263" s="225" t="s">
        <v>228</v>
      </c>
      <c r="B263" s="626">
        <v>137600</v>
      </c>
      <c r="C263" s="320">
        <f>SUMIFS('Expenditures - all orgs'!$D$14:$D$3599,'Expenditures - all orgs'!$C$14:$C$3599, 'Budget Detail - BBBBBB'!$B263,'Expenditures - all orgs'!$B$14:$B$3599,'Budget Detail - BBBBBB'!$B$3)</f>
        <v>0</v>
      </c>
      <c r="D263" s="1064">
        <f>SUMIFS('Expenditures - all orgs'!$E$14:$E$3599,'Expenditures - all orgs'!$C$14:$C$3599, 'Budget Detail - BBBBBB'!$B263,'Expenditures - all orgs'!$B$14:$B$3599,'Budget Detail - BBBBBB'!$B$3)</f>
        <v>0</v>
      </c>
      <c r="E263" s="1065">
        <f>SUMIFS('Expenditures - all orgs'!$F$14:$F$3599,'Expenditures - all orgs'!$C$14:$C$3599, 'Budget Detail - BBBBBB'!$B263,'Expenditures - all orgs'!$B$14:$B$3599,'Budget Detail - BBBBBB'!$B$3)</f>
        <v>0</v>
      </c>
      <c r="F263" s="474">
        <f t="shared" si="6"/>
        <v>0</v>
      </c>
    </row>
    <row r="264" spans="1:6" ht="15" customHeight="1" x14ac:dyDescent="0.3">
      <c r="A264" s="225" t="s">
        <v>229</v>
      </c>
      <c r="B264" s="626">
        <v>137700</v>
      </c>
      <c r="C264" s="320">
        <f>SUMIFS('Expenditures - all orgs'!$D$14:$D$3599,'Expenditures - all orgs'!$C$14:$C$3599, 'Budget Detail - BBBBBB'!$B264,'Expenditures - all orgs'!$B$14:$B$3599,'Budget Detail - BBBBBB'!$B$3)</f>
        <v>0</v>
      </c>
      <c r="D264" s="1064">
        <f>SUMIFS('Expenditures - all orgs'!$E$14:$E$3599,'Expenditures - all orgs'!$C$14:$C$3599, 'Budget Detail - BBBBBB'!$B264,'Expenditures - all orgs'!$B$14:$B$3599,'Budget Detail - BBBBBB'!$B$3)</f>
        <v>0</v>
      </c>
      <c r="E264" s="1065">
        <f>SUMIFS('Expenditures - all orgs'!$F$14:$F$3599,'Expenditures - all orgs'!$C$14:$C$3599, 'Budget Detail - BBBBBB'!$B264,'Expenditures - all orgs'!$B$14:$B$3599,'Budget Detail - BBBBBB'!$B$3)</f>
        <v>0</v>
      </c>
      <c r="F264" s="474">
        <f t="shared" si="6"/>
        <v>0</v>
      </c>
    </row>
    <row r="265" spans="1:6" ht="15" customHeight="1" x14ac:dyDescent="0.3">
      <c r="A265" s="225" t="s">
        <v>230</v>
      </c>
      <c r="B265" s="626">
        <v>137800</v>
      </c>
      <c r="C265" s="320">
        <f>SUMIFS('Expenditures - all orgs'!$D$14:$D$3599,'Expenditures - all orgs'!$C$14:$C$3599, 'Budget Detail - BBBBBB'!$B265,'Expenditures - all orgs'!$B$14:$B$3599,'Budget Detail - BBBBBB'!$B$3)</f>
        <v>0</v>
      </c>
      <c r="D265" s="1064">
        <f>SUMIFS('Expenditures - all orgs'!$E$14:$E$3599,'Expenditures - all orgs'!$C$14:$C$3599, 'Budget Detail - BBBBBB'!$B265,'Expenditures - all orgs'!$B$14:$B$3599,'Budget Detail - BBBBBB'!$B$3)</f>
        <v>0</v>
      </c>
      <c r="E265" s="1065">
        <f>SUMIFS('Expenditures - all orgs'!$F$14:$F$3599,'Expenditures - all orgs'!$C$14:$C$3599, 'Budget Detail - BBBBBB'!$B265,'Expenditures - all orgs'!$B$14:$B$3599,'Budget Detail - BBBBBB'!$B$3)</f>
        <v>0</v>
      </c>
      <c r="F265" s="474">
        <f t="shared" si="6"/>
        <v>0</v>
      </c>
    </row>
    <row r="266" spans="1:6" ht="15" customHeight="1" x14ac:dyDescent="0.3">
      <c r="A266" s="225" t="s">
        <v>231</v>
      </c>
      <c r="B266" s="626">
        <v>137900</v>
      </c>
      <c r="C266" s="320">
        <f>SUMIFS('Expenditures - all orgs'!$D$14:$D$3599,'Expenditures - all orgs'!$C$14:$C$3599, 'Budget Detail - BBBBBB'!$B266,'Expenditures - all orgs'!$B$14:$B$3599,'Budget Detail - BBBBBB'!$B$3)</f>
        <v>0</v>
      </c>
      <c r="D266" s="1064">
        <f>SUMIFS('Expenditures - all orgs'!$E$14:$E$3599,'Expenditures - all orgs'!$C$14:$C$3599, 'Budget Detail - BBBBBB'!$B266,'Expenditures - all orgs'!$B$14:$B$3599,'Budget Detail - BBBBBB'!$B$3)</f>
        <v>0</v>
      </c>
      <c r="E266" s="1065">
        <f>SUMIFS('Expenditures - all orgs'!$F$14:$F$3599,'Expenditures - all orgs'!$C$14:$C$3599, 'Budget Detail - BBBBBB'!$B266,'Expenditures - all orgs'!$B$14:$B$3599,'Budget Detail - BBBBBB'!$B$3)</f>
        <v>0</v>
      </c>
      <c r="F266" s="474">
        <f t="shared" si="6"/>
        <v>0</v>
      </c>
    </row>
    <row r="267" spans="1:6" ht="15" customHeight="1" x14ac:dyDescent="0.3">
      <c r="A267" s="225" t="s">
        <v>104</v>
      </c>
      <c r="B267" s="626" t="s">
        <v>107</v>
      </c>
      <c r="C267" s="320">
        <f>SUMIFS('Expenditures - all orgs'!$D$14:$D$3599,'Expenditures - all orgs'!$C$14:$C$3599, 'Budget Detail - BBBBBB'!$B267,'Expenditures - all orgs'!$B$14:$B$3599,'Budget Detail - BBBBBB'!$B$3)</f>
        <v>0</v>
      </c>
      <c r="D267" s="1064">
        <f>SUMIFS('Expenditures - all orgs'!$E$14:$E$3599,'Expenditures - all orgs'!$C$14:$C$3599, 'Budget Detail - BBBBBB'!$B267,'Expenditures - all orgs'!$B$14:$B$3599,'Budget Detail - BBBBBB'!$B$3)</f>
        <v>0</v>
      </c>
      <c r="E267" s="1065">
        <f>SUMIFS('Expenditures - all orgs'!$F$14:$F$3599,'Expenditures - all orgs'!$C$14:$C$3599, 'Budget Detail - BBBBBB'!$B267,'Expenditures - all orgs'!$B$14:$B$3599,'Budget Detail - BBBBBB'!$B$3)</f>
        <v>0</v>
      </c>
      <c r="F267" s="474">
        <f t="shared" si="6"/>
        <v>0</v>
      </c>
    </row>
    <row r="268" spans="1:6" ht="15" customHeight="1" thickBot="1" x14ac:dyDescent="0.35">
      <c r="A268" s="225" t="s">
        <v>104</v>
      </c>
      <c r="B268" s="626" t="s">
        <v>107</v>
      </c>
      <c r="C268" s="320">
        <f>SUMIFS('Expenditures - all orgs'!$D$14:$D$3599,'Expenditures - all orgs'!$C$14:$C$3599, 'Budget Detail - BBBBBB'!$B268,'Expenditures - all orgs'!$B$14:$B$3599,'Budget Detail - BBBBBB'!$B$3)</f>
        <v>0</v>
      </c>
      <c r="D268" s="1066">
        <f>SUMIFS('Expenditures - all orgs'!$E$14:$E$3599,'Expenditures - all orgs'!$C$14:$C$3599, 'Budget Detail - BBBBBB'!$B268,'Expenditures - all orgs'!$B$14:$B$3599,'Budget Detail - BBBBBB'!$B$3)</f>
        <v>0</v>
      </c>
      <c r="E268" s="1067">
        <f>SUMIFS('Expenditures - all orgs'!$F$14:$F$3599,'Expenditures - all orgs'!$C$14:$C$3599, 'Budget Detail - BBBBBB'!$B268,'Expenditures - all orgs'!$B$14:$B$3599,'Budget Detail - BBBBBB'!$B$3)</f>
        <v>0</v>
      </c>
      <c r="F268" s="477">
        <f t="shared" si="6"/>
        <v>0</v>
      </c>
    </row>
    <row r="269" spans="1:6" ht="15" customHeight="1" thickBot="1" x14ac:dyDescent="0.35">
      <c r="A269" s="225"/>
      <c r="B269" s="627" t="s">
        <v>362</v>
      </c>
      <c r="C269" s="364">
        <f>SUM(C258:C268)</f>
        <v>0</v>
      </c>
      <c r="D269" s="364">
        <f t="shared" ref="D269:F269" si="30">SUM(D258:D268)</f>
        <v>0</v>
      </c>
      <c r="E269" s="364">
        <f t="shared" si="30"/>
        <v>0</v>
      </c>
      <c r="F269" s="364">
        <f t="shared" si="30"/>
        <v>0</v>
      </c>
    </row>
    <row r="270" spans="1:6" ht="15" customHeight="1" x14ac:dyDescent="0.3">
      <c r="A270" s="708"/>
      <c r="B270" s="588"/>
      <c r="C270" s="288"/>
      <c r="D270" s="288"/>
      <c r="E270" s="288"/>
      <c r="F270" s="290"/>
    </row>
    <row r="271" spans="1:6" ht="15" customHeight="1" x14ac:dyDescent="0.3">
      <c r="A271" s="231" t="s">
        <v>232</v>
      </c>
      <c r="B271" s="588"/>
      <c r="C271" s="288"/>
      <c r="D271" s="288"/>
      <c r="E271" s="288"/>
      <c r="F271" s="290"/>
    </row>
    <row r="272" spans="1:6" ht="15" customHeight="1" x14ac:dyDescent="0.3">
      <c r="A272" s="222" t="s">
        <v>432</v>
      </c>
      <c r="B272" s="628">
        <v>141100</v>
      </c>
      <c r="C272" s="321">
        <f>SUMIFS('Expenditures - all orgs'!$D$14:$D$3599,'Expenditures - all orgs'!$C$14:$C$3599, 'Budget Detail - BBBBBB'!$B272,'Expenditures - all orgs'!$B$14:$B$3599,'Budget Detail - BBBBBB'!$B$3)</f>
        <v>0</v>
      </c>
      <c r="D272" s="1134">
        <f>SUMIFS('Expenditures - all orgs'!$E$14:$E$3599,'Expenditures - all orgs'!$C$14:$C$3599, 'Budget Detail - BBBBBB'!$B272,'Expenditures - all orgs'!$B$14:$B$3599,'Budget Detail - BBBBBB'!$B$3)</f>
        <v>0</v>
      </c>
      <c r="E272" s="480">
        <f>SUMIFS('Expenditures - all orgs'!$F$14:$F$3599,'Expenditures - all orgs'!$C$14:$C$3599, 'Budget Detail - BBBBBB'!$B272,'Expenditures - all orgs'!$B$14:$B$3599,'Budget Detail - BBBBBB'!$B$3)</f>
        <v>0</v>
      </c>
      <c r="F272" s="481">
        <f t="shared" si="6"/>
        <v>0</v>
      </c>
    </row>
    <row r="273" spans="1:6" ht="15" customHeight="1" x14ac:dyDescent="0.3">
      <c r="A273" s="222" t="s">
        <v>36</v>
      </c>
      <c r="B273" s="629">
        <v>141300</v>
      </c>
      <c r="C273" s="321">
        <f>SUMIFS('Expenditures - all orgs'!$D$14:$D$3599,'Expenditures - all orgs'!$C$14:$C$3599, 'Budget Detail - BBBBBB'!$B273,'Expenditures - all orgs'!$B$14:$B$3599,'Budget Detail - BBBBBB'!$B$3)</f>
        <v>0</v>
      </c>
      <c r="D273" s="1134">
        <f>SUMIFS('Expenditures - all orgs'!$E$14:$E$3599,'Expenditures - all orgs'!$C$14:$C$3599, 'Budget Detail - BBBBBB'!$B273,'Expenditures - all orgs'!$B$14:$B$3599,'Budget Detail - BBBBBB'!$B$3)</f>
        <v>0</v>
      </c>
      <c r="E273" s="480">
        <f>SUMIFS('Expenditures - all orgs'!$F$14:$F$3599,'Expenditures - all orgs'!$C$14:$C$3599, 'Budget Detail - BBBBBB'!$B273,'Expenditures - all orgs'!$B$14:$B$3599,'Budget Detail - BBBBBB'!$B$3)</f>
        <v>0</v>
      </c>
      <c r="F273" s="481">
        <f t="shared" ref="F273:F274" si="31">C273-D273-E273</f>
        <v>0</v>
      </c>
    </row>
    <row r="274" spans="1:6" ht="15" customHeight="1" x14ac:dyDescent="0.3">
      <c r="A274" s="222" t="s">
        <v>439</v>
      </c>
      <c r="B274" s="629">
        <v>141320</v>
      </c>
      <c r="C274" s="321">
        <f>SUMIFS('Expenditures - all orgs'!$D$14:$D$3599,'Expenditures - all orgs'!$C$14:$C$3599, 'Budget Detail - BBBBBB'!$B274,'Expenditures - all orgs'!$B$14:$B$3599,'Budget Detail - BBBBBB'!$B$3)</f>
        <v>0</v>
      </c>
      <c r="D274" s="1134">
        <f>SUMIFS('Expenditures - all orgs'!$E$14:$E$3599,'Expenditures - all orgs'!$C$14:$C$3599, 'Budget Detail - BBBBBB'!$B274,'Expenditures - all orgs'!$B$14:$B$3599,'Budget Detail - BBBBBB'!$B$3)</f>
        <v>0</v>
      </c>
      <c r="E274" s="480">
        <f>SUMIFS('Expenditures - all orgs'!$F$14:$F$3599,'Expenditures - all orgs'!$C$14:$C$3599, 'Budget Detail - BBBBBB'!$B274,'Expenditures - all orgs'!$B$14:$B$3599,'Budget Detail - BBBBBB'!$B$3)</f>
        <v>0</v>
      </c>
      <c r="F274" s="481">
        <f t="shared" si="31"/>
        <v>0</v>
      </c>
    </row>
    <row r="275" spans="1:6" ht="15" customHeight="1" x14ac:dyDescent="0.3">
      <c r="A275" s="222" t="s">
        <v>233</v>
      </c>
      <c r="B275" s="629">
        <v>141500</v>
      </c>
      <c r="C275" s="321">
        <f>SUMIFS('Expenditures - all orgs'!$D$14:$D$3599,'Expenditures - all orgs'!$C$14:$C$3599, 'Budget Detail - BBBBBB'!$B275,'Expenditures - all orgs'!$B$14:$B$3599,'Budget Detail - BBBBBB'!$B$3)</f>
        <v>0</v>
      </c>
      <c r="D275" s="1136">
        <f>SUMIFS('Expenditures - all orgs'!$E$14:$E$3599,'Expenditures - all orgs'!$C$14:$C$3599, 'Budget Detail - BBBBBB'!$B275,'Expenditures - all orgs'!$B$14:$B$3599,'Budget Detail - BBBBBB'!$B$3)</f>
        <v>0</v>
      </c>
      <c r="E275" s="1068">
        <f>SUMIFS('Expenditures - all orgs'!$F$14:$F$3599,'Expenditures - all orgs'!$C$14:$C$3599, 'Budget Detail - BBBBBB'!$B275,'Expenditures - all orgs'!$B$14:$B$3599,'Budget Detail - BBBBBB'!$B$3)</f>
        <v>0</v>
      </c>
      <c r="F275" s="482">
        <f t="shared" si="6"/>
        <v>0</v>
      </c>
    </row>
    <row r="276" spans="1:6" ht="15" customHeight="1" x14ac:dyDescent="0.3">
      <c r="A276" s="222" t="s">
        <v>433</v>
      </c>
      <c r="B276" s="629">
        <v>141600</v>
      </c>
      <c r="C276" s="321">
        <f>SUMIFS('Expenditures - all orgs'!$D$14:$D$3599,'Expenditures - all orgs'!$C$14:$C$3599, 'Budget Detail - BBBBBB'!$B276,'Expenditures - all orgs'!$B$14:$B$3599,'Budget Detail - BBBBBB'!$B$3)</f>
        <v>0</v>
      </c>
      <c r="D276" s="1136">
        <f>SUMIFS('Expenditures - all orgs'!$E$14:$E$3599,'Expenditures - all orgs'!$C$14:$C$3599, 'Budget Detail - BBBBBB'!$B276,'Expenditures - all orgs'!$B$14:$B$3599,'Budget Detail - BBBBBB'!$B$3)</f>
        <v>0</v>
      </c>
      <c r="E276" s="1068">
        <f>SUMIFS('Expenditures - all orgs'!$F$14:$F$3599,'Expenditures - all orgs'!$C$14:$C$3599, 'Budget Detail - BBBBBB'!$B276,'Expenditures - all orgs'!$B$14:$B$3599,'Budget Detail - BBBBBB'!$B$3)</f>
        <v>0</v>
      </c>
      <c r="F276" s="482">
        <f t="shared" ref="F276:F277" si="32">C276-D276-E276</f>
        <v>0</v>
      </c>
    </row>
    <row r="277" spans="1:6" ht="15" customHeight="1" x14ac:dyDescent="0.3">
      <c r="A277" s="222" t="s">
        <v>434</v>
      </c>
      <c r="B277" s="629">
        <v>141700</v>
      </c>
      <c r="C277" s="321">
        <f>SUMIFS('Expenditures - all orgs'!$D$14:$D$3599,'Expenditures - all orgs'!$C$14:$C$3599, 'Budget Detail - BBBBBB'!$B277,'Expenditures - all orgs'!$B$14:$B$3599,'Budget Detail - BBBBBB'!$B$3)</f>
        <v>0</v>
      </c>
      <c r="D277" s="1136">
        <f>SUMIFS('Expenditures - all orgs'!$E$14:$E$3599,'Expenditures - all orgs'!$C$14:$C$3599, 'Budget Detail - BBBBBB'!$B277,'Expenditures - all orgs'!$B$14:$B$3599,'Budget Detail - BBBBBB'!$B$3)</f>
        <v>0</v>
      </c>
      <c r="E277" s="1068">
        <f>SUMIFS('Expenditures - all orgs'!$F$14:$F$3599,'Expenditures - all orgs'!$C$14:$C$3599, 'Budget Detail - BBBBBB'!$B277,'Expenditures - all orgs'!$B$14:$B$3599,'Budget Detail - BBBBBB'!$B$3)</f>
        <v>0</v>
      </c>
      <c r="F277" s="482">
        <f t="shared" si="32"/>
        <v>0</v>
      </c>
    </row>
    <row r="278" spans="1:6" ht="15" customHeight="1" x14ac:dyDescent="0.3">
      <c r="A278" s="222" t="s">
        <v>234</v>
      </c>
      <c r="B278" s="629">
        <v>141800</v>
      </c>
      <c r="C278" s="321">
        <f>SUMIFS('Expenditures - all orgs'!$D$14:$D$3599,'Expenditures - all orgs'!$C$14:$C$3599, 'Budget Detail - BBBBBB'!$B278,'Expenditures - all orgs'!$B$14:$B$3599,'Budget Detail - BBBBBB'!$B$3)</f>
        <v>0</v>
      </c>
      <c r="D278" s="1136">
        <f>SUMIFS('Expenditures - all orgs'!$E$14:$E$3599,'Expenditures - all orgs'!$C$14:$C$3599, 'Budget Detail - BBBBBB'!$B278,'Expenditures - all orgs'!$B$14:$B$3599,'Budget Detail - BBBBBB'!$B$3)</f>
        <v>0</v>
      </c>
      <c r="E278" s="1069">
        <f>SUMIFS('Expenditures - all orgs'!$F$14:$F$3599,'Expenditures - all orgs'!$C$14:$C$3599, 'Budget Detail - BBBBBB'!$B278,'Expenditures - all orgs'!$B$14:$B$3599,'Budget Detail - BBBBBB'!$B$3)</f>
        <v>0</v>
      </c>
      <c r="F278" s="482">
        <f t="shared" si="6"/>
        <v>0</v>
      </c>
    </row>
    <row r="279" spans="1:6" ht="15" customHeight="1" thickBot="1" x14ac:dyDescent="0.35">
      <c r="A279" s="218" t="s">
        <v>104</v>
      </c>
      <c r="B279" s="629" t="s">
        <v>107</v>
      </c>
      <c r="C279" s="321">
        <f>SUMIFS('Expenditures - all orgs'!$D$14:$D$3599,'Expenditures - all orgs'!$C$14:$C$3599, 'Budget Detail - BBBBBB'!$B279,'Expenditures - all orgs'!$B$14:$B$3599,'Budget Detail - BBBBBB'!$B$3)</f>
        <v>0</v>
      </c>
      <c r="D279" s="1137">
        <f>SUMIFS('Expenditures - all orgs'!$E$14:$E$3599,'Expenditures - all orgs'!$C$14:$C$3599, 'Budget Detail - BBBBBB'!$B279,'Expenditures - all orgs'!$B$14:$B$3599,'Budget Detail - BBBBBB'!$B$3)</f>
        <v>0</v>
      </c>
      <c r="E279" s="1070">
        <f>SUMIFS('Expenditures - all orgs'!$F$14:$F$3599,'Expenditures - all orgs'!$C$14:$C$3599, 'Budget Detail - BBBBBB'!$B279,'Expenditures - all orgs'!$B$14:$B$3599,'Budget Detail - BBBBBB'!$B$3)</f>
        <v>0</v>
      </c>
      <c r="F279" s="484">
        <f t="shared" si="6"/>
        <v>0</v>
      </c>
    </row>
    <row r="280" spans="1:6" ht="15" customHeight="1" thickBot="1" x14ac:dyDescent="0.35">
      <c r="A280" s="218"/>
      <c r="B280" s="630" t="s">
        <v>362</v>
      </c>
      <c r="C280" s="365">
        <f>SUM(C272:C279)</f>
        <v>0</v>
      </c>
      <c r="D280" s="365">
        <f t="shared" ref="D280:F280" si="33">SUM(D272:D279)</f>
        <v>0</v>
      </c>
      <c r="E280" s="365">
        <f t="shared" si="33"/>
        <v>0</v>
      </c>
      <c r="F280" s="365">
        <f t="shared" si="33"/>
        <v>0</v>
      </c>
    </row>
    <row r="281" spans="1:6" ht="15" customHeight="1" x14ac:dyDescent="0.3">
      <c r="A281" s="708"/>
      <c r="B281" s="588"/>
      <c r="C281" s="288"/>
      <c r="D281" s="288"/>
      <c r="E281" s="288"/>
      <c r="F281" s="290"/>
    </row>
    <row r="282" spans="1:6" ht="15" customHeight="1" x14ac:dyDescent="0.3">
      <c r="A282" s="231" t="s">
        <v>235</v>
      </c>
      <c r="B282" s="588"/>
      <c r="C282" s="288"/>
      <c r="D282" s="288"/>
      <c r="E282" s="288"/>
      <c r="F282" s="290"/>
    </row>
    <row r="283" spans="1:6" ht="15" customHeight="1" x14ac:dyDescent="0.3">
      <c r="A283" s="222" t="s">
        <v>37</v>
      </c>
      <c r="B283" s="631">
        <v>142100</v>
      </c>
      <c r="C283" s="322">
        <f>SUMIFS('Expenditures - all orgs'!$D$14:$D$3599,'Expenditures - all orgs'!$C$14:$C$3599, 'Budget Detail - BBBBBB'!$B283,'Expenditures - all orgs'!$B$14:$B$3599,'Budget Detail - BBBBBB'!$B$3)</f>
        <v>0</v>
      </c>
      <c r="D283" s="486">
        <f>SUMIFS('Expenditures - all orgs'!$E$14:$E$3599,'Expenditures - all orgs'!$C$14:$C$3599, 'Budget Detail - BBBBBB'!$B283,'Expenditures - all orgs'!$B$14:$B$3599,'Budget Detail - BBBBBB'!$B$3)</f>
        <v>0</v>
      </c>
      <c r="E283" s="487">
        <f>SUMIFS('Expenditures - all orgs'!$F$14:$F$3599,'Expenditures - all orgs'!$C$14:$C$3599, 'Budget Detail - BBBBBB'!$B283,'Expenditures - all orgs'!$B$14:$B$3599,'Budget Detail - BBBBBB'!$B$3)</f>
        <v>0</v>
      </c>
      <c r="F283" s="488">
        <f t="shared" si="6"/>
        <v>0</v>
      </c>
    </row>
    <row r="284" spans="1:6" ht="15" customHeight="1" x14ac:dyDescent="0.3">
      <c r="A284" s="222" t="s">
        <v>435</v>
      </c>
      <c r="B284" s="631">
        <v>142200</v>
      </c>
      <c r="C284" s="322">
        <f>SUMIFS('Expenditures - all orgs'!$D$14:$D$3599,'Expenditures - all orgs'!$C$14:$C$3599, 'Budget Detail - BBBBBB'!$B284,'Expenditures - all orgs'!$B$14:$B$3599,'Budget Detail - BBBBBB'!$B$3)</f>
        <v>0</v>
      </c>
      <c r="D284" s="486">
        <f>SUMIFS('Expenditures - all orgs'!$E$14:$E$3599,'Expenditures - all orgs'!$C$14:$C$3599, 'Budget Detail - BBBBBB'!$B284,'Expenditures - all orgs'!$B$14:$B$3599,'Budget Detail - BBBBBB'!$B$3)</f>
        <v>0</v>
      </c>
      <c r="E284" s="487">
        <f>SUMIFS('Expenditures - all orgs'!$F$14:$F$3599,'Expenditures - all orgs'!$C$14:$C$3599, 'Budget Detail - BBBBBB'!$B284,'Expenditures - all orgs'!$B$14:$B$3599,'Budget Detail - BBBBBB'!$B$3)</f>
        <v>0</v>
      </c>
      <c r="F284" s="488">
        <f t="shared" ref="F284" si="34">C284-D284-E284</f>
        <v>0</v>
      </c>
    </row>
    <row r="285" spans="1:6" ht="15" customHeight="1" x14ac:dyDescent="0.3">
      <c r="A285" s="222" t="s">
        <v>236</v>
      </c>
      <c r="B285" s="631">
        <v>142400</v>
      </c>
      <c r="C285" s="322">
        <f>SUMIFS('Expenditures - all orgs'!$D$14:$D$3599,'Expenditures - all orgs'!$C$14:$C$3599, 'Budget Detail - BBBBBB'!$B285,'Expenditures - all orgs'!$B$14:$B$3599,'Budget Detail - BBBBBB'!$B$3)</f>
        <v>0</v>
      </c>
      <c r="D285" s="486">
        <f>SUMIFS('Expenditures - all orgs'!$E$14:$E$3599,'Expenditures - all orgs'!$C$14:$C$3599, 'Budget Detail - BBBBBB'!$B285,'Expenditures - all orgs'!$B$14:$B$3599,'Budget Detail - BBBBBB'!$B$3)</f>
        <v>0</v>
      </c>
      <c r="E285" s="487">
        <f>SUMIFS('Expenditures - all orgs'!$F$14:$F$3599,'Expenditures - all orgs'!$C$14:$C$3599, 'Budget Detail - BBBBBB'!$B285,'Expenditures - all orgs'!$B$14:$B$3599,'Budget Detail - BBBBBB'!$B$3)</f>
        <v>0</v>
      </c>
      <c r="F285" s="488">
        <f t="shared" si="6"/>
        <v>0</v>
      </c>
    </row>
    <row r="286" spans="1:6" ht="15" customHeight="1" x14ac:dyDescent="0.3">
      <c r="A286" s="222" t="s">
        <v>38</v>
      </c>
      <c r="B286" s="631">
        <v>142500</v>
      </c>
      <c r="C286" s="322">
        <f>SUMIFS('Expenditures - all orgs'!$D$14:$D$3599,'Expenditures - all orgs'!$C$14:$C$3599, 'Budget Detail - BBBBBB'!$B286,'Expenditures - all orgs'!$B$14:$B$3599,'Budget Detail - BBBBBB'!$B$3)</f>
        <v>0</v>
      </c>
      <c r="D286" s="486">
        <f>SUMIFS('Expenditures - all orgs'!$E$14:$E$3599,'Expenditures - all orgs'!$C$14:$C$3599, 'Budget Detail - BBBBBB'!$B286,'Expenditures - all orgs'!$B$14:$B$3599,'Budget Detail - BBBBBB'!$B$3)</f>
        <v>0</v>
      </c>
      <c r="E286" s="487">
        <f>SUMIFS('Expenditures - all orgs'!$F$14:$F$3599,'Expenditures - all orgs'!$C$14:$C$3599, 'Budget Detail - BBBBBB'!$B286,'Expenditures - all orgs'!$B$14:$B$3599,'Budget Detail - BBBBBB'!$B$3)</f>
        <v>0</v>
      </c>
      <c r="F286" s="488">
        <f t="shared" si="6"/>
        <v>0</v>
      </c>
    </row>
    <row r="287" spans="1:6" ht="15" customHeight="1" thickBot="1" x14ac:dyDescent="0.35">
      <c r="A287" s="218" t="s">
        <v>104</v>
      </c>
      <c r="B287" s="631" t="s">
        <v>107</v>
      </c>
      <c r="C287" s="366">
        <f>SUMIFS('Expenditures - all orgs'!$D$14:$D$3599,'Expenditures - all orgs'!$C$14:$C$3599, 'Budget Detail - BBBBBB'!$B287,'Expenditures - all orgs'!$B$14:$B$3599,'Budget Detail - BBBBBB'!$B$3)</f>
        <v>0</v>
      </c>
      <c r="D287" s="489">
        <f>SUMIFS('Expenditures - all orgs'!$E$14:$E$3599,'Expenditures - all orgs'!$C$14:$C$3599, 'Budget Detail - BBBBBB'!$B287,'Expenditures - all orgs'!$B$14:$B$3599,'Budget Detail - BBBBBB'!$B$3)</f>
        <v>0</v>
      </c>
      <c r="E287" s="490">
        <f>SUMIFS('Expenditures - all orgs'!$F$14:$F$3599,'Expenditures - all orgs'!$C$14:$C$3599, 'Budget Detail - BBBBBB'!$B287,'Expenditures - all orgs'!$B$14:$B$3599,'Budget Detail - BBBBBB'!$B$3)</f>
        <v>0</v>
      </c>
      <c r="F287" s="491">
        <f t="shared" si="6"/>
        <v>0</v>
      </c>
    </row>
    <row r="288" spans="1:6" ht="15" customHeight="1" thickBot="1" x14ac:dyDescent="0.35">
      <c r="A288" s="218"/>
      <c r="B288" s="632" t="s">
        <v>362</v>
      </c>
      <c r="C288" s="367">
        <f>SUM(C283:C287)</f>
        <v>0</v>
      </c>
      <c r="D288" s="367">
        <f t="shared" ref="D288:F288" si="35">SUM(D283:D287)</f>
        <v>0</v>
      </c>
      <c r="E288" s="367">
        <f t="shared" si="35"/>
        <v>0</v>
      </c>
      <c r="F288" s="367">
        <f t="shared" si="35"/>
        <v>0</v>
      </c>
    </row>
    <row r="289" spans="1:6" ht="15" customHeight="1" x14ac:dyDescent="0.3">
      <c r="A289" s="708"/>
      <c r="B289" s="588"/>
      <c r="C289" s="288"/>
      <c r="D289" s="288"/>
      <c r="E289" s="288"/>
      <c r="F289" s="290"/>
    </row>
    <row r="290" spans="1:6" ht="15" customHeight="1" x14ac:dyDescent="0.3">
      <c r="A290" s="231" t="s">
        <v>237</v>
      </c>
      <c r="B290" s="588"/>
      <c r="C290" s="288"/>
      <c r="D290" s="288"/>
      <c r="E290" s="288"/>
      <c r="F290" s="290"/>
    </row>
    <row r="291" spans="1:6" ht="15" customHeight="1" x14ac:dyDescent="0.3">
      <c r="A291" s="223" t="s">
        <v>238</v>
      </c>
      <c r="B291" s="633">
        <v>153100</v>
      </c>
      <c r="C291" s="323">
        <f>SUMIFS('Expenditures - all orgs'!$D$14:$D$3599,'Expenditures - all orgs'!$C$14:$C$3599, 'Budget Detail - BBBBBB'!$B291,'Expenditures - all orgs'!$B$14:$B$3599,'Budget Detail - BBBBBB'!$B$3)</f>
        <v>0</v>
      </c>
      <c r="D291" s="493">
        <f>SUMIFS('Expenditures - all orgs'!$E$14:$E$3599,'Expenditures - all orgs'!$C$14:$C$3599, 'Budget Detail - BBBBBB'!$B291,'Expenditures - all orgs'!$B$14:$B$3599,'Budget Detail - BBBBBB'!$B$3)</f>
        <v>0</v>
      </c>
      <c r="E291" s="494">
        <f>SUMIFS('Expenditures - all orgs'!$F$14:$F$3599,'Expenditures - all orgs'!$C$14:$C$3599, 'Budget Detail - BBBBBB'!$B291,'Expenditures - all orgs'!$B$14:$B$3599,'Budget Detail - BBBBBB'!$B$3)</f>
        <v>0</v>
      </c>
      <c r="F291" s="495">
        <f t="shared" ref="F291:F293" si="36">C291-D291-E291</f>
        <v>0</v>
      </c>
    </row>
    <row r="292" spans="1:6" ht="15" customHeight="1" x14ac:dyDescent="0.3">
      <c r="A292" s="223" t="s">
        <v>239</v>
      </c>
      <c r="B292" s="634">
        <v>153200</v>
      </c>
      <c r="C292" s="323">
        <f>SUMIFS('Expenditures - all orgs'!$D$14:$D$3599,'Expenditures - all orgs'!$C$14:$C$3599, 'Budget Detail - BBBBBB'!$B292,'Expenditures - all orgs'!$B$14:$B$3599,'Budget Detail - BBBBBB'!$B$3)</f>
        <v>0</v>
      </c>
      <c r="D292" s="493">
        <f>SUMIFS('Expenditures - all orgs'!$E$14:$E$3599,'Expenditures - all orgs'!$C$14:$C$3599, 'Budget Detail - BBBBBB'!$B292,'Expenditures - all orgs'!$B$14:$B$3599,'Budget Detail - BBBBBB'!$B$3)</f>
        <v>0</v>
      </c>
      <c r="E292" s="494">
        <f>SUMIFS('Expenditures - all orgs'!$F$14:$F$3599,'Expenditures - all orgs'!$C$14:$C$3599, 'Budget Detail - BBBBBB'!$B292,'Expenditures - all orgs'!$B$14:$B$3599,'Budget Detail - BBBBBB'!$B$3)</f>
        <v>0</v>
      </c>
      <c r="F292" s="495">
        <f t="shared" si="36"/>
        <v>0</v>
      </c>
    </row>
    <row r="293" spans="1:6" ht="15" customHeight="1" x14ac:dyDescent="0.3">
      <c r="A293" s="223" t="s">
        <v>240</v>
      </c>
      <c r="B293" s="634">
        <v>153300</v>
      </c>
      <c r="C293" s="323">
        <f>SUMIFS('Expenditures - all orgs'!$D$14:$D$3599,'Expenditures - all orgs'!$C$14:$C$3599, 'Budget Detail - BBBBBB'!$B293,'Expenditures - all orgs'!$B$14:$B$3599,'Budget Detail - BBBBBB'!$B$3)</f>
        <v>0</v>
      </c>
      <c r="D293" s="493">
        <f>SUMIFS('Expenditures - all orgs'!$E$14:$E$3599,'Expenditures - all orgs'!$C$14:$C$3599, 'Budget Detail - BBBBBB'!$B293,'Expenditures - all orgs'!$B$14:$B$3599,'Budget Detail - BBBBBB'!$B$3)</f>
        <v>0</v>
      </c>
      <c r="E293" s="494">
        <f>SUMIFS('Expenditures - all orgs'!$F$14:$F$3599,'Expenditures - all orgs'!$C$14:$C$3599, 'Budget Detail - BBBBBB'!$B293,'Expenditures - all orgs'!$B$14:$B$3599,'Budget Detail - BBBBBB'!$B$3)</f>
        <v>0</v>
      </c>
      <c r="F293" s="495">
        <f t="shared" si="36"/>
        <v>0</v>
      </c>
    </row>
    <row r="294" spans="1:6" ht="15" customHeight="1" x14ac:dyDescent="0.3">
      <c r="A294" s="222" t="s">
        <v>241</v>
      </c>
      <c r="B294" s="635">
        <v>153400</v>
      </c>
      <c r="C294" s="323">
        <f>SUMIFS('Expenditures - all orgs'!$D$14:$D$3599,'Expenditures - all orgs'!$C$14:$C$3599, 'Budget Detail - BBBBBB'!$B294,'Expenditures - all orgs'!$B$14:$B$3599,'Budget Detail - BBBBBB'!$B$3)</f>
        <v>0</v>
      </c>
      <c r="D294" s="493">
        <f>SUMIFS('Expenditures - all orgs'!$E$14:$E$3599,'Expenditures - all orgs'!$C$14:$C$3599, 'Budget Detail - BBBBBB'!$B294,'Expenditures - all orgs'!$B$14:$B$3599,'Budget Detail - BBBBBB'!$B$3)</f>
        <v>0</v>
      </c>
      <c r="E294" s="494">
        <f>SUMIFS('Expenditures - all orgs'!$F$14:$F$3599,'Expenditures - all orgs'!$C$14:$C$3599, 'Budget Detail - BBBBBB'!$B294,'Expenditures - all orgs'!$B$14:$B$3599,'Budget Detail - BBBBBB'!$B$3)</f>
        <v>0</v>
      </c>
      <c r="F294" s="495">
        <f t="shared" si="6"/>
        <v>0</v>
      </c>
    </row>
    <row r="295" spans="1:6" ht="15" customHeight="1" x14ac:dyDescent="0.3">
      <c r="A295" s="222" t="s">
        <v>39</v>
      </c>
      <c r="B295" s="635">
        <v>153500</v>
      </c>
      <c r="C295" s="323">
        <f>SUMIFS('Expenditures - all orgs'!$D$14:$D$3599,'Expenditures - all orgs'!$C$14:$C$3599, 'Budget Detail - BBBBBB'!$B295,'Expenditures - all orgs'!$B$14:$B$3599,'Budget Detail - BBBBBB'!$B$3)</f>
        <v>0</v>
      </c>
      <c r="D295" s="493">
        <f>SUMIFS('Expenditures - all orgs'!$E$14:$E$3599,'Expenditures - all orgs'!$C$14:$C$3599, 'Budget Detail - BBBBBB'!$B295,'Expenditures - all orgs'!$B$14:$B$3599,'Budget Detail - BBBBBB'!$B$3)</f>
        <v>0</v>
      </c>
      <c r="E295" s="494">
        <f>SUMIFS('Expenditures - all orgs'!$F$14:$F$3599,'Expenditures - all orgs'!$C$14:$C$3599, 'Budget Detail - BBBBBB'!$B295,'Expenditures - all orgs'!$B$14:$B$3599,'Budget Detail - BBBBBB'!$B$3)</f>
        <v>0</v>
      </c>
      <c r="F295" s="495">
        <f t="shared" si="6"/>
        <v>0</v>
      </c>
    </row>
    <row r="296" spans="1:6" ht="15" customHeight="1" x14ac:dyDescent="0.3">
      <c r="A296" s="222" t="s">
        <v>242</v>
      </c>
      <c r="B296" s="635">
        <v>153510</v>
      </c>
      <c r="C296" s="323">
        <f>SUMIFS('Expenditures - all orgs'!$D$14:$D$3599,'Expenditures - all orgs'!$C$14:$C$3599, 'Budget Detail - BBBBBB'!$B296,'Expenditures - all orgs'!$B$14:$B$3599,'Budget Detail - BBBBBB'!$B$3)</f>
        <v>0</v>
      </c>
      <c r="D296" s="493">
        <f>SUMIFS('Expenditures - all orgs'!$E$14:$E$3599,'Expenditures - all orgs'!$C$14:$C$3599, 'Budget Detail - BBBBBB'!$B296,'Expenditures - all orgs'!$B$14:$B$3599,'Budget Detail - BBBBBB'!$B$3)</f>
        <v>0</v>
      </c>
      <c r="E296" s="494">
        <f>SUMIFS('Expenditures - all orgs'!$F$14:$F$3599,'Expenditures - all orgs'!$C$14:$C$3599, 'Budget Detail - BBBBBB'!$B296,'Expenditures - all orgs'!$B$14:$B$3599,'Budget Detail - BBBBBB'!$B$3)</f>
        <v>0</v>
      </c>
      <c r="F296" s="495">
        <f t="shared" si="6"/>
        <v>0</v>
      </c>
    </row>
    <row r="297" spans="1:6" ht="15" customHeight="1" x14ac:dyDescent="0.3">
      <c r="A297" s="222" t="s">
        <v>243</v>
      </c>
      <c r="B297" s="635">
        <v>153600</v>
      </c>
      <c r="C297" s="323">
        <f>SUMIFS('Expenditures - all orgs'!$D$14:$D$3599,'Expenditures - all orgs'!$C$14:$C$3599, 'Budget Detail - BBBBBB'!$B297,'Expenditures - all orgs'!$B$14:$B$3599,'Budget Detail - BBBBBB'!$B$3)</f>
        <v>0</v>
      </c>
      <c r="D297" s="493">
        <f>SUMIFS('Expenditures - all orgs'!$E$14:$E$3599,'Expenditures - all orgs'!$C$14:$C$3599, 'Budget Detail - BBBBBB'!$B297,'Expenditures - all orgs'!$B$14:$B$3599,'Budget Detail - BBBBBB'!$B$3)</f>
        <v>0</v>
      </c>
      <c r="E297" s="494">
        <f>SUMIFS('Expenditures - all orgs'!$F$14:$F$3599,'Expenditures - all orgs'!$C$14:$C$3599, 'Budget Detail - BBBBBB'!$B297,'Expenditures - all orgs'!$B$14:$B$3599,'Budget Detail - BBBBBB'!$B$3)</f>
        <v>0</v>
      </c>
      <c r="F297" s="495">
        <f t="shared" si="6"/>
        <v>0</v>
      </c>
    </row>
    <row r="298" spans="1:6" ht="15" customHeight="1" x14ac:dyDescent="0.3">
      <c r="A298" s="222" t="s">
        <v>244</v>
      </c>
      <c r="B298" s="635">
        <v>153700</v>
      </c>
      <c r="C298" s="323">
        <f>SUMIFS('Expenditures - all orgs'!$D$14:$D$3599,'Expenditures - all orgs'!$C$14:$C$3599, 'Budget Detail - BBBBBB'!$B298,'Expenditures - all orgs'!$B$14:$B$3599,'Budget Detail - BBBBBB'!$B$3)</f>
        <v>0</v>
      </c>
      <c r="D298" s="493">
        <f>SUMIFS('Expenditures - all orgs'!$E$14:$E$3599,'Expenditures - all orgs'!$C$14:$C$3599, 'Budget Detail - BBBBBB'!$B298,'Expenditures - all orgs'!$B$14:$B$3599,'Budget Detail - BBBBBB'!$B$3)</f>
        <v>0</v>
      </c>
      <c r="E298" s="494">
        <f>SUMIFS('Expenditures - all orgs'!$F$14:$F$3599,'Expenditures - all orgs'!$C$14:$C$3599, 'Budget Detail - BBBBBB'!$B298,'Expenditures - all orgs'!$B$14:$B$3599,'Budget Detail - BBBBBB'!$B$3)</f>
        <v>0</v>
      </c>
      <c r="F298" s="495">
        <f t="shared" si="6"/>
        <v>0</v>
      </c>
    </row>
    <row r="299" spans="1:6" ht="15" customHeight="1" x14ac:dyDescent="0.3">
      <c r="A299" s="222" t="s">
        <v>245</v>
      </c>
      <c r="B299" s="635">
        <v>153800</v>
      </c>
      <c r="C299" s="323">
        <f>SUMIFS('Expenditures - all orgs'!$D$14:$D$3599,'Expenditures - all orgs'!$C$14:$C$3599, 'Budget Detail - BBBBBB'!$B299,'Expenditures - all orgs'!$B$14:$B$3599,'Budget Detail - BBBBBB'!$B$3)</f>
        <v>0</v>
      </c>
      <c r="D299" s="493">
        <f>SUMIFS('Expenditures - all orgs'!$E$14:$E$3599,'Expenditures - all orgs'!$C$14:$C$3599, 'Budget Detail - BBBBBB'!$B299,'Expenditures - all orgs'!$B$14:$B$3599,'Budget Detail - BBBBBB'!$B$3)</f>
        <v>0</v>
      </c>
      <c r="E299" s="494">
        <f>SUMIFS('Expenditures - all orgs'!$F$14:$F$3599,'Expenditures - all orgs'!$C$14:$C$3599, 'Budget Detail - BBBBBB'!$B299,'Expenditures - all orgs'!$B$14:$B$3599,'Budget Detail - BBBBBB'!$B$3)</f>
        <v>0</v>
      </c>
      <c r="F299" s="495">
        <f t="shared" si="6"/>
        <v>0</v>
      </c>
    </row>
    <row r="300" spans="1:6" ht="15" customHeight="1" x14ac:dyDescent="0.3">
      <c r="A300" s="222" t="s">
        <v>246</v>
      </c>
      <c r="B300" s="635">
        <v>153900</v>
      </c>
      <c r="C300" s="323">
        <f>SUMIFS('Expenditures - all orgs'!$D$14:$D$3599,'Expenditures - all orgs'!$C$14:$C$3599, 'Budget Detail - BBBBBB'!$B300,'Expenditures - all orgs'!$B$14:$B$3599,'Budget Detail - BBBBBB'!$B$3)</f>
        <v>0</v>
      </c>
      <c r="D300" s="493">
        <f>SUMIFS('Expenditures - all orgs'!$E$14:$E$3599,'Expenditures - all orgs'!$C$14:$C$3599, 'Budget Detail - BBBBBB'!$B300,'Expenditures - all orgs'!$B$14:$B$3599,'Budget Detail - BBBBBB'!$B$3)</f>
        <v>0</v>
      </c>
      <c r="E300" s="494">
        <f>SUMIFS('Expenditures - all orgs'!$F$14:$F$3599,'Expenditures - all orgs'!$C$14:$C$3599, 'Budget Detail - BBBBBB'!$B300,'Expenditures - all orgs'!$B$14:$B$3599,'Budget Detail - BBBBBB'!$B$3)</f>
        <v>0</v>
      </c>
      <c r="F300" s="495">
        <f t="shared" si="6"/>
        <v>0</v>
      </c>
    </row>
    <row r="301" spans="1:6" ht="15" customHeight="1" x14ac:dyDescent="0.3">
      <c r="A301" s="218" t="s">
        <v>104</v>
      </c>
      <c r="B301" s="635" t="s">
        <v>107</v>
      </c>
      <c r="C301" s="323">
        <f>SUMIFS('Expenditures - all orgs'!$D$14:$D$3599,'Expenditures - all orgs'!$C$14:$C$3599, 'Budget Detail - BBBBBB'!$B301,'Expenditures - all orgs'!$B$14:$B$3599,'Budget Detail - BBBBBB'!$B$3)</f>
        <v>0</v>
      </c>
      <c r="D301" s="493">
        <f>SUMIFS('Expenditures - all orgs'!$E$14:$E$3599,'Expenditures - all orgs'!$C$14:$C$3599, 'Budget Detail - BBBBBB'!$B301,'Expenditures - all orgs'!$B$14:$B$3599,'Budget Detail - BBBBBB'!$B$3)</f>
        <v>0</v>
      </c>
      <c r="E301" s="494">
        <f>SUMIFS('Expenditures - all orgs'!$F$14:$F$3599,'Expenditures - all orgs'!$C$14:$C$3599, 'Budget Detail - BBBBBB'!$B301,'Expenditures - all orgs'!$B$14:$B$3599,'Budget Detail - BBBBBB'!$B$3)</f>
        <v>0</v>
      </c>
      <c r="F301" s="495">
        <f t="shared" si="6"/>
        <v>0</v>
      </c>
    </row>
    <row r="302" spans="1:6" ht="15" customHeight="1" thickBot="1" x14ac:dyDescent="0.35">
      <c r="A302" s="218" t="s">
        <v>104</v>
      </c>
      <c r="B302" s="635" t="s">
        <v>107</v>
      </c>
      <c r="C302" s="323">
        <f>SUMIFS('Expenditures - all orgs'!$D$14:$D$3599,'Expenditures - all orgs'!$C$14:$C$3599, 'Budget Detail - BBBBBB'!$B302,'Expenditures - all orgs'!$B$14:$B$3599,'Budget Detail - BBBBBB'!$B$3)</f>
        <v>0</v>
      </c>
      <c r="D302" s="496">
        <f>SUMIFS('Expenditures - all orgs'!$E$14:$E$3599,'Expenditures - all orgs'!$C$14:$C$3599, 'Budget Detail - BBBBBB'!$B302,'Expenditures - all orgs'!$B$14:$B$3599,'Budget Detail - BBBBBB'!$B$3)</f>
        <v>0</v>
      </c>
      <c r="E302" s="497">
        <f>SUMIFS('Expenditures - all orgs'!$F$14:$F$3599,'Expenditures - all orgs'!$C$14:$C$3599, 'Budget Detail - BBBBBB'!$B302,'Expenditures - all orgs'!$B$14:$B$3599,'Budget Detail - BBBBBB'!$B$3)</f>
        <v>0</v>
      </c>
      <c r="F302" s="498">
        <f t="shared" si="6"/>
        <v>0</v>
      </c>
    </row>
    <row r="303" spans="1:6" ht="15" customHeight="1" thickBot="1" x14ac:dyDescent="0.35">
      <c r="A303" s="218"/>
      <c r="B303" s="636" t="s">
        <v>362</v>
      </c>
      <c r="C303" s="368">
        <f>SUM(C291:C302)</f>
        <v>0</v>
      </c>
      <c r="D303" s="368">
        <f t="shared" ref="D303:F303" si="37">SUM(D291:D302)</f>
        <v>0</v>
      </c>
      <c r="E303" s="368">
        <f t="shared" si="37"/>
        <v>0</v>
      </c>
      <c r="F303" s="368">
        <f t="shared" si="37"/>
        <v>0</v>
      </c>
    </row>
    <row r="304" spans="1:6" ht="15" customHeight="1" x14ac:dyDescent="0.3">
      <c r="A304" s="708"/>
      <c r="B304" s="588"/>
      <c r="C304" s="288"/>
      <c r="D304" s="288"/>
      <c r="E304" s="288"/>
      <c r="F304" s="290"/>
    </row>
    <row r="305" spans="1:6" ht="15" customHeight="1" x14ac:dyDescent="0.3">
      <c r="A305" s="231" t="s">
        <v>247</v>
      </c>
      <c r="B305" s="588"/>
      <c r="C305" s="288"/>
      <c r="D305" s="288"/>
      <c r="E305" s="288"/>
      <c r="F305" s="290"/>
    </row>
    <row r="306" spans="1:6" ht="15" customHeight="1" x14ac:dyDescent="0.3">
      <c r="A306" s="222" t="s">
        <v>401</v>
      </c>
      <c r="B306" s="637">
        <v>154100</v>
      </c>
      <c r="C306" s="324">
        <f>SUMIFS('Expenditures - all orgs'!$D$14:$D$3599,'Expenditures - all orgs'!$C$14:$C$3599, 'Budget Detail - BBBBBB'!$B306,'Expenditures - all orgs'!$B$14:$B$3599,'Budget Detail - BBBBBB'!$B$3)</f>
        <v>0</v>
      </c>
      <c r="D306" s="499">
        <f>SUMIFS('Expenditures - all orgs'!$E$14:$E$3599,'Expenditures - all orgs'!$C$14:$C$3599, 'Budget Detail - BBBBBB'!$B306,'Expenditures - all orgs'!$B$14:$B$3599,'Budget Detail - BBBBBB'!$B$3)</f>
        <v>0</v>
      </c>
      <c r="E306" s="500">
        <f>SUMIFS('Expenditures - all orgs'!$F$14:$F$3599,'Expenditures - all orgs'!$C$14:$C$3599, 'Budget Detail - BBBBBB'!$B306,'Expenditures - all orgs'!$B$14:$B$3599,'Budget Detail - BBBBBB'!$B$3)</f>
        <v>0</v>
      </c>
      <c r="F306" s="501">
        <f t="shared" si="6"/>
        <v>0</v>
      </c>
    </row>
    <row r="307" spans="1:6" ht="15" customHeight="1" x14ac:dyDescent="0.3">
      <c r="A307" s="222" t="s">
        <v>441</v>
      </c>
      <c r="B307" s="638">
        <v>154120</v>
      </c>
      <c r="C307" s="324">
        <f>SUMIFS('Expenditures - all orgs'!$D$14:$D$3599,'Expenditures - all orgs'!$C$14:$C$3599, 'Budget Detail - BBBBBB'!$B307,'Expenditures - all orgs'!$B$14:$B$3599,'Budget Detail - BBBBBB'!$B$3)</f>
        <v>0</v>
      </c>
      <c r="D307" s="499">
        <f>SUMIFS('Expenditures - all orgs'!$E$14:$E$3599,'Expenditures - all orgs'!$C$14:$C$3599, 'Budget Detail - BBBBBB'!$B307,'Expenditures - all orgs'!$B$14:$B$3599,'Budget Detail - BBBBBB'!$B$3)</f>
        <v>0</v>
      </c>
      <c r="E307" s="500">
        <f>SUMIFS('Expenditures - all orgs'!$F$14:$F$3599,'Expenditures - all orgs'!$C$14:$C$3599, 'Budget Detail - BBBBBB'!$B307,'Expenditures - all orgs'!$B$14:$B$3599,'Budget Detail - BBBBBB'!$B$3)</f>
        <v>0</v>
      </c>
      <c r="F307" s="501">
        <f t="shared" ref="F307:F314" si="38">C307-D307-E307</f>
        <v>0</v>
      </c>
    </row>
    <row r="308" spans="1:6" ht="15" customHeight="1" x14ac:dyDescent="0.3">
      <c r="A308" s="218" t="s">
        <v>440</v>
      </c>
      <c r="B308" s="638">
        <v>154200</v>
      </c>
      <c r="C308" s="324">
        <f>SUMIFS('Expenditures - all orgs'!$D$14:$D$3599,'Expenditures - all orgs'!$C$14:$C$3599, 'Budget Detail - BBBBBB'!$B308,'Expenditures - all orgs'!$B$14:$B$3599,'Budget Detail - BBBBBB'!$B$3)</f>
        <v>0</v>
      </c>
      <c r="D308" s="499">
        <f>SUMIFS('Expenditures - all orgs'!$E$14:$E$3599,'Expenditures - all orgs'!$C$14:$C$3599, 'Budget Detail - BBBBBB'!$B308,'Expenditures - all orgs'!$B$14:$B$3599,'Budget Detail - BBBBBB'!$B$3)</f>
        <v>0</v>
      </c>
      <c r="E308" s="500">
        <f>SUMIFS('Expenditures - all orgs'!$F$14:$F$3599,'Expenditures - all orgs'!$C$14:$C$3599, 'Budget Detail - BBBBBB'!$B308,'Expenditures - all orgs'!$B$14:$B$3599,'Budget Detail - BBBBBB'!$B$3)</f>
        <v>0</v>
      </c>
      <c r="F308" s="501">
        <f t="shared" si="38"/>
        <v>0</v>
      </c>
    </row>
    <row r="309" spans="1:6" ht="15" customHeight="1" x14ac:dyDescent="0.3">
      <c r="A309" s="218" t="s">
        <v>403</v>
      </c>
      <c r="B309" s="638">
        <v>154300</v>
      </c>
      <c r="C309" s="324">
        <f>SUMIFS('Expenditures - all orgs'!$D$14:$D$3599,'Expenditures - all orgs'!$C$14:$C$3599, 'Budget Detail - BBBBBB'!$B309,'Expenditures - all orgs'!$B$14:$B$3599,'Budget Detail - BBBBBB'!$B$3)</f>
        <v>0</v>
      </c>
      <c r="D309" s="499">
        <f>SUMIFS('Expenditures - all orgs'!$E$14:$E$3599,'Expenditures - all orgs'!$C$14:$C$3599, 'Budget Detail - BBBBBB'!$B309,'Expenditures - all orgs'!$B$14:$B$3599,'Budget Detail - BBBBBB'!$B$3)</f>
        <v>0</v>
      </c>
      <c r="E309" s="500">
        <f>SUMIFS('Expenditures - all orgs'!$F$14:$F$3599,'Expenditures - all orgs'!$C$14:$C$3599, 'Budget Detail - BBBBBB'!$B309,'Expenditures - all orgs'!$B$14:$B$3599,'Budget Detail - BBBBBB'!$B$3)</f>
        <v>0</v>
      </c>
      <c r="F309" s="501">
        <f t="shared" si="38"/>
        <v>0</v>
      </c>
    </row>
    <row r="310" spans="1:6" ht="15" customHeight="1" x14ac:dyDescent="0.3">
      <c r="A310" s="218" t="s">
        <v>402</v>
      </c>
      <c r="B310" s="638">
        <v>154310</v>
      </c>
      <c r="C310" s="324">
        <f>SUMIFS('Expenditures - all orgs'!$D$14:$D$3599,'Expenditures - all orgs'!$C$14:$C$3599, 'Budget Detail - BBBBBB'!$B310,'Expenditures - all orgs'!$B$14:$B$3599,'Budget Detail - BBBBBB'!$B$3)</f>
        <v>0</v>
      </c>
      <c r="D310" s="499">
        <f>SUMIFS('Expenditures - all orgs'!$E$14:$E$3599,'Expenditures - all orgs'!$C$14:$C$3599, 'Budget Detail - BBBBBB'!$B310,'Expenditures - all orgs'!$B$14:$B$3599,'Budget Detail - BBBBBB'!$B$3)</f>
        <v>0</v>
      </c>
      <c r="E310" s="500">
        <f>SUMIFS('Expenditures - all orgs'!$F$14:$F$3599,'Expenditures - all orgs'!$C$14:$C$3599, 'Budget Detail - BBBBBB'!$B310,'Expenditures - all orgs'!$B$14:$B$3599,'Budget Detail - BBBBBB'!$B$3)</f>
        <v>0</v>
      </c>
      <c r="F310" s="501">
        <f t="shared" si="38"/>
        <v>0</v>
      </c>
    </row>
    <row r="311" spans="1:6" ht="15" customHeight="1" x14ac:dyDescent="0.3">
      <c r="A311" s="218" t="s">
        <v>404</v>
      </c>
      <c r="B311" s="638">
        <v>154320</v>
      </c>
      <c r="C311" s="324">
        <f>SUMIFS('Expenditures - all orgs'!$D$14:$D$3599,'Expenditures - all orgs'!$C$14:$C$3599, 'Budget Detail - BBBBBB'!$B311,'Expenditures - all orgs'!$B$14:$B$3599,'Budget Detail - BBBBBB'!$B$3)</f>
        <v>0</v>
      </c>
      <c r="D311" s="499">
        <f>SUMIFS('Expenditures - all orgs'!$E$14:$E$3599,'Expenditures - all orgs'!$C$14:$C$3599, 'Budget Detail - BBBBBB'!$B311,'Expenditures - all orgs'!$B$14:$B$3599,'Budget Detail - BBBBBB'!$B$3)</f>
        <v>0</v>
      </c>
      <c r="E311" s="500">
        <f>SUMIFS('Expenditures - all orgs'!$F$14:$F$3599,'Expenditures - all orgs'!$C$14:$C$3599, 'Budget Detail - BBBBBB'!$B311,'Expenditures - all orgs'!$B$14:$B$3599,'Budget Detail - BBBBBB'!$B$3)</f>
        <v>0</v>
      </c>
      <c r="F311" s="501">
        <f t="shared" si="38"/>
        <v>0</v>
      </c>
    </row>
    <row r="312" spans="1:6" ht="15" customHeight="1" x14ac:dyDescent="0.3">
      <c r="A312" s="218" t="s">
        <v>405</v>
      </c>
      <c r="B312" s="638">
        <v>154400</v>
      </c>
      <c r="C312" s="324">
        <f>SUMIFS('Expenditures - all orgs'!$D$14:$D$3599,'Expenditures - all orgs'!$C$14:$C$3599, 'Budget Detail - BBBBBB'!$B312,'Expenditures - all orgs'!$B$14:$B$3599,'Budget Detail - BBBBBB'!$B$3)</f>
        <v>0</v>
      </c>
      <c r="D312" s="499">
        <f>SUMIFS('Expenditures - all orgs'!$E$14:$E$3599,'Expenditures - all orgs'!$C$14:$C$3599, 'Budget Detail - BBBBBB'!$B312,'Expenditures - all orgs'!$B$14:$B$3599,'Budget Detail - BBBBBB'!$B$3)</f>
        <v>0</v>
      </c>
      <c r="E312" s="500">
        <f>SUMIFS('Expenditures - all orgs'!$F$14:$F$3599,'Expenditures - all orgs'!$C$14:$C$3599, 'Budget Detail - BBBBBB'!$B312,'Expenditures - all orgs'!$B$14:$B$3599,'Budget Detail - BBBBBB'!$B$3)</f>
        <v>0</v>
      </c>
      <c r="F312" s="501">
        <f t="shared" si="38"/>
        <v>0</v>
      </c>
    </row>
    <row r="313" spans="1:6" ht="15" customHeight="1" x14ac:dyDescent="0.3">
      <c r="A313" s="222" t="s">
        <v>40</v>
      </c>
      <c r="B313" s="638">
        <v>154600</v>
      </c>
      <c r="C313" s="324">
        <f>SUMIFS('Expenditures - all orgs'!$D$14:$D$3599,'Expenditures - all orgs'!$C$14:$C$3599, 'Budget Detail - BBBBBB'!$B313,'Expenditures - all orgs'!$B$14:$B$3599,'Budget Detail - BBBBBB'!$B$3)</f>
        <v>0</v>
      </c>
      <c r="D313" s="499">
        <f>SUMIFS('Expenditures - all orgs'!$E$14:$E$3599,'Expenditures - all orgs'!$C$14:$C$3599, 'Budget Detail - BBBBBB'!$B313,'Expenditures - all orgs'!$B$14:$B$3599,'Budget Detail - BBBBBB'!$B$3)</f>
        <v>0</v>
      </c>
      <c r="E313" s="500">
        <f>SUMIFS('Expenditures - all orgs'!$F$14:$F$3599,'Expenditures - all orgs'!$C$14:$C$3599, 'Budget Detail - BBBBBB'!$B313,'Expenditures - all orgs'!$B$14:$B$3599,'Budget Detail - BBBBBB'!$B$3)</f>
        <v>0</v>
      </c>
      <c r="F313" s="501">
        <f t="shared" si="38"/>
        <v>0</v>
      </c>
    </row>
    <row r="314" spans="1:6" ht="15" customHeight="1" x14ac:dyDescent="0.3">
      <c r="A314" s="218" t="s">
        <v>406</v>
      </c>
      <c r="B314" s="638">
        <v>154700</v>
      </c>
      <c r="C314" s="324">
        <f>SUMIFS('Expenditures - all orgs'!$D$14:$D$3599,'Expenditures - all orgs'!$C$14:$C$3599, 'Budget Detail - BBBBBB'!$B314,'Expenditures - all orgs'!$B$14:$B$3599,'Budget Detail - BBBBBB'!$B$3)</f>
        <v>0</v>
      </c>
      <c r="D314" s="499">
        <f>SUMIFS('Expenditures - all orgs'!$E$14:$E$3599,'Expenditures - all orgs'!$C$14:$C$3599, 'Budget Detail - BBBBBB'!$B314,'Expenditures - all orgs'!$B$14:$B$3599,'Budget Detail - BBBBBB'!$B$3)</f>
        <v>0</v>
      </c>
      <c r="E314" s="500">
        <f>SUMIFS('Expenditures - all orgs'!$F$14:$F$3599,'Expenditures - all orgs'!$C$14:$C$3599, 'Budget Detail - BBBBBB'!$B314,'Expenditures - all orgs'!$B$14:$B$3599,'Budget Detail - BBBBBB'!$B$3)</f>
        <v>0</v>
      </c>
      <c r="F314" s="501">
        <f t="shared" si="38"/>
        <v>0</v>
      </c>
    </row>
    <row r="315" spans="1:6" ht="15" customHeight="1" thickBot="1" x14ac:dyDescent="0.35">
      <c r="A315" s="218" t="s">
        <v>104</v>
      </c>
      <c r="B315" s="638" t="s">
        <v>107</v>
      </c>
      <c r="C315" s="369">
        <f>SUMIFS('Expenditures - all orgs'!$D$14:$D$3599,'Expenditures - all orgs'!$C$14:$C$3599, 'Budget Detail - BBBBBB'!$B315,'Expenditures - all orgs'!$B$14:$B$3599,'Budget Detail - BBBBBB'!$B$3)</f>
        <v>0</v>
      </c>
      <c r="D315" s="502">
        <f>SUMIFS('Expenditures - all orgs'!$E$14:$E$3599,'Expenditures - all orgs'!$C$14:$C$3599, 'Budget Detail - BBBBBB'!$B315,'Expenditures - all orgs'!$B$14:$B$3599,'Budget Detail - BBBBBB'!$B$3)</f>
        <v>0</v>
      </c>
      <c r="E315" s="503">
        <f>SUMIFS('Expenditures - all orgs'!$F$14:$F$3599,'Expenditures - all orgs'!$C$14:$C$3599, 'Budget Detail - BBBBBB'!$B315,'Expenditures - all orgs'!$B$14:$B$3599,'Budget Detail - BBBBBB'!$B$3)</f>
        <v>0</v>
      </c>
      <c r="F315" s="504">
        <f t="shared" si="6"/>
        <v>0</v>
      </c>
    </row>
    <row r="316" spans="1:6" ht="15" customHeight="1" thickBot="1" x14ac:dyDescent="0.35">
      <c r="A316" s="218"/>
      <c r="B316" s="639" t="s">
        <v>362</v>
      </c>
      <c r="C316" s="970">
        <f>SUM(C306:C315)</f>
        <v>0</v>
      </c>
      <c r="D316" s="970">
        <f t="shared" ref="D316:F316" si="39">SUM(D306:D315)</f>
        <v>0</v>
      </c>
      <c r="E316" s="970">
        <f t="shared" si="39"/>
        <v>0</v>
      </c>
      <c r="F316" s="970">
        <f t="shared" si="39"/>
        <v>0</v>
      </c>
    </row>
    <row r="317" spans="1:6" ht="15" customHeight="1" x14ac:dyDescent="0.3">
      <c r="A317" s="708"/>
      <c r="B317" s="588"/>
      <c r="C317" s="288"/>
      <c r="D317" s="288"/>
      <c r="E317" s="288"/>
      <c r="F317" s="290"/>
    </row>
    <row r="318" spans="1:6" ht="15" customHeight="1" x14ac:dyDescent="0.3">
      <c r="A318" s="231" t="s">
        <v>248</v>
      </c>
      <c r="B318" s="588"/>
      <c r="C318" s="288"/>
      <c r="D318" s="288"/>
      <c r="E318" s="288"/>
      <c r="F318" s="290"/>
    </row>
    <row r="319" spans="1:6" ht="15" customHeight="1" x14ac:dyDescent="0.3">
      <c r="A319" s="223" t="s">
        <v>249</v>
      </c>
      <c r="B319" s="640">
        <v>212100</v>
      </c>
      <c r="C319" s="325">
        <f>SUMIFS('Expenditures - all orgs'!$D$14:$D$3599,'Expenditures - all orgs'!$C$14:$C$3599, 'Budget Detail - BBBBBB'!$B319,'Expenditures - all orgs'!$B$14:$B$3599,'Budget Detail - BBBBBB'!$B$3)</f>
        <v>0</v>
      </c>
      <c r="D319" s="506">
        <f>SUMIFS('Expenditures - all orgs'!$E$14:$E$3599,'Expenditures - all orgs'!$C$14:$C$3599, 'Budget Detail - BBBBBB'!$B319,'Expenditures - all orgs'!$B$14:$B$3599,'Budget Detail - BBBBBB'!$B$3)</f>
        <v>0</v>
      </c>
      <c r="E319" s="507">
        <f>SUMIFS('Expenditures - all orgs'!$F$14:$F$3599,'Expenditures - all orgs'!$C$14:$C$3599, 'Budget Detail - BBBBBB'!$B319,'Expenditures - all orgs'!$B$14:$B$3599,'Budget Detail - BBBBBB'!$B$3)</f>
        <v>0</v>
      </c>
      <c r="F319" s="508">
        <f t="shared" ref="F319:F322" si="40">C319-D319-E319</f>
        <v>0</v>
      </c>
    </row>
    <row r="320" spans="1:6" ht="15" customHeight="1" x14ac:dyDescent="0.3">
      <c r="A320" s="223" t="s">
        <v>250</v>
      </c>
      <c r="B320" s="641">
        <v>212200</v>
      </c>
      <c r="C320" s="325">
        <f>SUMIFS('Expenditures - all orgs'!$D$14:$D$3599,'Expenditures - all orgs'!$C$14:$C$3599, 'Budget Detail - BBBBBB'!$B320,'Expenditures - all orgs'!$B$14:$B$3599,'Budget Detail - BBBBBB'!$B$3)</f>
        <v>0</v>
      </c>
      <c r="D320" s="506">
        <f>SUMIFS('Expenditures - all orgs'!$E$14:$E$3599,'Expenditures - all orgs'!$C$14:$C$3599, 'Budget Detail - BBBBBB'!$B320,'Expenditures - all orgs'!$B$14:$B$3599,'Budget Detail - BBBBBB'!$B$3)</f>
        <v>0</v>
      </c>
      <c r="E320" s="507">
        <f>SUMIFS('Expenditures - all orgs'!$F$14:$F$3599,'Expenditures - all orgs'!$C$14:$C$3599, 'Budget Detail - BBBBBB'!$B320,'Expenditures - all orgs'!$B$14:$B$3599,'Budget Detail - BBBBBB'!$B$3)</f>
        <v>0</v>
      </c>
      <c r="F320" s="508">
        <f t="shared" si="40"/>
        <v>0</v>
      </c>
    </row>
    <row r="321" spans="1:6" ht="15" customHeight="1" x14ac:dyDescent="0.3">
      <c r="A321" s="223" t="s">
        <v>251</v>
      </c>
      <c r="B321" s="641">
        <v>212300</v>
      </c>
      <c r="C321" s="325">
        <f>SUMIFS('Expenditures - all orgs'!$D$14:$D$3599,'Expenditures - all orgs'!$C$14:$C$3599, 'Budget Detail - BBBBBB'!$B321,'Expenditures - all orgs'!$B$14:$B$3599,'Budget Detail - BBBBBB'!$B$3)</f>
        <v>0</v>
      </c>
      <c r="D321" s="506">
        <f>SUMIFS('Expenditures - all orgs'!$E$14:$E$3599,'Expenditures - all orgs'!$C$14:$C$3599, 'Budget Detail - BBBBBB'!$B321,'Expenditures - all orgs'!$B$14:$B$3599,'Budget Detail - BBBBBB'!$B$3)</f>
        <v>0</v>
      </c>
      <c r="E321" s="507">
        <f>SUMIFS('Expenditures - all orgs'!$F$14:$F$3599,'Expenditures - all orgs'!$C$14:$C$3599, 'Budget Detail - BBBBBB'!$B321,'Expenditures - all orgs'!$B$14:$B$3599,'Budget Detail - BBBBBB'!$B$3)</f>
        <v>0</v>
      </c>
      <c r="F321" s="508">
        <f t="shared" si="40"/>
        <v>0</v>
      </c>
    </row>
    <row r="322" spans="1:6" ht="15" customHeight="1" thickBot="1" x14ac:dyDescent="0.35">
      <c r="A322" s="708" t="s">
        <v>104</v>
      </c>
      <c r="B322" s="641" t="s">
        <v>107</v>
      </c>
      <c r="C322" s="325">
        <f>SUMIFS('Expenditures - all orgs'!$D$14:$D$3599,'Expenditures - all orgs'!$C$14:$C$3599, 'Budget Detail - BBBBBB'!$B322,'Expenditures - all orgs'!$B$14:$B$3599,'Budget Detail - BBBBBB'!$B$3)</f>
        <v>0</v>
      </c>
      <c r="D322" s="509">
        <f>SUMIFS('Expenditures - all orgs'!$E$14:$E$3599,'Expenditures - all orgs'!$C$14:$C$3599, 'Budget Detail - BBBBBB'!$B322,'Expenditures - all orgs'!$B$14:$B$3599,'Budget Detail - BBBBBB'!$B$3)</f>
        <v>0</v>
      </c>
      <c r="E322" s="510">
        <f>SUMIFS('Expenditures - all orgs'!$F$14:$F$3599,'Expenditures - all orgs'!$C$14:$C$3599, 'Budget Detail - BBBBBB'!$B322,'Expenditures - all orgs'!$B$14:$B$3599,'Budget Detail - BBBBBB'!$B$3)</f>
        <v>0</v>
      </c>
      <c r="F322" s="511">
        <f t="shared" si="40"/>
        <v>0</v>
      </c>
    </row>
    <row r="323" spans="1:6" ht="15" customHeight="1" thickBot="1" x14ac:dyDescent="0.35">
      <c r="A323" s="708"/>
      <c r="B323" s="642" t="s">
        <v>362</v>
      </c>
      <c r="C323" s="371">
        <f>SUM(C319:C322)</f>
        <v>0</v>
      </c>
      <c r="D323" s="371">
        <f t="shared" ref="D323:F323" si="41">SUM(D319:D322)</f>
        <v>0</v>
      </c>
      <c r="E323" s="371">
        <f t="shared" si="41"/>
        <v>0</v>
      </c>
      <c r="F323" s="371">
        <f t="shared" si="41"/>
        <v>0</v>
      </c>
    </row>
    <row r="324" spans="1:6" ht="15" customHeight="1" x14ac:dyDescent="0.3">
      <c r="A324" s="708"/>
      <c r="B324" s="588"/>
      <c r="C324" s="288"/>
      <c r="D324" s="288"/>
      <c r="E324" s="288"/>
      <c r="F324" s="290"/>
    </row>
    <row r="325" spans="1:6" ht="15" customHeight="1" x14ac:dyDescent="0.3">
      <c r="A325" s="231" t="s">
        <v>253</v>
      </c>
      <c r="B325" s="588"/>
      <c r="C325" s="288"/>
      <c r="D325" s="288"/>
      <c r="E325" s="288"/>
      <c r="F325" s="290"/>
    </row>
    <row r="326" spans="1:6" ht="15" customHeight="1" x14ac:dyDescent="0.3">
      <c r="A326" s="708" t="s">
        <v>254</v>
      </c>
      <c r="B326" s="643">
        <v>213100</v>
      </c>
      <c r="C326" s="326">
        <f>SUMIFS('Expenditures - all orgs'!$D$14:$D$3599,'Expenditures - all orgs'!$C$14:$C$3599, 'Budget Detail - BBBBBB'!$B326,'Expenditures - all orgs'!$B$14:$B$3599,'Budget Detail - BBBBBB'!$B$3)</f>
        <v>0</v>
      </c>
      <c r="D326" s="512">
        <f>SUMIFS('Expenditures - all orgs'!$E$14:$E$3599,'Expenditures - all orgs'!$C$14:$C$3599, 'Budget Detail - BBBBBB'!$B326,'Expenditures - all orgs'!$B$14:$B$3599,'Budget Detail - BBBBBB'!$B$3)</f>
        <v>0</v>
      </c>
      <c r="E326" s="513">
        <f>SUMIFS('Expenditures - all orgs'!$F$14:$F$3599,'Expenditures - all orgs'!$C$14:$C$3599, 'Budget Detail - BBBBBB'!$B326,'Expenditures - all orgs'!$B$14:$B$3599,'Budget Detail - BBBBBB'!$B$3)</f>
        <v>0</v>
      </c>
      <c r="F326" s="514">
        <f t="shared" ref="F326:F330" si="42">C326-D326-E326</f>
        <v>0</v>
      </c>
    </row>
    <row r="327" spans="1:6" ht="15" customHeight="1" x14ac:dyDescent="0.3">
      <c r="A327" s="708" t="s">
        <v>255</v>
      </c>
      <c r="B327" s="644">
        <v>213200</v>
      </c>
      <c r="C327" s="326">
        <f>SUMIFS('Expenditures - all orgs'!$D$14:$D$3599,'Expenditures - all orgs'!$C$14:$C$3599, 'Budget Detail - BBBBBB'!$B327,'Expenditures - all orgs'!$B$14:$B$3599,'Budget Detail - BBBBBB'!$B$3)</f>
        <v>0</v>
      </c>
      <c r="D327" s="512">
        <f>SUMIFS('Expenditures - all orgs'!$E$14:$E$3599,'Expenditures - all orgs'!$C$14:$C$3599, 'Budget Detail - BBBBBB'!$B327,'Expenditures - all orgs'!$B$14:$B$3599,'Budget Detail - BBBBBB'!$B$3)</f>
        <v>0</v>
      </c>
      <c r="E327" s="513">
        <f>SUMIFS('Expenditures - all orgs'!$F$14:$F$3599,'Expenditures - all orgs'!$C$14:$C$3599, 'Budget Detail - BBBBBB'!$B327,'Expenditures - all orgs'!$B$14:$B$3599,'Budget Detail - BBBBBB'!$B$3)</f>
        <v>0</v>
      </c>
      <c r="F327" s="514">
        <f t="shared" si="42"/>
        <v>0</v>
      </c>
    </row>
    <row r="328" spans="1:6" ht="15" customHeight="1" x14ac:dyDescent="0.3">
      <c r="A328" s="708" t="s">
        <v>256</v>
      </c>
      <c r="B328" s="644">
        <v>213300</v>
      </c>
      <c r="C328" s="326">
        <f>SUMIFS('Expenditures - all orgs'!$D$14:$D$3599,'Expenditures - all orgs'!$C$14:$C$3599, 'Budget Detail - BBBBBB'!$B328,'Expenditures - all orgs'!$B$14:$B$3599,'Budget Detail - BBBBBB'!$B$3)</f>
        <v>0</v>
      </c>
      <c r="D328" s="512">
        <f>SUMIFS('Expenditures - all orgs'!$E$14:$E$3599,'Expenditures - all orgs'!$C$14:$C$3599, 'Budget Detail - BBBBBB'!$B328,'Expenditures - all orgs'!$B$14:$B$3599,'Budget Detail - BBBBBB'!$B$3)</f>
        <v>0</v>
      </c>
      <c r="E328" s="513">
        <f>SUMIFS('Expenditures - all orgs'!$F$14:$F$3599,'Expenditures - all orgs'!$C$14:$C$3599, 'Budget Detail - BBBBBB'!$B328,'Expenditures - all orgs'!$B$14:$B$3599,'Budget Detail - BBBBBB'!$B$3)</f>
        <v>0</v>
      </c>
      <c r="F328" s="514">
        <f t="shared" si="42"/>
        <v>0</v>
      </c>
    </row>
    <row r="329" spans="1:6" ht="15" customHeight="1" x14ac:dyDescent="0.3">
      <c r="A329" s="708" t="s">
        <v>104</v>
      </c>
      <c r="B329" s="644" t="s">
        <v>107</v>
      </c>
      <c r="C329" s="326">
        <f>SUMIFS('Expenditures - all orgs'!$D$14:$D$3599,'Expenditures - all orgs'!$C$14:$C$3599, 'Budget Detail - BBBBBB'!$B329,'Expenditures - all orgs'!$B$14:$B$3599,'Budget Detail - BBBBBB'!$B$3)</f>
        <v>0</v>
      </c>
      <c r="D329" s="512">
        <f>SUMIFS('Expenditures - all orgs'!$E$14:$E$3599,'Expenditures - all orgs'!$C$14:$C$3599, 'Budget Detail - BBBBBB'!$B329,'Expenditures - all orgs'!$B$14:$B$3599,'Budget Detail - BBBBBB'!$B$3)</f>
        <v>0</v>
      </c>
      <c r="E329" s="513">
        <f>SUMIFS('Expenditures - all orgs'!$F$14:$F$3599,'Expenditures - all orgs'!$C$14:$C$3599, 'Budget Detail - BBBBBB'!$B329,'Expenditures - all orgs'!$B$14:$B$3599,'Budget Detail - BBBBBB'!$B$3)</f>
        <v>0</v>
      </c>
      <c r="F329" s="514">
        <f t="shared" si="42"/>
        <v>0</v>
      </c>
    </row>
    <row r="330" spans="1:6" ht="15" customHeight="1" thickBot="1" x14ac:dyDescent="0.35">
      <c r="A330" s="708" t="s">
        <v>104</v>
      </c>
      <c r="B330" s="644" t="s">
        <v>107</v>
      </c>
      <c r="C330" s="326">
        <f>SUMIFS('Expenditures - all orgs'!$D$14:$D$3599,'Expenditures - all orgs'!$C$14:$C$3599, 'Budget Detail - BBBBBB'!$B330,'Expenditures - all orgs'!$B$14:$B$3599,'Budget Detail - BBBBBB'!$B$3)</f>
        <v>0</v>
      </c>
      <c r="D330" s="515">
        <f>SUMIFS('Expenditures - all orgs'!$E$14:$E$3599,'Expenditures - all orgs'!$C$14:$C$3599, 'Budget Detail - BBBBBB'!$B330,'Expenditures - all orgs'!$B$14:$B$3599,'Budget Detail - BBBBBB'!$B$3)</f>
        <v>0</v>
      </c>
      <c r="E330" s="516">
        <f>SUMIFS('Expenditures - all orgs'!$F$14:$F$3599,'Expenditures - all orgs'!$C$14:$C$3599, 'Budget Detail - BBBBBB'!$B330,'Expenditures - all orgs'!$B$14:$B$3599,'Budget Detail - BBBBBB'!$B$3)</f>
        <v>0</v>
      </c>
      <c r="F330" s="517">
        <f t="shared" si="42"/>
        <v>0</v>
      </c>
    </row>
    <row r="331" spans="1:6" ht="15" customHeight="1" thickBot="1" x14ac:dyDescent="0.35">
      <c r="A331" s="708"/>
      <c r="B331" s="645" t="s">
        <v>362</v>
      </c>
      <c r="C331" s="372">
        <f>SUM(C326:C330)</f>
        <v>0</v>
      </c>
      <c r="D331" s="372">
        <f t="shared" ref="D331:F331" si="43">SUM(D326:D330)</f>
        <v>0</v>
      </c>
      <c r="E331" s="372">
        <f t="shared" si="43"/>
        <v>0</v>
      </c>
      <c r="F331" s="372">
        <f t="shared" si="43"/>
        <v>0</v>
      </c>
    </row>
    <row r="332" spans="1:6" ht="15" customHeight="1" x14ac:dyDescent="0.3">
      <c r="A332" s="708"/>
      <c r="B332" s="588"/>
      <c r="C332" s="288"/>
      <c r="D332" s="288"/>
      <c r="E332" s="288"/>
      <c r="F332" s="290"/>
    </row>
    <row r="333" spans="1:6" ht="15" customHeight="1" x14ac:dyDescent="0.3">
      <c r="A333" s="231" t="s">
        <v>252</v>
      </c>
      <c r="B333" s="588"/>
      <c r="C333" s="288"/>
      <c r="D333" s="288"/>
      <c r="E333" s="288"/>
      <c r="F333" s="290"/>
    </row>
    <row r="334" spans="1:6" ht="15" customHeight="1" x14ac:dyDescent="0.3">
      <c r="A334" s="223" t="s">
        <v>326</v>
      </c>
      <c r="B334" s="646">
        <v>220010</v>
      </c>
      <c r="C334" s="327">
        <f>SUMIFS('Expenditures - all orgs'!$D$14:$D$3599,'Expenditures - all orgs'!$C$14:$C$3599, 'Budget Detail - BBBBBB'!$B334,'Expenditures - all orgs'!$B$14:$B$3599,'Budget Detail - BBBBBB'!$B$3)</f>
        <v>0</v>
      </c>
      <c r="D334" s="519">
        <f>SUMIFS('Expenditures - all orgs'!$E$14:$E$3599,'Expenditures - all orgs'!$C$14:$C$3599, 'Budget Detail - BBBBBB'!$B334,'Expenditures - all orgs'!$B$14:$B$3599,'Budget Detail - BBBBBB'!$B$3)</f>
        <v>0</v>
      </c>
      <c r="E334" s="520">
        <f>SUMIFS('Expenditures - all orgs'!$F$14:$F$3599,'Expenditures - all orgs'!$C$14:$C$3599, 'Budget Detail - BBBBBB'!$B334,'Expenditures - all orgs'!$B$14:$B$3599,'Budget Detail - BBBBBB'!$B$3)</f>
        <v>0</v>
      </c>
      <c r="F334" s="521">
        <f t="shared" ref="F334:F335" si="44">C334-D334-E334</f>
        <v>0</v>
      </c>
    </row>
    <row r="335" spans="1:6" ht="15" customHeight="1" x14ac:dyDescent="0.3">
      <c r="A335" s="223" t="s">
        <v>257</v>
      </c>
      <c r="B335" s="647">
        <v>221100</v>
      </c>
      <c r="C335" s="327">
        <f>SUMIFS('Expenditures - all orgs'!$D$14:$D$3599,'Expenditures - all orgs'!$C$14:$C$3599, 'Budget Detail - BBBBBB'!$B335,'Expenditures - all orgs'!$B$14:$B$3599,'Budget Detail - BBBBBB'!$B$3)</f>
        <v>0</v>
      </c>
      <c r="D335" s="519">
        <f>SUMIFS('Expenditures - all orgs'!$E$14:$E$3599,'Expenditures - all orgs'!$C$14:$C$3599, 'Budget Detail - BBBBBB'!$B335,'Expenditures - all orgs'!$B$14:$B$3599,'Budget Detail - BBBBBB'!$B$3)</f>
        <v>0</v>
      </c>
      <c r="E335" s="520">
        <f>SUMIFS('Expenditures - all orgs'!$F$14:$F$3599,'Expenditures - all orgs'!$C$14:$C$3599, 'Budget Detail - BBBBBB'!$B335,'Expenditures - all orgs'!$B$14:$B$3599,'Budget Detail - BBBBBB'!$B$3)</f>
        <v>0</v>
      </c>
      <c r="F335" s="521">
        <f t="shared" si="44"/>
        <v>0</v>
      </c>
    </row>
    <row r="336" spans="1:6" ht="15" customHeight="1" x14ac:dyDescent="0.3">
      <c r="A336" s="222" t="s">
        <v>257</v>
      </c>
      <c r="B336" s="648">
        <v>221200</v>
      </c>
      <c r="C336" s="327">
        <f>SUMIFS('Expenditures - all orgs'!$D$14:$D$3599,'Expenditures - all orgs'!$C$14:$C$3599, 'Budget Detail - BBBBBB'!$B336,'Expenditures - all orgs'!$B$14:$B$3599,'Budget Detail - BBBBBB'!$B$3)</f>
        <v>0</v>
      </c>
      <c r="D336" s="519">
        <f>SUMIFS('Expenditures - all orgs'!$E$14:$E$3599,'Expenditures - all orgs'!$C$14:$C$3599, 'Budget Detail - BBBBBB'!$B336,'Expenditures - all orgs'!$B$14:$B$3599,'Budget Detail - BBBBBB'!$B$3)</f>
        <v>0</v>
      </c>
      <c r="E336" s="520">
        <f>SUMIFS('Expenditures - all orgs'!$F$14:$F$3599,'Expenditures - all orgs'!$C$14:$C$3599, 'Budget Detail - BBBBBB'!$B336,'Expenditures - all orgs'!$B$14:$B$3599,'Budget Detail - BBBBBB'!$B$3)</f>
        <v>0</v>
      </c>
      <c r="F336" s="521">
        <f t="shared" si="6"/>
        <v>0</v>
      </c>
    </row>
    <row r="337" spans="1:6" ht="15" customHeight="1" x14ac:dyDescent="0.3">
      <c r="A337" s="222" t="s">
        <v>258</v>
      </c>
      <c r="B337" s="648">
        <v>221400</v>
      </c>
      <c r="C337" s="327">
        <f>SUMIFS('Expenditures - all orgs'!$D$14:$D$3599,'Expenditures - all orgs'!$C$14:$C$3599, 'Budget Detail - BBBBBB'!$B337,'Expenditures - all orgs'!$B$14:$B$3599,'Budget Detail - BBBBBB'!$B$3)</f>
        <v>0</v>
      </c>
      <c r="D337" s="519">
        <f>SUMIFS('Expenditures - all orgs'!$E$14:$E$3599,'Expenditures - all orgs'!$C$14:$C$3599, 'Budget Detail - BBBBBB'!$B337,'Expenditures - all orgs'!$B$14:$B$3599,'Budget Detail - BBBBBB'!$B$3)</f>
        <v>0</v>
      </c>
      <c r="E337" s="520">
        <f>SUMIFS('Expenditures - all orgs'!$F$14:$F$3599,'Expenditures - all orgs'!$C$14:$C$3599, 'Budget Detail - BBBBBB'!$B337,'Expenditures - all orgs'!$B$14:$B$3599,'Budget Detail - BBBBBB'!$B$3)</f>
        <v>0</v>
      </c>
      <c r="F337" s="521">
        <f t="shared" si="6"/>
        <v>0</v>
      </c>
    </row>
    <row r="338" spans="1:6" ht="15" customHeight="1" x14ac:dyDescent="0.3">
      <c r="A338" s="222" t="s">
        <v>102</v>
      </c>
      <c r="B338" s="648">
        <v>221500</v>
      </c>
      <c r="C338" s="327">
        <f>SUMIFS('Expenditures - all orgs'!$D$14:$D$3599,'Expenditures - all orgs'!$C$14:$C$3599, 'Budget Detail - BBBBBB'!$B338,'Expenditures - all orgs'!$B$14:$B$3599,'Budget Detail - BBBBBB'!$B$3)</f>
        <v>0</v>
      </c>
      <c r="D338" s="519">
        <f>SUMIFS('Expenditures - all orgs'!$E$14:$E$3599,'Expenditures - all orgs'!$C$14:$C$3599, 'Budget Detail - BBBBBB'!$B338,'Expenditures - all orgs'!$B$14:$B$3599,'Budget Detail - BBBBBB'!$B$3)</f>
        <v>0</v>
      </c>
      <c r="E338" s="520">
        <f>SUMIFS('Expenditures - all orgs'!$F$14:$F$3599,'Expenditures - all orgs'!$C$14:$C$3599, 'Budget Detail - BBBBBB'!$B338,'Expenditures - all orgs'!$B$14:$B$3599,'Budget Detail - BBBBBB'!$B$3)</f>
        <v>0</v>
      </c>
      <c r="F338" s="521">
        <f t="shared" si="6"/>
        <v>0</v>
      </c>
    </row>
    <row r="339" spans="1:6" ht="15" customHeight="1" x14ac:dyDescent="0.3">
      <c r="A339" s="218" t="s">
        <v>259</v>
      </c>
      <c r="B339" s="648">
        <v>221600</v>
      </c>
      <c r="C339" s="327">
        <f>SUMIFS('Expenditures - all orgs'!$D$14:$D$3599,'Expenditures - all orgs'!$C$14:$C$3599, 'Budget Detail - BBBBBB'!$B339,'Expenditures - all orgs'!$B$14:$B$3599,'Budget Detail - BBBBBB'!$B$3)</f>
        <v>0</v>
      </c>
      <c r="D339" s="522">
        <f>SUMIFS('Expenditures - all orgs'!$E$14:$E$3599,'Expenditures - all orgs'!$C$14:$C$3599, 'Budget Detail - BBBBBB'!$B339,'Expenditures - all orgs'!$B$14:$B$3599,'Budget Detail - BBBBBB'!$B$3)</f>
        <v>0</v>
      </c>
      <c r="E339" s="520">
        <f>SUMIFS('Expenditures - all orgs'!$F$14:$F$3599,'Expenditures - all orgs'!$C$14:$C$3599, 'Budget Detail - BBBBBB'!$B339,'Expenditures - all orgs'!$B$14:$B$3599,'Budget Detail - BBBBBB'!$B$3)</f>
        <v>0</v>
      </c>
      <c r="F339" s="521">
        <f t="shared" si="6"/>
        <v>0</v>
      </c>
    </row>
    <row r="340" spans="1:6" ht="15" customHeight="1" x14ac:dyDescent="0.3">
      <c r="A340" s="708" t="s">
        <v>260</v>
      </c>
      <c r="B340" s="647">
        <v>221700</v>
      </c>
      <c r="C340" s="327">
        <f>SUMIFS('Expenditures - all orgs'!$D$14:$D$3599,'Expenditures - all orgs'!$C$14:$C$3599, 'Budget Detail - BBBBBB'!$B340,'Expenditures - all orgs'!$B$14:$B$3599,'Budget Detail - BBBBBB'!$B$3)</f>
        <v>0</v>
      </c>
      <c r="D340" s="522">
        <f>SUMIFS('Expenditures - all orgs'!$E$14:$E$3599,'Expenditures - all orgs'!$C$14:$C$3599, 'Budget Detail - BBBBBB'!$B340,'Expenditures - all orgs'!$B$14:$B$3599,'Budget Detail - BBBBBB'!$B$3)</f>
        <v>0</v>
      </c>
      <c r="E340" s="520">
        <f>SUMIFS('Expenditures - all orgs'!$F$14:$F$3599,'Expenditures - all orgs'!$C$14:$C$3599, 'Budget Detail - BBBBBB'!$B340,'Expenditures - all orgs'!$B$14:$B$3599,'Budget Detail - BBBBBB'!$B$3)</f>
        <v>0</v>
      </c>
      <c r="F340" s="521">
        <f t="shared" si="6"/>
        <v>0</v>
      </c>
    </row>
    <row r="341" spans="1:6" ht="15" customHeight="1" x14ac:dyDescent="0.3">
      <c r="A341" s="216" t="s">
        <v>28</v>
      </c>
      <c r="B341" s="647">
        <v>221800</v>
      </c>
      <c r="C341" s="327">
        <f>SUMIFS('Expenditures - all orgs'!$D$14:$D$3599,'Expenditures - all orgs'!$C$14:$C$3599, 'Budget Detail - BBBBBB'!$B341,'Expenditures - all orgs'!$B$14:$B$3599,'Budget Detail - BBBBBB'!$B$3)</f>
        <v>0</v>
      </c>
      <c r="D341" s="522">
        <f>SUMIFS('Expenditures - all orgs'!$E$14:$E$3599,'Expenditures - all orgs'!$C$14:$C$3599, 'Budget Detail - BBBBBB'!$B341,'Expenditures - all orgs'!$B$14:$B$3599,'Budget Detail - BBBBBB'!$B$3)</f>
        <v>0</v>
      </c>
      <c r="E341" s="520">
        <f>SUMIFS('Expenditures - all orgs'!$F$14:$F$3599,'Expenditures - all orgs'!$C$14:$C$3599, 'Budget Detail - BBBBBB'!$B341,'Expenditures - all orgs'!$B$14:$B$3599,'Budget Detail - BBBBBB'!$B$3)</f>
        <v>0</v>
      </c>
      <c r="F341" s="521">
        <f t="shared" si="6"/>
        <v>0</v>
      </c>
    </row>
    <row r="342" spans="1:6" ht="15" customHeight="1" x14ac:dyDescent="0.3">
      <c r="A342" s="216" t="s">
        <v>261</v>
      </c>
      <c r="B342" s="647">
        <v>221900</v>
      </c>
      <c r="C342" s="327">
        <f>SUMIFS('Expenditures - all orgs'!$D$14:$D$3599,'Expenditures - all orgs'!$C$14:$C$3599, 'Budget Detail - BBBBBB'!$B342,'Expenditures - all orgs'!$B$14:$B$3599,'Budget Detail - BBBBBB'!$B$3)</f>
        <v>0</v>
      </c>
      <c r="D342" s="522">
        <f>SUMIFS('Expenditures - all orgs'!$E$14:$E$3599,'Expenditures - all orgs'!$C$14:$C$3599, 'Budget Detail - BBBBBB'!$B342,'Expenditures - all orgs'!$B$14:$B$3599,'Budget Detail - BBBBBB'!$B$3)</f>
        <v>0</v>
      </c>
      <c r="E342" s="520">
        <f>SUMIFS('Expenditures - all orgs'!$F$14:$F$3599,'Expenditures - all orgs'!$C$14:$C$3599, 'Budget Detail - BBBBBB'!$B342,'Expenditures - all orgs'!$B$14:$B$3599,'Budget Detail - BBBBBB'!$B$3)</f>
        <v>0</v>
      </c>
      <c r="F342" s="521">
        <f t="shared" si="6"/>
        <v>0</v>
      </c>
    </row>
    <row r="343" spans="1:6" ht="15" customHeight="1" x14ac:dyDescent="0.3">
      <c r="A343" s="216" t="s">
        <v>104</v>
      </c>
      <c r="B343" s="647" t="s">
        <v>107</v>
      </c>
      <c r="C343" s="327">
        <f>SUMIFS('Expenditures - all orgs'!$D$14:$D$3599,'Expenditures - all orgs'!$C$14:$C$3599, 'Budget Detail - BBBBBB'!$B343,'Expenditures - all orgs'!$B$14:$B$3599,'Budget Detail - BBBBBB'!$B$3)</f>
        <v>0</v>
      </c>
      <c r="D343" s="522">
        <f>SUMIFS('Expenditures - all orgs'!$E$14:$E$3599,'Expenditures - all orgs'!$C$14:$C$3599, 'Budget Detail - BBBBBB'!$B343,'Expenditures - all orgs'!$B$14:$B$3599,'Budget Detail - BBBBBB'!$B$3)</f>
        <v>0</v>
      </c>
      <c r="E343" s="520">
        <f>SUMIFS('Expenditures - all orgs'!$F$14:$F$3599,'Expenditures - all orgs'!$C$14:$C$3599, 'Budget Detail - BBBBBB'!$B343,'Expenditures - all orgs'!$B$14:$B$3599,'Budget Detail - BBBBBB'!$B$3)</f>
        <v>0</v>
      </c>
      <c r="F343" s="521">
        <f t="shared" si="6"/>
        <v>0</v>
      </c>
    </row>
    <row r="344" spans="1:6" ht="15" customHeight="1" thickBot="1" x14ac:dyDescent="0.35">
      <c r="A344" s="216" t="s">
        <v>104</v>
      </c>
      <c r="B344" s="647" t="s">
        <v>107</v>
      </c>
      <c r="C344" s="327">
        <f>SUMIFS('Expenditures - all orgs'!$D$14:$D$3599,'Expenditures - all orgs'!$C$14:$C$3599, 'Budget Detail - BBBBBB'!$B344,'Expenditures - all orgs'!$B$14:$B$3599,'Budget Detail - BBBBBB'!$B$3)</f>
        <v>0</v>
      </c>
      <c r="D344" s="523">
        <f>SUMIFS('Expenditures - all orgs'!$E$14:$E$3599,'Expenditures - all orgs'!$C$14:$C$3599, 'Budget Detail - BBBBBB'!$B344,'Expenditures - all orgs'!$B$14:$B$3599,'Budget Detail - BBBBBB'!$B$3)</f>
        <v>0</v>
      </c>
      <c r="E344" s="524">
        <f>SUMIFS('Expenditures - all orgs'!$F$14:$F$3599,'Expenditures - all orgs'!$C$14:$C$3599, 'Budget Detail - BBBBBB'!$B344,'Expenditures - all orgs'!$B$14:$B$3599,'Budget Detail - BBBBBB'!$B$3)</f>
        <v>0</v>
      </c>
      <c r="F344" s="525">
        <f t="shared" si="6"/>
        <v>0</v>
      </c>
    </row>
    <row r="345" spans="1:6" ht="15" customHeight="1" thickBot="1" x14ac:dyDescent="0.35">
      <c r="A345" s="216"/>
      <c r="B345" s="649" t="s">
        <v>362</v>
      </c>
      <c r="C345" s="1071">
        <f>SUM(C334:C344)</f>
        <v>0</v>
      </c>
      <c r="D345" s="1071">
        <f t="shared" ref="D345:F345" si="45">SUM(D334:D344)</f>
        <v>0</v>
      </c>
      <c r="E345" s="1071">
        <f t="shared" si="45"/>
        <v>0</v>
      </c>
      <c r="F345" s="1071">
        <f t="shared" si="45"/>
        <v>0</v>
      </c>
    </row>
    <row r="346" spans="1:6" ht="15" customHeight="1" x14ac:dyDescent="0.3">
      <c r="A346" s="708"/>
      <c r="B346" s="588"/>
      <c r="C346" s="288"/>
      <c r="D346" s="288"/>
      <c r="E346" s="288"/>
      <c r="F346" s="290"/>
    </row>
    <row r="347" spans="1:6" ht="15" customHeight="1" x14ac:dyDescent="0.3">
      <c r="A347" s="231" t="s">
        <v>267</v>
      </c>
      <c r="B347" s="588"/>
      <c r="C347" s="288"/>
      <c r="D347" s="288"/>
      <c r="E347" s="288"/>
      <c r="F347" s="290"/>
    </row>
    <row r="348" spans="1:6" ht="15" customHeight="1" x14ac:dyDescent="0.3">
      <c r="A348" s="216" t="s">
        <v>262</v>
      </c>
      <c r="B348" s="650">
        <v>222100</v>
      </c>
      <c r="C348" s="328">
        <f>SUMIFS('Expenditures - all orgs'!$D$14:$D$3599,'Expenditures - all orgs'!$C$14:$C$3599, 'Budget Detail - BBBBBB'!$B348,'Expenditures - all orgs'!$B$14:$B$3599,'Budget Detail - BBBBBB'!$B$3)</f>
        <v>0</v>
      </c>
      <c r="D348" s="527">
        <f>SUMIFS('Expenditures - all orgs'!$E$14:$E$3599,'Expenditures - all orgs'!$C$14:$C$3599, 'Budget Detail - BBBBBB'!$B348,'Expenditures - all orgs'!$B$14:$B$3599,'Budget Detail - BBBBBB'!$B$3)</f>
        <v>0</v>
      </c>
      <c r="E348" s="528">
        <f>SUMIFS('Expenditures - all orgs'!$F$14:$F$3599,'Expenditures - all orgs'!$C$14:$C$3599, 'Budget Detail - BBBBBB'!$B348,'Expenditures - all orgs'!$B$14:$B$3599,'Budget Detail - BBBBBB'!$B$3)</f>
        <v>0</v>
      </c>
      <c r="F348" s="529">
        <f t="shared" ref="F348:F353" si="46">C348-D348-E348</f>
        <v>0</v>
      </c>
    </row>
    <row r="349" spans="1:6" ht="15" customHeight="1" x14ac:dyDescent="0.3">
      <c r="A349" s="216" t="s">
        <v>263</v>
      </c>
      <c r="B349" s="651">
        <v>222200</v>
      </c>
      <c r="C349" s="328">
        <f>SUMIFS('Expenditures - all orgs'!$D$14:$D$3599,'Expenditures - all orgs'!$C$14:$C$3599, 'Budget Detail - BBBBBB'!$B349,'Expenditures - all orgs'!$B$14:$B$3599,'Budget Detail - BBBBBB'!$B$3)</f>
        <v>0</v>
      </c>
      <c r="D349" s="527">
        <f>SUMIFS('Expenditures - all orgs'!$E$14:$E$3599,'Expenditures - all orgs'!$C$14:$C$3599, 'Budget Detail - BBBBBB'!$B349,'Expenditures - all orgs'!$B$14:$B$3599,'Budget Detail - BBBBBB'!$B$3)</f>
        <v>0</v>
      </c>
      <c r="E349" s="528">
        <f>SUMIFS('Expenditures - all orgs'!$F$14:$F$3599,'Expenditures - all orgs'!$C$14:$C$3599, 'Budget Detail - BBBBBB'!$B349,'Expenditures - all orgs'!$B$14:$B$3599,'Budget Detail - BBBBBB'!$B$3)</f>
        <v>0</v>
      </c>
      <c r="F349" s="529">
        <f t="shared" si="46"/>
        <v>0</v>
      </c>
    </row>
    <row r="350" spans="1:6" ht="15" customHeight="1" x14ac:dyDescent="0.3">
      <c r="A350" s="216" t="s">
        <v>264</v>
      </c>
      <c r="B350" s="651">
        <v>222300</v>
      </c>
      <c r="C350" s="328">
        <f>SUMIFS('Expenditures - all orgs'!$D$14:$D$3599,'Expenditures - all orgs'!$C$14:$C$3599, 'Budget Detail - BBBBBB'!$B350,'Expenditures - all orgs'!$B$14:$B$3599,'Budget Detail - BBBBBB'!$B$3)</f>
        <v>0</v>
      </c>
      <c r="D350" s="527">
        <f>SUMIFS('Expenditures - all orgs'!$E$14:$E$3599,'Expenditures - all orgs'!$C$14:$C$3599, 'Budget Detail - BBBBBB'!$B350,'Expenditures - all orgs'!$B$14:$B$3599,'Budget Detail - BBBBBB'!$B$3)</f>
        <v>0</v>
      </c>
      <c r="E350" s="528">
        <f>SUMIFS('Expenditures - all orgs'!$F$14:$F$3599,'Expenditures - all orgs'!$C$14:$C$3599, 'Budget Detail - BBBBBB'!$B350,'Expenditures - all orgs'!$B$14:$B$3599,'Budget Detail - BBBBBB'!$B$3)</f>
        <v>0</v>
      </c>
      <c r="F350" s="529">
        <f t="shared" si="46"/>
        <v>0</v>
      </c>
    </row>
    <row r="351" spans="1:6" ht="15" customHeight="1" x14ac:dyDescent="0.3">
      <c r="A351" s="216" t="s">
        <v>265</v>
      </c>
      <c r="B351" s="651">
        <v>222400</v>
      </c>
      <c r="C351" s="328">
        <f>SUMIFS('Expenditures - all orgs'!$D$14:$D$3599,'Expenditures - all orgs'!$C$14:$C$3599, 'Budget Detail - BBBBBB'!$B351,'Expenditures - all orgs'!$B$14:$B$3599,'Budget Detail - BBBBBB'!$B$3)</f>
        <v>0</v>
      </c>
      <c r="D351" s="527">
        <f>SUMIFS('Expenditures - all orgs'!$E$14:$E$3599,'Expenditures - all orgs'!$C$14:$C$3599, 'Budget Detail - BBBBBB'!$B351,'Expenditures - all orgs'!$B$14:$B$3599,'Budget Detail - BBBBBB'!$B$3)</f>
        <v>0</v>
      </c>
      <c r="E351" s="528">
        <f>SUMIFS('Expenditures - all orgs'!$F$14:$F$3599,'Expenditures - all orgs'!$C$14:$C$3599, 'Budget Detail - BBBBBB'!$B351,'Expenditures - all orgs'!$B$14:$B$3599,'Budget Detail - BBBBBB'!$B$3)</f>
        <v>0</v>
      </c>
      <c r="F351" s="529">
        <f t="shared" si="46"/>
        <v>0</v>
      </c>
    </row>
    <row r="352" spans="1:6" ht="15" customHeight="1" x14ac:dyDescent="0.3">
      <c r="A352" s="216" t="s">
        <v>266</v>
      </c>
      <c r="B352" s="651">
        <v>222800</v>
      </c>
      <c r="C352" s="328">
        <f>SUMIFS('Expenditures - all orgs'!$D$14:$D$3599,'Expenditures - all orgs'!$C$14:$C$3599, 'Budget Detail - BBBBBB'!$B352,'Expenditures - all orgs'!$B$14:$B$3599,'Budget Detail - BBBBBB'!$B$3)</f>
        <v>0</v>
      </c>
      <c r="D352" s="527">
        <f>SUMIFS('Expenditures - all orgs'!$E$14:$E$3599,'Expenditures - all orgs'!$C$14:$C$3599, 'Budget Detail - BBBBBB'!$B352,'Expenditures - all orgs'!$B$14:$B$3599,'Budget Detail - BBBBBB'!$B$3)</f>
        <v>0</v>
      </c>
      <c r="E352" s="528">
        <f>SUMIFS('Expenditures - all orgs'!$F$14:$F$3599,'Expenditures - all orgs'!$C$14:$C$3599, 'Budget Detail - BBBBBB'!$B352,'Expenditures - all orgs'!$B$14:$B$3599,'Budget Detail - BBBBBB'!$B$3)</f>
        <v>0</v>
      </c>
      <c r="F352" s="529">
        <f t="shared" si="46"/>
        <v>0</v>
      </c>
    </row>
    <row r="353" spans="1:6" ht="15" customHeight="1" thickBot="1" x14ac:dyDescent="0.35">
      <c r="A353" s="216" t="s">
        <v>104</v>
      </c>
      <c r="B353" s="651" t="s">
        <v>107</v>
      </c>
      <c r="C353" s="374">
        <f>SUMIFS('Expenditures - all orgs'!$D$14:$D$3599,'Expenditures - all orgs'!$C$14:$C$3599, 'Budget Detail - BBBBBB'!$B353,'Expenditures - all orgs'!$B$14:$B$3599,'Budget Detail - BBBBBB'!$B$3)</f>
        <v>0</v>
      </c>
      <c r="D353" s="530">
        <f>SUMIFS('Expenditures - all orgs'!$E$14:$E$3599,'Expenditures - all orgs'!$C$14:$C$3599, 'Budget Detail - BBBBBB'!$B353,'Expenditures - all orgs'!$B$14:$B$3599,'Budget Detail - BBBBBB'!$B$3)</f>
        <v>0</v>
      </c>
      <c r="E353" s="531">
        <f>SUMIFS('Expenditures - all orgs'!$F$14:$F$3599,'Expenditures - all orgs'!$C$14:$C$3599, 'Budget Detail - BBBBBB'!$B353,'Expenditures - all orgs'!$B$14:$B$3599,'Budget Detail - BBBBBB'!$B$3)</f>
        <v>0</v>
      </c>
      <c r="F353" s="532">
        <f t="shared" si="46"/>
        <v>0</v>
      </c>
    </row>
    <row r="354" spans="1:6" ht="15" customHeight="1" thickBot="1" x14ac:dyDescent="0.35">
      <c r="A354" s="216"/>
      <c r="B354" s="652" t="s">
        <v>362</v>
      </c>
      <c r="C354" s="1072">
        <f>SUM(C348:C353)</f>
        <v>0</v>
      </c>
      <c r="D354" s="1072">
        <f t="shared" ref="D354:F354" si="47">SUM(D348:D353)</f>
        <v>0</v>
      </c>
      <c r="E354" s="1072">
        <f t="shared" si="47"/>
        <v>0</v>
      </c>
      <c r="F354" s="1072">
        <f t="shared" si="47"/>
        <v>0</v>
      </c>
    </row>
    <row r="355" spans="1:6" ht="15" customHeight="1" x14ac:dyDescent="0.3">
      <c r="A355" s="708"/>
      <c r="B355" s="588"/>
      <c r="C355" s="288"/>
      <c r="D355" s="288"/>
      <c r="E355" s="288"/>
      <c r="F355" s="290"/>
    </row>
    <row r="356" spans="1:6" ht="15" customHeight="1" x14ac:dyDescent="0.3">
      <c r="A356" s="231" t="s">
        <v>267</v>
      </c>
      <c r="B356" s="588"/>
      <c r="C356" s="288"/>
      <c r="D356" s="288"/>
      <c r="E356" s="288"/>
      <c r="F356" s="290"/>
    </row>
    <row r="357" spans="1:6" ht="15" customHeight="1" x14ac:dyDescent="0.3">
      <c r="A357" s="708" t="s">
        <v>268</v>
      </c>
      <c r="B357" s="653">
        <v>223100</v>
      </c>
      <c r="C357" s="329">
        <f>SUMIFS('Expenditures - all orgs'!$D$14:$D$3599,'Expenditures - all orgs'!$C$14:$C$3599, 'Budget Detail - BBBBBB'!$B357,'Expenditures - all orgs'!$B$14:$B$3599,'Budget Detail - BBBBBB'!$B$3)</f>
        <v>0</v>
      </c>
      <c r="D357" s="534">
        <f>SUMIFS('Expenditures - all orgs'!$E$14:$E$3599,'Expenditures - all orgs'!$C$14:$C$3599, 'Budget Detail - BBBBBB'!$B357,'Expenditures - all orgs'!$B$14:$B$3599,'Budget Detail - BBBBBB'!$B$3)</f>
        <v>0</v>
      </c>
      <c r="E357" s="535">
        <f>SUMIFS('Expenditures - all orgs'!$F$14:$F$3599,'Expenditures - all orgs'!$C$14:$C$3599, 'Budget Detail - BBBBBB'!$B357,'Expenditures - all orgs'!$B$14:$B$3599,'Budget Detail - BBBBBB'!$B$3)</f>
        <v>0</v>
      </c>
      <c r="F357" s="536">
        <f t="shared" ref="F357" si="48">C357-D357-E357</f>
        <v>0</v>
      </c>
    </row>
    <row r="358" spans="1:6" ht="15" customHeight="1" x14ac:dyDescent="0.3">
      <c r="A358" s="216" t="s">
        <v>29</v>
      </c>
      <c r="B358" s="654">
        <v>223200</v>
      </c>
      <c r="C358" s="329">
        <f>SUMIFS('Expenditures - all orgs'!$D$14:$D$3599,'Expenditures - all orgs'!$C$14:$C$3599, 'Budget Detail - BBBBBB'!$B358,'Expenditures - all orgs'!$B$14:$B$3599,'Budget Detail - BBBBBB'!$B$3)</f>
        <v>0</v>
      </c>
      <c r="D358" s="537">
        <f>SUMIFS('Expenditures - all orgs'!$E$14:$E$3599,'Expenditures - all orgs'!$C$14:$C$3599, 'Budget Detail - BBBBBB'!$B358,'Expenditures - all orgs'!$B$14:$B$3599,'Budget Detail - BBBBBB'!$B$3)</f>
        <v>0</v>
      </c>
      <c r="E358" s="535">
        <f>SUMIFS('Expenditures - all orgs'!$F$14:$F$3599,'Expenditures - all orgs'!$C$14:$C$3599, 'Budget Detail - BBBBBB'!$B358,'Expenditures - all orgs'!$B$14:$B$3599,'Budget Detail - BBBBBB'!$B$3)</f>
        <v>0</v>
      </c>
      <c r="F358" s="536">
        <f t="shared" si="6"/>
        <v>0</v>
      </c>
    </row>
    <row r="359" spans="1:6" ht="15" customHeight="1" x14ac:dyDescent="0.3">
      <c r="A359" s="216" t="s">
        <v>269</v>
      </c>
      <c r="B359" s="654">
        <v>223300</v>
      </c>
      <c r="C359" s="329">
        <f>SUMIFS('Expenditures - all orgs'!$D$14:$D$3599,'Expenditures - all orgs'!$C$14:$C$3599, 'Budget Detail - BBBBBB'!$B359,'Expenditures - all orgs'!$B$14:$B$3599,'Budget Detail - BBBBBB'!$B$3)</f>
        <v>0</v>
      </c>
      <c r="D359" s="537">
        <f>SUMIFS('Expenditures - all orgs'!$E$14:$E$3599,'Expenditures - all orgs'!$C$14:$C$3599, 'Budget Detail - BBBBBB'!$B359,'Expenditures - all orgs'!$B$14:$B$3599,'Budget Detail - BBBBBB'!$B$3)</f>
        <v>0</v>
      </c>
      <c r="E359" s="535">
        <f>SUMIFS('Expenditures - all orgs'!$F$14:$F$3599,'Expenditures - all orgs'!$C$14:$C$3599, 'Budget Detail - BBBBBB'!$B359,'Expenditures - all orgs'!$B$14:$B$3599,'Budget Detail - BBBBBB'!$B$3)</f>
        <v>0</v>
      </c>
      <c r="F359" s="536">
        <f t="shared" si="6"/>
        <v>0</v>
      </c>
    </row>
    <row r="360" spans="1:6" ht="15" customHeight="1" x14ac:dyDescent="0.3">
      <c r="A360" s="216" t="s">
        <v>308</v>
      </c>
      <c r="B360" s="654">
        <v>223800</v>
      </c>
      <c r="C360" s="329">
        <f>SUMIFS('Expenditures - all orgs'!$D$14:$D$3599,'Expenditures - all orgs'!$C$14:$C$3599, 'Budget Detail - BBBBBB'!$B360,'Expenditures - all orgs'!$B$14:$B$3599,'Budget Detail - BBBBBB'!$B$3)</f>
        <v>0</v>
      </c>
      <c r="D360" s="537">
        <f>SUMIFS('Expenditures - all orgs'!$E$14:$E$3599,'Expenditures - all orgs'!$C$14:$C$3599, 'Budget Detail - BBBBBB'!$B360,'Expenditures - all orgs'!$B$14:$B$3599,'Budget Detail - BBBBBB'!$B$3)</f>
        <v>0</v>
      </c>
      <c r="E360" s="535">
        <f>SUMIFS('Expenditures - all orgs'!$F$14:$F$3599,'Expenditures - all orgs'!$C$14:$C$3599, 'Budget Detail - BBBBBB'!$B360,'Expenditures - all orgs'!$B$14:$B$3599,'Budget Detail - BBBBBB'!$B$3)</f>
        <v>0</v>
      </c>
      <c r="F360" s="536">
        <f t="shared" si="6"/>
        <v>0</v>
      </c>
    </row>
    <row r="361" spans="1:6" ht="15" customHeight="1" thickBot="1" x14ac:dyDescent="0.35">
      <c r="A361" s="216" t="s">
        <v>104</v>
      </c>
      <c r="B361" s="654" t="s">
        <v>107</v>
      </c>
      <c r="C361" s="329">
        <f>SUMIFS('Expenditures - all orgs'!$D$14:$D$3599,'Expenditures - all orgs'!$C$14:$C$3599, 'Budget Detail - BBBBBB'!$B361,'Expenditures - all orgs'!$B$14:$B$3599,'Budget Detail - BBBBBB'!$B$3)</f>
        <v>0</v>
      </c>
      <c r="D361" s="538">
        <f>SUMIFS('Expenditures - all orgs'!$E$14:$E$3599,'Expenditures - all orgs'!$C$14:$C$3599, 'Budget Detail - BBBBBB'!$B361,'Expenditures - all orgs'!$B$14:$B$3599,'Budget Detail - BBBBBB'!$B$3)</f>
        <v>0</v>
      </c>
      <c r="E361" s="539">
        <f>SUMIFS('Expenditures - all orgs'!$F$14:$F$3599,'Expenditures - all orgs'!$C$14:$C$3599, 'Budget Detail - BBBBBB'!$B361,'Expenditures - all orgs'!$B$14:$B$3599,'Budget Detail - BBBBBB'!$B$3)</f>
        <v>0</v>
      </c>
      <c r="F361" s="540">
        <f t="shared" si="6"/>
        <v>0</v>
      </c>
    </row>
    <row r="362" spans="1:6" ht="15" customHeight="1" thickBot="1" x14ac:dyDescent="0.35">
      <c r="A362" s="216"/>
      <c r="B362" s="655" t="s">
        <v>362</v>
      </c>
      <c r="C362" s="1073">
        <f>SUM(C357:C361)</f>
        <v>0</v>
      </c>
      <c r="D362" s="1073">
        <f t="shared" ref="D362:F362" si="49">SUM(D357:D361)</f>
        <v>0</v>
      </c>
      <c r="E362" s="1073">
        <f t="shared" si="49"/>
        <v>0</v>
      </c>
      <c r="F362" s="1073">
        <f t="shared" si="49"/>
        <v>0</v>
      </c>
    </row>
    <row r="363" spans="1:6" ht="15" customHeight="1" x14ac:dyDescent="0.3">
      <c r="A363" s="708"/>
      <c r="B363" s="588"/>
      <c r="C363" s="288"/>
      <c r="D363" s="288"/>
      <c r="E363" s="288"/>
      <c r="F363" s="290"/>
    </row>
    <row r="364" spans="1:6" ht="15" customHeight="1" x14ac:dyDescent="0.3">
      <c r="A364" s="231" t="s">
        <v>270</v>
      </c>
      <c r="B364" s="588"/>
      <c r="C364" s="288"/>
      <c r="D364" s="288"/>
      <c r="E364" s="288"/>
      <c r="F364" s="290"/>
    </row>
    <row r="365" spans="1:6" ht="15" customHeight="1" x14ac:dyDescent="0.3">
      <c r="A365" s="216" t="s">
        <v>95</v>
      </c>
      <c r="B365" s="656">
        <v>224100</v>
      </c>
      <c r="C365" s="330">
        <f>SUMIFS('Expenditures - all orgs'!$D$14:$D$3599,'Expenditures - all orgs'!$C$14:$C$3599, 'Budget Detail - BBBBBB'!$B365,'Expenditures - all orgs'!$B$14:$B$3599,'Budget Detail - BBBBBB'!$B$3)</f>
        <v>0</v>
      </c>
      <c r="D365" s="542">
        <f>SUMIFS('Expenditures - all orgs'!$E$14:$E$3599,'Expenditures - all orgs'!$C$14:$C$3599, 'Budget Detail - BBBBBB'!$B365,'Expenditures - all orgs'!$B$14:$B$3599,'Budget Detail - BBBBBB'!$B$3)</f>
        <v>0</v>
      </c>
      <c r="E365" s="543">
        <f>SUMIFS('Expenditures - all orgs'!$F$14:$F$3599,'Expenditures - all orgs'!$C$14:$C$3599, 'Budget Detail - BBBBBB'!$B365,'Expenditures - all orgs'!$B$14:$B$3599,'Budget Detail - BBBBBB'!$B$3)</f>
        <v>0</v>
      </c>
      <c r="F365" s="544">
        <f t="shared" si="6"/>
        <v>0</v>
      </c>
    </row>
    <row r="366" spans="1:6" ht="15" customHeight="1" x14ac:dyDescent="0.3">
      <c r="A366" s="216" t="s">
        <v>271</v>
      </c>
      <c r="B366" s="657">
        <v>224200</v>
      </c>
      <c r="C366" s="330">
        <f>SUMIFS('Expenditures - all orgs'!$D$14:$D$3599,'Expenditures - all orgs'!$C$14:$C$3599, 'Budget Detail - BBBBBB'!$B366,'Expenditures - all orgs'!$B$14:$B$3599,'Budget Detail - BBBBBB'!$B$3)</f>
        <v>0</v>
      </c>
      <c r="D366" s="542">
        <f>SUMIFS('Expenditures - all orgs'!$E$14:$E$3599,'Expenditures - all orgs'!$C$14:$C$3599, 'Budget Detail - BBBBBB'!$B366,'Expenditures - all orgs'!$B$14:$B$3599,'Budget Detail - BBBBBB'!$B$3)</f>
        <v>0</v>
      </c>
      <c r="E366" s="543">
        <f>SUMIFS('Expenditures - all orgs'!$F$14:$F$3599,'Expenditures - all orgs'!$C$14:$C$3599, 'Budget Detail - BBBBBB'!$B366,'Expenditures - all orgs'!$B$14:$B$3599,'Budget Detail - BBBBBB'!$B$3)</f>
        <v>0</v>
      </c>
      <c r="F366" s="544">
        <f t="shared" ref="F366:F369" si="50">C366-D366-E366</f>
        <v>0</v>
      </c>
    </row>
    <row r="367" spans="1:6" ht="15" customHeight="1" x14ac:dyDescent="0.3">
      <c r="A367" s="216" t="s">
        <v>30</v>
      </c>
      <c r="B367" s="657">
        <v>224300</v>
      </c>
      <c r="C367" s="330">
        <f>SUMIFS('Expenditures - all orgs'!$D$14:$D$3599,'Expenditures - all orgs'!$C$14:$C$3599, 'Budget Detail - BBBBBB'!$B367,'Expenditures - all orgs'!$B$14:$B$3599,'Budget Detail - BBBBBB'!$B$3)</f>
        <v>0</v>
      </c>
      <c r="D367" s="542">
        <f>SUMIFS('Expenditures - all orgs'!$E$14:$E$3599,'Expenditures - all orgs'!$C$14:$C$3599, 'Budget Detail - BBBBBB'!$B367,'Expenditures - all orgs'!$B$14:$B$3599,'Budget Detail - BBBBBB'!$B$3)</f>
        <v>0</v>
      </c>
      <c r="E367" s="543">
        <f>SUMIFS('Expenditures - all orgs'!$F$14:$F$3599,'Expenditures - all orgs'!$C$14:$C$3599, 'Budget Detail - BBBBBB'!$B367,'Expenditures - all orgs'!$B$14:$B$3599,'Budget Detail - BBBBBB'!$B$3)</f>
        <v>0</v>
      </c>
      <c r="F367" s="544">
        <f t="shared" si="50"/>
        <v>0</v>
      </c>
    </row>
    <row r="368" spans="1:6" ht="15" customHeight="1" x14ac:dyDescent="0.3">
      <c r="A368" s="216" t="s">
        <v>272</v>
      </c>
      <c r="B368" s="657">
        <v>224800</v>
      </c>
      <c r="C368" s="330">
        <f>SUMIFS('Expenditures - all orgs'!$D$14:$D$3599,'Expenditures - all orgs'!$C$14:$C$3599, 'Budget Detail - BBBBBB'!$B368,'Expenditures - all orgs'!$B$14:$B$3599,'Budget Detail - BBBBBB'!$B$3)</f>
        <v>0</v>
      </c>
      <c r="D368" s="542">
        <f>SUMIFS('Expenditures - all orgs'!$E$14:$E$3599,'Expenditures - all orgs'!$C$14:$C$3599, 'Budget Detail - BBBBBB'!$B368,'Expenditures - all orgs'!$B$14:$B$3599,'Budget Detail - BBBBBB'!$B$3)</f>
        <v>0</v>
      </c>
      <c r="E368" s="543">
        <f>SUMIFS('Expenditures - all orgs'!$F$14:$F$3599,'Expenditures - all orgs'!$C$14:$C$3599, 'Budget Detail - BBBBBB'!$B368,'Expenditures - all orgs'!$B$14:$B$3599,'Budget Detail - BBBBBB'!$B$3)</f>
        <v>0</v>
      </c>
      <c r="F368" s="544">
        <f t="shared" si="50"/>
        <v>0</v>
      </c>
    </row>
    <row r="369" spans="1:6" ht="15" customHeight="1" thickBot="1" x14ac:dyDescent="0.35">
      <c r="A369" s="216" t="s">
        <v>104</v>
      </c>
      <c r="B369" s="657" t="s">
        <v>107</v>
      </c>
      <c r="C369" s="330">
        <f>SUMIFS('Expenditures - all orgs'!$D$14:$D$3599,'Expenditures - all orgs'!$C$14:$C$3599, 'Budget Detail - BBBBBB'!$B369,'Expenditures - all orgs'!$B$14:$B$3599,'Budget Detail - BBBBBB'!$B$3)</f>
        <v>0</v>
      </c>
      <c r="D369" s="545">
        <f>SUMIFS('Expenditures - all orgs'!$E$14:$E$3599,'Expenditures - all orgs'!$C$14:$C$3599, 'Budget Detail - BBBBBB'!$B369,'Expenditures - all orgs'!$B$14:$B$3599,'Budget Detail - BBBBBB'!$B$3)</f>
        <v>0</v>
      </c>
      <c r="E369" s="546">
        <f>SUMIFS('Expenditures - all orgs'!$F$14:$F$3599,'Expenditures - all orgs'!$C$14:$C$3599, 'Budget Detail - BBBBBB'!$B369,'Expenditures - all orgs'!$B$14:$B$3599,'Budget Detail - BBBBBB'!$B$3)</f>
        <v>0</v>
      </c>
      <c r="F369" s="547">
        <f t="shared" si="50"/>
        <v>0</v>
      </c>
    </row>
    <row r="370" spans="1:6" ht="15" customHeight="1" thickBot="1" x14ac:dyDescent="0.35">
      <c r="A370" s="216"/>
      <c r="B370" s="658" t="s">
        <v>362</v>
      </c>
      <c r="C370" s="1074">
        <f>SUM(C365:C369)</f>
        <v>0</v>
      </c>
      <c r="D370" s="1074">
        <f t="shared" ref="D370:F370" si="51">SUM(D365:D369)</f>
        <v>0</v>
      </c>
      <c r="E370" s="1074">
        <f t="shared" si="51"/>
        <v>0</v>
      </c>
      <c r="F370" s="1074">
        <f t="shared" si="51"/>
        <v>0</v>
      </c>
    </row>
    <row r="371" spans="1:6" ht="15" customHeight="1" x14ac:dyDescent="0.3">
      <c r="A371" s="708"/>
      <c r="B371" s="588"/>
      <c r="C371" s="288"/>
      <c r="D371" s="288"/>
      <c r="E371" s="288"/>
      <c r="F371" s="290"/>
    </row>
    <row r="372" spans="1:6" ht="15" customHeight="1" x14ac:dyDescent="0.3">
      <c r="A372" s="231" t="s">
        <v>273</v>
      </c>
      <c r="B372" s="588"/>
      <c r="C372" s="288"/>
      <c r="D372" s="288"/>
      <c r="E372" s="288"/>
      <c r="F372" s="290"/>
    </row>
    <row r="373" spans="1:6" ht="15" customHeight="1" x14ac:dyDescent="0.3">
      <c r="A373" s="225" t="s">
        <v>448</v>
      </c>
      <c r="B373" s="659">
        <v>225100</v>
      </c>
      <c r="C373" s="331">
        <f>SUMIFS('Expenditures - all orgs'!$D$14:$D$3599,'Expenditures - all orgs'!$C$14:$C$3599, 'Budget Detail - BBBBBB'!$B373,'Expenditures - all orgs'!$B$14:$B$3599,'Budget Detail - BBBBBB'!$B$3)</f>
        <v>0</v>
      </c>
      <c r="D373" s="549">
        <f>SUMIFS('Expenditures - all orgs'!$E$14:$E$3599,'Expenditures - all orgs'!$C$14:$C$3599, 'Budget Detail - BBBBBB'!$B373,'Expenditures - all orgs'!$B$14:$B$3599,'Budget Detail - BBBBBB'!$B$3)</f>
        <v>0</v>
      </c>
      <c r="E373" s="550">
        <f>SUMIFS('Expenditures - all orgs'!$F$14:$F$3599,'Expenditures - all orgs'!$C$14:$C$3599, 'Budget Detail - BBBBBB'!$B373,'Expenditures - all orgs'!$B$14:$B$3599,'Budget Detail - BBBBBB'!$B$3)</f>
        <v>0</v>
      </c>
      <c r="F373" s="551">
        <f t="shared" ref="F373:F388" si="52">C373-D373-E373</f>
        <v>0</v>
      </c>
    </row>
    <row r="374" spans="1:6" ht="15" customHeight="1" x14ac:dyDescent="0.3">
      <c r="A374" s="225" t="s">
        <v>31</v>
      </c>
      <c r="B374" s="660">
        <v>225300</v>
      </c>
      <c r="C374" s="331">
        <f>SUMIFS('Expenditures - all orgs'!$D$14:$D$3599,'Expenditures - all orgs'!$C$14:$C$3599, 'Budget Detail - BBBBBB'!$B374,'Expenditures - all orgs'!$B$14:$B$3599,'Budget Detail - BBBBBB'!$B$3)</f>
        <v>0</v>
      </c>
      <c r="D374" s="549">
        <f>SUMIFS('Expenditures - all orgs'!$E$14:$E$3599,'Expenditures - all orgs'!$C$14:$C$3599, 'Budget Detail - BBBBBB'!$B374,'Expenditures - all orgs'!$B$14:$B$3599,'Budget Detail - BBBBBB'!$B$3)</f>
        <v>0</v>
      </c>
      <c r="E374" s="550">
        <f>SUMIFS('Expenditures - all orgs'!$F$14:$F$3599,'Expenditures - all orgs'!$C$14:$C$3599, 'Budget Detail - BBBBBB'!$B374,'Expenditures - all orgs'!$B$14:$B$3599,'Budget Detail - BBBBBB'!$B$3)</f>
        <v>0</v>
      </c>
      <c r="F374" s="551">
        <f t="shared" ref="F374:F377" si="53">C374-D374-E374</f>
        <v>0</v>
      </c>
    </row>
    <row r="375" spans="1:6" ht="15" customHeight="1" x14ac:dyDescent="0.3">
      <c r="A375" s="225" t="s">
        <v>274</v>
      </c>
      <c r="B375" s="660">
        <v>225400</v>
      </c>
      <c r="C375" s="331">
        <f>SUMIFS('Expenditures - all orgs'!$D$14:$D$3599,'Expenditures - all orgs'!$C$14:$C$3599, 'Budget Detail - BBBBBB'!$B375,'Expenditures - all orgs'!$B$14:$B$3599,'Budget Detail - BBBBBB'!$B$3)</f>
        <v>0</v>
      </c>
      <c r="D375" s="549">
        <f>SUMIFS('Expenditures - all orgs'!$E$14:$E$3599,'Expenditures - all orgs'!$C$14:$C$3599, 'Budget Detail - BBBBBB'!$B375,'Expenditures - all orgs'!$B$14:$B$3599,'Budget Detail - BBBBBB'!$B$3)</f>
        <v>0</v>
      </c>
      <c r="E375" s="550">
        <f>SUMIFS('Expenditures - all orgs'!$F$14:$F$3599,'Expenditures - all orgs'!$C$14:$C$3599, 'Budget Detail - BBBBBB'!$B375,'Expenditures - all orgs'!$B$14:$B$3599,'Budget Detail - BBBBBB'!$B$3)</f>
        <v>0</v>
      </c>
      <c r="F375" s="551">
        <f t="shared" si="53"/>
        <v>0</v>
      </c>
    </row>
    <row r="376" spans="1:6" ht="15" customHeight="1" x14ac:dyDescent="0.3">
      <c r="A376" s="225" t="s">
        <v>275</v>
      </c>
      <c r="B376" s="660">
        <v>225500</v>
      </c>
      <c r="C376" s="331">
        <f>SUMIFS('Expenditures - all orgs'!$D$14:$D$3599,'Expenditures - all orgs'!$C$14:$C$3599, 'Budget Detail - BBBBBB'!$B376,'Expenditures - all orgs'!$B$14:$B$3599,'Budget Detail - BBBBBB'!$B$3)</f>
        <v>0</v>
      </c>
      <c r="D376" s="549">
        <f>SUMIFS('Expenditures - all orgs'!$E$14:$E$3599,'Expenditures - all orgs'!$C$14:$C$3599, 'Budget Detail - BBBBBB'!$B376,'Expenditures - all orgs'!$B$14:$B$3599,'Budget Detail - BBBBBB'!$B$3)</f>
        <v>0</v>
      </c>
      <c r="E376" s="550">
        <f>SUMIFS('Expenditures - all orgs'!$F$14:$F$3599,'Expenditures - all orgs'!$C$14:$C$3599, 'Budget Detail - BBBBBB'!$B376,'Expenditures - all orgs'!$B$14:$B$3599,'Budget Detail - BBBBBB'!$B$3)</f>
        <v>0</v>
      </c>
      <c r="F376" s="551">
        <f t="shared" si="53"/>
        <v>0</v>
      </c>
    </row>
    <row r="377" spans="1:6" ht="15" customHeight="1" x14ac:dyDescent="0.3">
      <c r="A377" s="225" t="s">
        <v>436</v>
      </c>
      <c r="B377" s="660">
        <v>225600</v>
      </c>
      <c r="C377" s="331">
        <f>SUMIFS('Expenditures - all orgs'!$D$14:$D$3599,'Expenditures - all orgs'!$C$14:$C$3599, 'Budget Detail - BBBBBB'!$B377,'Expenditures - all orgs'!$B$14:$B$3599,'Budget Detail - BBBBBB'!$B$3)</f>
        <v>0</v>
      </c>
      <c r="D377" s="549">
        <f>SUMIFS('Expenditures - all orgs'!$E$14:$E$3599,'Expenditures - all orgs'!$C$14:$C$3599, 'Budget Detail - BBBBBB'!$B377,'Expenditures - all orgs'!$B$14:$B$3599,'Budget Detail - BBBBBB'!$B$3)</f>
        <v>0</v>
      </c>
      <c r="E377" s="550">
        <f>SUMIFS('Expenditures - all orgs'!$F$14:$F$3599,'Expenditures - all orgs'!$C$14:$C$3599, 'Budget Detail - BBBBBB'!$B377,'Expenditures - all orgs'!$B$14:$B$3599,'Budget Detail - BBBBBB'!$B$3)</f>
        <v>0</v>
      </c>
      <c r="F377" s="551">
        <f t="shared" si="53"/>
        <v>0</v>
      </c>
    </row>
    <row r="378" spans="1:6" ht="15" customHeight="1" x14ac:dyDescent="0.3">
      <c r="A378" s="216" t="s">
        <v>276</v>
      </c>
      <c r="B378" s="660">
        <v>225800</v>
      </c>
      <c r="C378" s="331">
        <f>SUMIFS('Expenditures - all orgs'!$D$14:$D$3599,'Expenditures - all orgs'!$C$14:$C$3599, 'Budget Detail - BBBBBB'!$B378,'Expenditures - all orgs'!$B$14:$B$3599,'Budget Detail - BBBBBB'!$B$3)</f>
        <v>0</v>
      </c>
      <c r="D378" s="549">
        <f>SUMIFS('Expenditures - all orgs'!$E$14:$E$3599,'Expenditures - all orgs'!$C$14:$C$3599, 'Budget Detail - BBBBBB'!$B378,'Expenditures - all orgs'!$B$14:$B$3599,'Budget Detail - BBBBBB'!$B$3)</f>
        <v>0</v>
      </c>
      <c r="E378" s="550">
        <f>SUMIFS('Expenditures - all orgs'!$F$14:$F$3599,'Expenditures - all orgs'!$C$14:$C$3599, 'Budget Detail - BBBBBB'!$B378,'Expenditures - all orgs'!$B$14:$B$3599,'Budget Detail - BBBBBB'!$B$3)</f>
        <v>0</v>
      </c>
      <c r="F378" s="551">
        <f t="shared" si="52"/>
        <v>0</v>
      </c>
    </row>
    <row r="379" spans="1:6" ht="15" customHeight="1" thickBot="1" x14ac:dyDescent="0.35">
      <c r="A379" s="216" t="s">
        <v>104</v>
      </c>
      <c r="B379" s="660" t="s">
        <v>107</v>
      </c>
      <c r="C379" s="378">
        <f>SUMIFS('Expenditures - all orgs'!$D$14:$D$3599,'Expenditures - all orgs'!$C$14:$C$3599, 'Budget Detail - BBBBBB'!$B379,'Expenditures - all orgs'!$B$14:$B$3599,'Budget Detail - BBBBBB'!$B$3)</f>
        <v>0</v>
      </c>
      <c r="D379" s="552">
        <f>SUMIFS('Expenditures - all orgs'!$E$14:$E$3599,'Expenditures - all orgs'!$C$14:$C$3599, 'Budget Detail - BBBBBB'!$B379,'Expenditures - all orgs'!$B$14:$B$3599,'Budget Detail - BBBBBB'!$B$3)</f>
        <v>0</v>
      </c>
      <c r="E379" s="553">
        <f>SUMIFS('Expenditures - all orgs'!$F$14:$F$3599,'Expenditures - all orgs'!$C$14:$C$3599, 'Budget Detail - BBBBBB'!$B379,'Expenditures - all orgs'!$B$14:$B$3599,'Budget Detail - BBBBBB'!$B$3)</f>
        <v>0</v>
      </c>
      <c r="F379" s="554">
        <f t="shared" si="52"/>
        <v>0</v>
      </c>
    </row>
    <row r="380" spans="1:6" ht="15" customHeight="1" thickBot="1" x14ac:dyDescent="0.35">
      <c r="A380" s="216"/>
      <c r="B380" s="661" t="s">
        <v>362</v>
      </c>
      <c r="C380" s="973">
        <f>SUM(C373:C379)</f>
        <v>0</v>
      </c>
      <c r="D380" s="973">
        <f t="shared" ref="D380:F380" si="54">SUM(D373:D379)</f>
        <v>0</v>
      </c>
      <c r="E380" s="973">
        <f t="shared" si="54"/>
        <v>0</v>
      </c>
      <c r="F380" s="973">
        <f t="shared" si="54"/>
        <v>0</v>
      </c>
    </row>
    <row r="381" spans="1:6" ht="15" customHeight="1" x14ac:dyDescent="0.3">
      <c r="A381" s="708"/>
      <c r="B381" s="588"/>
      <c r="C381" s="288"/>
      <c r="D381" s="288"/>
      <c r="E381" s="288"/>
      <c r="F381" s="290"/>
    </row>
    <row r="382" spans="1:6" ht="15" customHeight="1" x14ac:dyDescent="0.3">
      <c r="A382" s="231" t="s">
        <v>277</v>
      </c>
      <c r="B382" s="588"/>
      <c r="C382" s="288"/>
      <c r="D382" s="288"/>
      <c r="E382" s="288"/>
      <c r="F382" s="290"/>
    </row>
    <row r="383" spans="1:6" ht="15" customHeight="1" x14ac:dyDescent="0.3">
      <c r="A383" s="216" t="s">
        <v>115</v>
      </c>
      <c r="B383" s="662">
        <v>226100</v>
      </c>
      <c r="C383" s="332">
        <f>SUMIFS('Expenditures - all orgs'!$D$14:$D$3599,'Expenditures - all orgs'!$C$14:$C$3599, 'Budget Detail - BBBBBB'!$B383,'Expenditures - all orgs'!$B$14:$B$3599,'Budget Detail - BBBBBB'!$B$3)</f>
        <v>0</v>
      </c>
      <c r="D383" s="556">
        <f>SUMIFS('Expenditures - all orgs'!$E$14:$E$3599,'Expenditures - all orgs'!$C$14:$C$3599, 'Budget Detail - BBBBBB'!$B383,'Expenditures - all orgs'!$B$14:$B$3599,'Budget Detail - BBBBBB'!$B$3)</f>
        <v>0</v>
      </c>
      <c r="E383" s="557">
        <f>SUMIFS('Expenditures - all orgs'!$F$14:$F$3599,'Expenditures - all orgs'!$C$14:$C$3599, 'Budget Detail - BBBBBB'!$B383,'Expenditures - all orgs'!$B$14:$B$3599,'Budget Detail - BBBBBB'!$B$3)</f>
        <v>0</v>
      </c>
      <c r="F383" s="558">
        <f t="shared" si="52"/>
        <v>0</v>
      </c>
    </row>
    <row r="384" spans="1:6" ht="15" customHeight="1" x14ac:dyDescent="0.3">
      <c r="A384" s="216" t="s">
        <v>450</v>
      </c>
      <c r="B384" s="663">
        <v>226200</v>
      </c>
      <c r="C384" s="332">
        <f>SUMIFS('Expenditures - all orgs'!$D$14:$D$3599,'Expenditures - all orgs'!$C$14:$C$3599, 'Budget Detail - BBBBBB'!$B384,'Expenditures - all orgs'!$B$14:$B$3599,'Budget Detail - BBBBBB'!$B$3)</f>
        <v>0</v>
      </c>
      <c r="D384" s="556">
        <f>SUMIFS('Expenditures - all orgs'!$E$14:$E$3599,'Expenditures - all orgs'!$C$14:$C$3599, 'Budget Detail - BBBBBB'!$B384,'Expenditures - all orgs'!$B$14:$B$3599,'Budget Detail - BBBBBB'!$B$3)</f>
        <v>0</v>
      </c>
      <c r="E384" s="557">
        <f>SUMIFS('Expenditures - all orgs'!$F$14:$F$3599,'Expenditures - all orgs'!$C$14:$C$3599, 'Budget Detail - BBBBBB'!$B384,'Expenditures - all orgs'!$B$14:$B$3599,'Budget Detail - BBBBBB'!$B$3)</f>
        <v>0</v>
      </c>
      <c r="F384" s="558">
        <f t="shared" si="52"/>
        <v>0</v>
      </c>
    </row>
    <row r="385" spans="1:6" ht="15" customHeight="1" x14ac:dyDescent="0.3">
      <c r="A385" s="216" t="s">
        <v>451</v>
      </c>
      <c r="B385" s="663">
        <v>226300</v>
      </c>
      <c r="C385" s="332">
        <f>SUMIFS('Expenditures - all orgs'!$D$14:$D$3599,'Expenditures - all orgs'!$C$14:$C$3599, 'Budget Detail - BBBBBB'!$B385,'Expenditures - all orgs'!$B$14:$B$3599,'Budget Detail - BBBBBB'!$B$3)</f>
        <v>0</v>
      </c>
      <c r="D385" s="556">
        <f>SUMIFS('Expenditures - all orgs'!$E$14:$E$3599,'Expenditures - all orgs'!$C$14:$C$3599, 'Budget Detail - BBBBBB'!$B385,'Expenditures - all orgs'!$B$14:$B$3599,'Budget Detail - BBBBBB'!$B$3)</f>
        <v>0</v>
      </c>
      <c r="E385" s="557">
        <f>SUMIFS('Expenditures - all orgs'!$F$14:$F$3599,'Expenditures - all orgs'!$C$14:$C$3599, 'Budget Detail - BBBBBB'!$B385,'Expenditures - all orgs'!$B$14:$B$3599,'Budget Detail - BBBBBB'!$B$3)</f>
        <v>0</v>
      </c>
      <c r="F385" s="558">
        <f t="shared" si="52"/>
        <v>0</v>
      </c>
    </row>
    <row r="386" spans="1:6" ht="15" customHeight="1" x14ac:dyDescent="0.3">
      <c r="A386" s="222" t="s">
        <v>103</v>
      </c>
      <c r="B386" s="664">
        <v>226400</v>
      </c>
      <c r="C386" s="332">
        <f>SUMIFS('Expenditures - all orgs'!$D$14:$D$3599,'Expenditures - all orgs'!$C$14:$C$3599, 'Budget Detail - BBBBBB'!$B386,'Expenditures - all orgs'!$B$14:$B$3599,'Budget Detail - BBBBBB'!$B$3)</f>
        <v>0</v>
      </c>
      <c r="D386" s="556">
        <f>SUMIFS('Expenditures - all orgs'!$E$14:$E$3599,'Expenditures - all orgs'!$C$14:$C$3599, 'Budget Detail - BBBBBB'!$B386,'Expenditures - all orgs'!$B$14:$B$3599,'Budget Detail - BBBBBB'!$B$3)</f>
        <v>0</v>
      </c>
      <c r="E386" s="557">
        <f>SUMIFS('Expenditures - all orgs'!$F$14:$F$3599,'Expenditures - all orgs'!$C$14:$C$3599, 'Budget Detail - BBBBBB'!$B386,'Expenditures - all orgs'!$B$14:$B$3599,'Budget Detail - BBBBBB'!$B$3)</f>
        <v>0</v>
      </c>
      <c r="F386" s="558">
        <f t="shared" si="52"/>
        <v>0</v>
      </c>
    </row>
    <row r="387" spans="1:6" ht="15" customHeight="1" x14ac:dyDescent="0.3">
      <c r="A387" s="222" t="s">
        <v>280</v>
      </c>
      <c r="B387" s="664">
        <v>226800</v>
      </c>
      <c r="C387" s="332">
        <f>SUMIFS('Expenditures - all orgs'!$D$14:$D$3599,'Expenditures - all orgs'!$C$14:$C$3599, 'Budget Detail - BBBBBB'!$B387,'Expenditures - all orgs'!$B$14:$B$3599,'Budget Detail - BBBBBB'!$B$3)</f>
        <v>0</v>
      </c>
      <c r="D387" s="559">
        <f>SUMIFS('Expenditures - all orgs'!$E$14:$E$3599,'Expenditures - all orgs'!$C$14:$C$3599, 'Budget Detail - BBBBBB'!$B387,'Expenditures - all orgs'!$B$14:$B$3599,'Budget Detail - BBBBBB'!$B$3)</f>
        <v>0</v>
      </c>
      <c r="E387" s="557">
        <f>SUMIFS('Expenditures - all orgs'!$F$14:$F$3599,'Expenditures - all orgs'!$C$14:$C$3599, 'Budget Detail - BBBBBB'!$B387,'Expenditures - all orgs'!$B$14:$B$3599,'Budget Detail - BBBBBB'!$B$3)</f>
        <v>0</v>
      </c>
      <c r="F387" s="558">
        <f t="shared" si="52"/>
        <v>0</v>
      </c>
    </row>
    <row r="388" spans="1:6" ht="15" customHeight="1" thickBot="1" x14ac:dyDescent="0.35">
      <c r="A388" s="218" t="s">
        <v>104</v>
      </c>
      <c r="B388" s="664" t="s">
        <v>107</v>
      </c>
      <c r="C388" s="332">
        <f>SUMIFS('Expenditures - all orgs'!$D$14:$D$3599,'Expenditures - all orgs'!$C$14:$C$3599, 'Budget Detail - BBBBBB'!$B388,'Expenditures - all orgs'!$B$14:$B$3599,'Budget Detail - BBBBBB'!$B$3)</f>
        <v>0</v>
      </c>
      <c r="D388" s="560">
        <f>SUMIFS('Expenditures - all orgs'!$E$14:$E$3599,'Expenditures - all orgs'!$C$14:$C$3599, 'Budget Detail - BBBBBB'!$B388,'Expenditures - all orgs'!$B$14:$B$3599,'Budget Detail - BBBBBB'!$B$3)</f>
        <v>0</v>
      </c>
      <c r="E388" s="561">
        <f>SUMIFS('Expenditures - all orgs'!$F$14:$F$3599,'Expenditures - all orgs'!$C$14:$C$3599, 'Budget Detail - BBBBBB'!$B388,'Expenditures - all orgs'!$B$14:$B$3599,'Budget Detail - BBBBBB'!$B$3)</f>
        <v>0</v>
      </c>
      <c r="F388" s="562">
        <f t="shared" si="52"/>
        <v>0</v>
      </c>
    </row>
    <row r="389" spans="1:6" ht="15" customHeight="1" thickBot="1" x14ac:dyDescent="0.35">
      <c r="A389" s="218"/>
      <c r="B389" s="665" t="s">
        <v>362</v>
      </c>
      <c r="C389" s="1075">
        <f>SUM(C383:C388)</f>
        <v>0</v>
      </c>
      <c r="D389" s="1075">
        <f t="shared" ref="D389:F389" si="55">SUM(D383:D388)</f>
        <v>0</v>
      </c>
      <c r="E389" s="1075">
        <f t="shared" si="55"/>
        <v>0</v>
      </c>
      <c r="F389" s="1075">
        <f t="shared" si="55"/>
        <v>0</v>
      </c>
    </row>
    <row r="390" spans="1:6" ht="15" customHeight="1" x14ac:dyDescent="0.3">
      <c r="A390" s="708"/>
      <c r="B390" s="588"/>
      <c r="C390" s="288"/>
      <c r="D390" s="288"/>
      <c r="E390" s="288"/>
      <c r="F390" s="290"/>
    </row>
    <row r="391" spans="1:6" ht="15" customHeight="1" x14ac:dyDescent="0.3">
      <c r="A391" s="231" t="s">
        <v>281</v>
      </c>
      <c r="B391" s="588"/>
      <c r="C391" s="288"/>
      <c r="D391" s="288"/>
      <c r="E391" s="288"/>
      <c r="F391" s="290"/>
    </row>
    <row r="392" spans="1:6" ht="15" customHeight="1" x14ac:dyDescent="0.3">
      <c r="A392" s="222" t="s">
        <v>282</v>
      </c>
      <c r="B392" s="666">
        <v>227100</v>
      </c>
      <c r="C392" s="333">
        <f>SUMIFS('Expenditures - all orgs'!$D$14:$D$3599,'Expenditures - all orgs'!$C$14:$C$3599, 'Budget Detail - BBBBBB'!$B392,'Expenditures - all orgs'!$B$14:$B$3599,'Budget Detail - BBBBBB'!$B$3)</f>
        <v>0</v>
      </c>
      <c r="D392" s="564">
        <f>SUMIFS('Expenditures - all orgs'!$E$14:$E$3599,'Expenditures - all orgs'!$C$14:$C$3599, 'Budget Detail - BBBBBB'!$B392,'Expenditures - all orgs'!$B$14:$B$3599,'Budget Detail - BBBBBB'!$B$3)</f>
        <v>0</v>
      </c>
      <c r="E392" s="565">
        <f>SUMIFS('Expenditures - all orgs'!$F$14:$F$3599,'Expenditures - all orgs'!$C$14:$C$3599, 'Budget Detail - BBBBBB'!$B392,'Expenditures - all orgs'!$B$14:$B$3599,'Budget Detail - BBBBBB'!$B$3)</f>
        <v>0</v>
      </c>
      <c r="F392" s="566">
        <f t="shared" ref="F392:F401" si="56">C392-D392-E392</f>
        <v>0</v>
      </c>
    </row>
    <row r="393" spans="1:6" ht="15" customHeight="1" x14ac:dyDescent="0.3">
      <c r="A393" s="222" t="s">
        <v>283</v>
      </c>
      <c r="B393" s="667">
        <v>227200</v>
      </c>
      <c r="C393" s="333">
        <f>SUMIFS('Expenditures - all orgs'!$D$14:$D$3599,'Expenditures - all orgs'!$C$14:$C$3599, 'Budget Detail - BBBBBB'!$B393,'Expenditures - all orgs'!$B$14:$B$3599,'Budget Detail - BBBBBB'!$B$3)</f>
        <v>0</v>
      </c>
      <c r="D393" s="564">
        <f>SUMIFS('Expenditures - all orgs'!$E$14:$E$3599,'Expenditures - all orgs'!$C$14:$C$3599, 'Budget Detail - BBBBBB'!$B393,'Expenditures - all orgs'!$B$14:$B$3599,'Budget Detail - BBBBBB'!$B$3)</f>
        <v>0</v>
      </c>
      <c r="E393" s="565">
        <f>SUMIFS('Expenditures - all orgs'!$F$14:$F$3599,'Expenditures - all orgs'!$C$14:$C$3599, 'Budget Detail - BBBBBB'!$B393,'Expenditures - all orgs'!$B$14:$B$3599,'Budget Detail - BBBBBB'!$B$3)</f>
        <v>0</v>
      </c>
      <c r="F393" s="566">
        <f t="shared" si="56"/>
        <v>0</v>
      </c>
    </row>
    <row r="394" spans="1:6" ht="15" customHeight="1" x14ac:dyDescent="0.3">
      <c r="A394" s="222" t="s">
        <v>284</v>
      </c>
      <c r="B394" s="667">
        <v>227300</v>
      </c>
      <c r="C394" s="333">
        <f>SUMIFS('Expenditures - all orgs'!$D$14:$D$3599,'Expenditures - all orgs'!$C$14:$C$3599, 'Budget Detail - BBBBBB'!$B394,'Expenditures - all orgs'!$B$14:$B$3599,'Budget Detail - BBBBBB'!$B$3)</f>
        <v>0</v>
      </c>
      <c r="D394" s="564">
        <f>SUMIFS('Expenditures - all orgs'!$E$14:$E$3599,'Expenditures - all orgs'!$C$14:$C$3599, 'Budget Detail - BBBBBB'!$B394,'Expenditures - all orgs'!$B$14:$B$3599,'Budget Detail - BBBBBB'!$B$3)</f>
        <v>0</v>
      </c>
      <c r="E394" s="565">
        <f>SUMIFS('Expenditures - all orgs'!$F$14:$F$3599,'Expenditures - all orgs'!$C$14:$C$3599, 'Budget Detail - BBBBBB'!$B394,'Expenditures - all orgs'!$B$14:$B$3599,'Budget Detail - BBBBBB'!$B$3)</f>
        <v>0</v>
      </c>
      <c r="F394" s="566">
        <f t="shared" si="56"/>
        <v>0</v>
      </c>
    </row>
    <row r="395" spans="1:6" ht="15" customHeight="1" x14ac:dyDescent="0.3">
      <c r="A395" s="222" t="s">
        <v>285</v>
      </c>
      <c r="B395" s="667">
        <v>227400</v>
      </c>
      <c r="C395" s="333">
        <f>SUMIFS('Expenditures - all orgs'!$D$14:$D$3599,'Expenditures - all orgs'!$C$14:$C$3599, 'Budget Detail - BBBBBB'!$B395,'Expenditures - all orgs'!$B$14:$B$3599,'Budget Detail - BBBBBB'!$B$3)</f>
        <v>0</v>
      </c>
      <c r="D395" s="564">
        <f>SUMIFS('Expenditures - all orgs'!$E$14:$E$3599,'Expenditures - all orgs'!$C$14:$C$3599, 'Budget Detail - BBBBBB'!$B395,'Expenditures - all orgs'!$B$14:$B$3599,'Budget Detail - BBBBBB'!$B$3)</f>
        <v>0</v>
      </c>
      <c r="E395" s="565">
        <f>SUMIFS('Expenditures - all orgs'!$F$14:$F$3599,'Expenditures - all orgs'!$C$14:$C$3599, 'Budget Detail - BBBBBB'!$B395,'Expenditures - all orgs'!$B$14:$B$3599,'Budget Detail - BBBBBB'!$B$3)</f>
        <v>0</v>
      </c>
      <c r="F395" s="566">
        <f t="shared" si="56"/>
        <v>0</v>
      </c>
    </row>
    <row r="396" spans="1:6" ht="15" customHeight="1" x14ac:dyDescent="0.3">
      <c r="A396" s="222" t="s">
        <v>286</v>
      </c>
      <c r="B396" s="667">
        <v>227500</v>
      </c>
      <c r="C396" s="333">
        <f>SUMIFS('Expenditures - all orgs'!$D$14:$D$3599,'Expenditures - all orgs'!$C$14:$C$3599, 'Budget Detail - BBBBBB'!$B396,'Expenditures - all orgs'!$B$14:$B$3599,'Budget Detail - BBBBBB'!$B$3)</f>
        <v>0</v>
      </c>
      <c r="D396" s="564">
        <f>SUMIFS('Expenditures - all orgs'!$E$14:$E$3599,'Expenditures - all orgs'!$C$14:$C$3599, 'Budget Detail - BBBBBB'!$B396,'Expenditures - all orgs'!$B$14:$B$3599,'Budget Detail - BBBBBB'!$B$3)</f>
        <v>0</v>
      </c>
      <c r="E396" s="565">
        <f>SUMIFS('Expenditures - all orgs'!$F$14:$F$3599,'Expenditures - all orgs'!$C$14:$C$3599, 'Budget Detail - BBBBBB'!$B396,'Expenditures - all orgs'!$B$14:$B$3599,'Budget Detail - BBBBBB'!$B$3)</f>
        <v>0</v>
      </c>
      <c r="F396" s="566">
        <f t="shared" si="56"/>
        <v>0</v>
      </c>
    </row>
    <row r="397" spans="1:6" ht="15" customHeight="1" x14ac:dyDescent="0.3">
      <c r="A397" s="222" t="s">
        <v>287</v>
      </c>
      <c r="B397" s="667">
        <v>227600</v>
      </c>
      <c r="C397" s="333">
        <f>SUMIFS('Expenditures - all orgs'!$D$14:$D$3599,'Expenditures - all orgs'!$C$14:$C$3599, 'Budget Detail - BBBBBB'!$B397,'Expenditures - all orgs'!$B$14:$B$3599,'Budget Detail - BBBBBB'!$B$3)</f>
        <v>0</v>
      </c>
      <c r="D397" s="564">
        <f>SUMIFS('Expenditures - all orgs'!$E$14:$E$3599,'Expenditures - all orgs'!$C$14:$C$3599, 'Budget Detail - BBBBBB'!$B397,'Expenditures - all orgs'!$B$14:$B$3599,'Budget Detail - BBBBBB'!$B$3)</f>
        <v>0</v>
      </c>
      <c r="E397" s="565">
        <f>SUMIFS('Expenditures - all orgs'!$F$14:$F$3599,'Expenditures - all orgs'!$C$14:$C$3599, 'Budget Detail - BBBBBB'!$B397,'Expenditures - all orgs'!$B$14:$B$3599,'Budget Detail - BBBBBB'!$B$3)</f>
        <v>0</v>
      </c>
      <c r="F397" s="566">
        <f t="shared" si="56"/>
        <v>0</v>
      </c>
    </row>
    <row r="398" spans="1:6" ht="15" customHeight="1" x14ac:dyDescent="0.3">
      <c r="A398" s="222" t="s">
        <v>288</v>
      </c>
      <c r="B398" s="667">
        <v>227700</v>
      </c>
      <c r="C398" s="333">
        <f>SUMIFS('Expenditures - all orgs'!$D$14:$D$3599,'Expenditures - all orgs'!$C$14:$C$3599, 'Budget Detail - BBBBBB'!$B398,'Expenditures - all orgs'!$B$14:$B$3599,'Budget Detail - BBBBBB'!$B$3)</f>
        <v>0</v>
      </c>
      <c r="D398" s="564">
        <f>SUMIFS('Expenditures - all orgs'!$E$14:$E$3599,'Expenditures - all orgs'!$C$14:$C$3599, 'Budget Detail - BBBBBB'!$B398,'Expenditures - all orgs'!$B$14:$B$3599,'Budget Detail - BBBBBB'!$B$3)</f>
        <v>0</v>
      </c>
      <c r="E398" s="565">
        <f>SUMIFS('Expenditures - all orgs'!$F$14:$F$3599,'Expenditures - all orgs'!$C$14:$C$3599, 'Budget Detail - BBBBBB'!$B398,'Expenditures - all orgs'!$B$14:$B$3599,'Budget Detail - BBBBBB'!$B$3)</f>
        <v>0</v>
      </c>
      <c r="F398" s="566">
        <f t="shared" si="56"/>
        <v>0</v>
      </c>
    </row>
    <row r="399" spans="1:6" ht="15" customHeight="1" x14ac:dyDescent="0.3">
      <c r="A399" s="222" t="s">
        <v>289</v>
      </c>
      <c r="B399" s="667">
        <v>227800</v>
      </c>
      <c r="C399" s="333">
        <f>SUMIFS('Expenditures - all orgs'!$D$14:$D$3599,'Expenditures - all orgs'!$C$14:$C$3599, 'Budget Detail - BBBBBB'!$B399,'Expenditures - all orgs'!$B$14:$B$3599,'Budget Detail - BBBBBB'!$B$3)</f>
        <v>0</v>
      </c>
      <c r="D399" s="564">
        <f>SUMIFS('Expenditures - all orgs'!$E$14:$E$3599,'Expenditures - all orgs'!$C$14:$C$3599, 'Budget Detail - BBBBBB'!$B399,'Expenditures - all orgs'!$B$14:$B$3599,'Budget Detail - BBBBBB'!$B$3)</f>
        <v>0</v>
      </c>
      <c r="E399" s="565">
        <f>SUMIFS('Expenditures - all orgs'!$F$14:$F$3599,'Expenditures - all orgs'!$C$14:$C$3599, 'Budget Detail - BBBBBB'!$B399,'Expenditures - all orgs'!$B$14:$B$3599,'Budget Detail - BBBBBB'!$B$3)</f>
        <v>0</v>
      </c>
      <c r="F399" s="566">
        <f t="shared" si="56"/>
        <v>0</v>
      </c>
    </row>
    <row r="400" spans="1:6" ht="15" customHeight="1" x14ac:dyDescent="0.3">
      <c r="A400" s="218" t="s">
        <v>104</v>
      </c>
      <c r="B400" s="667" t="s">
        <v>107</v>
      </c>
      <c r="C400" s="333">
        <f>SUMIFS('Expenditures - all orgs'!$D$14:$D$3599,'Expenditures - all orgs'!$C$14:$C$3599, 'Budget Detail - BBBBBB'!$B400,'Expenditures - all orgs'!$B$14:$B$3599,'Budget Detail - BBBBBB'!$B$3)</f>
        <v>0</v>
      </c>
      <c r="D400" s="564">
        <f>SUMIFS('Expenditures - all orgs'!$E$14:$E$3599,'Expenditures - all orgs'!$C$14:$C$3599, 'Budget Detail - BBBBBB'!$B400,'Expenditures - all orgs'!$B$14:$B$3599,'Budget Detail - BBBBBB'!$B$3)</f>
        <v>0</v>
      </c>
      <c r="E400" s="565">
        <f>SUMIFS('Expenditures - all orgs'!$F$14:$F$3599,'Expenditures - all orgs'!$C$14:$C$3599, 'Budget Detail - BBBBBB'!$B400,'Expenditures - all orgs'!$B$14:$B$3599,'Budget Detail - BBBBBB'!$B$3)</f>
        <v>0</v>
      </c>
      <c r="F400" s="566">
        <f t="shared" si="56"/>
        <v>0</v>
      </c>
    </row>
    <row r="401" spans="1:37" ht="15" customHeight="1" thickBot="1" x14ac:dyDescent="0.35">
      <c r="A401" s="218" t="s">
        <v>104</v>
      </c>
      <c r="B401" s="667" t="s">
        <v>107</v>
      </c>
      <c r="C401" s="333">
        <f>SUMIFS('Expenditures - all orgs'!$D$14:$D$3599,'Expenditures - all orgs'!$C$14:$C$3599, 'Budget Detail - BBBBBB'!$B401,'Expenditures - all orgs'!$B$14:$B$3599,'Budget Detail - BBBBBB'!$B$3)</f>
        <v>0</v>
      </c>
      <c r="D401" s="567">
        <f>SUMIFS('Expenditures - all orgs'!$E$14:$E$3599,'Expenditures - all orgs'!$C$14:$C$3599, 'Budget Detail - BBBBBB'!$B401,'Expenditures - all orgs'!$B$14:$B$3599,'Budget Detail - BBBBBB'!$B$3)</f>
        <v>0</v>
      </c>
      <c r="E401" s="568">
        <f>SUMIFS('Expenditures - all orgs'!$F$14:$F$3599,'Expenditures - all orgs'!$C$14:$C$3599, 'Budget Detail - BBBBBB'!$B401,'Expenditures - all orgs'!$B$14:$B$3599,'Budget Detail - BBBBBB'!$B$3)</f>
        <v>0</v>
      </c>
      <c r="F401" s="569">
        <f t="shared" si="56"/>
        <v>0</v>
      </c>
    </row>
    <row r="402" spans="1:37" ht="15" customHeight="1" thickBot="1" x14ac:dyDescent="0.35">
      <c r="A402" s="218"/>
      <c r="B402" s="668" t="s">
        <v>362</v>
      </c>
      <c r="C402" s="381">
        <f>SUM(C392:C401)</f>
        <v>0</v>
      </c>
      <c r="D402" s="381">
        <f t="shared" ref="D402:F402" si="57">SUM(D392:D401)</f>
        <v>0</v>
      </c>
      <c r="E402" s="381">
        <f t="shared" si="57"/>
        <v>0</v>
      </c>
      <c r="F402" s="381">
        <f t="shared" si="57"/>
        <v>0</v>
      </c>
    </row>
    <row r="403" spans="1:37" ht="15" customHeight="1" x14ac:dyDescent="0.3">
      <c r="A403" s="708"/>
      <c r="B403" s="588"/>
      <c r="C403" s="288"/>
      <c r="D403" s="288"/>
      <c r="E403" s="288"/>
      <c r="F403" s="290"/>
    </row>
    <row r="404" spans="1:37" ht="15" customHeight="1" x14ac:dyDescent="0.3">
      <c r="A404" s="231" t="s">
        <v>290</v>
      </c>
      <c r="B404" s="588"/>
      <c r="C404" s="288"/>
      <c r="D404" s="288"/>
      <c r="E404" s="288"/>
      <c r="F404" s="290"/>
    </row>
    <row r="405" spans="1:37" ht="15" customHeight="1" x14ac:dyDescent="0.3">
      <c r="A405" s="708" t="s">
        <v>292</v>
      </c>
      <c r="B405" s="669">
        <v>228100</v>
      </c>
      <c r="C405" s="334">
        <f>SUMIFS('Expenditures - all orgs'!$D$14:$D$3599,'Expenditures - all orgs'!$C$14:$C$3599, 'Budget Detail - BBBBBB'!$B405,'Expenditures - all orgs'!$B$14:$B$3599,'Budget Detail - BBBBBB'!$B$3)</f>
        <v>0</v>
      </c>
      <c r="D405" s="571">
        <f>SUMIFS('Expenditures - all orgs'!$E$14:$E$3599,'Expenditures - all orgs'!$C$14:$C$3599, 'Budget Detail - BBBBBB'!$B405,'Expenditures - all orgs'!$B$14:$B$3599,'Budget Detail - BBBBBB'!$B$3)</f>
        <v>0</v>
      </c>
      <c r="E405" s="572">
        <f>SUMIFS('Expenditures - all orgs'!$F$14:$F$3599,'Expenditures - all orgs'!$C$14:$C$3599, 'Budget Detail - BBBBBB'!$B405,'Expenditures - all orgs'!$B$14:$B$3599,'Budget Detail - BBBBBB'!$B$3)</f>
        <v>0</v>
      </c>
      <c r="F405" s="573">
        <f t="shared" ref="F405:F409" si="58">C405-D405-E405</f>
        <v>0</v>
      </c>
    </row>
    <row r="406" spans="1:37" ht="15" customHeight="1" x14ac:dyDescent="0.3">
      <c r="A406" s="708" t="s">
        <v>291</v>
      </c>
      <c r="B406" s="670">
        <v>228200</v>
      </c>
      <c r="C406" s="334">
        <f>SUMIFS('Expenditures - all orgs'!$D$14:$D$3599,'Expenditures - all orgs'!$C$14:$C$3599, 'Budget Detail - BBBBBB'!$B406,'Expenditures - all orgs'!$B$14:$B$3599,'Budget Detail - BBBBBB'!$B$3)</f>
        <v>0</v>
      </c>
      <c r="D406" s="571">
        <f>SUMIFS('Expenditures - all orgs'!$E$14:$E$3599,'Expenditures - all orgs'!$C$14:$C$3599, 'Budget Detail - BBBBBB'!$B406,'Expenditures - all orgs'!$B$14:$B$3599,'Budget Detail - BBBBBB'!$B$3)</f>
        <v>0</v>
      </c>
      <c r="E406" s="572">
        <f>SUMIFS('Expenditures - all orgs'!$F$14:$F$3599,'Expenditures - all orgs'!$C$14:$C$3599, 'Budget Detail - BBBBBB'!$B406,'Expenditures - all orgs'!$B$14:$B$3599,'Budget Detail - BBBBBB'!$B$3)</f>
        <v>0</v>
      </c>
      <c r="F406" s="573">
        <f t="shared" si="58"/>
        <v>0</v>
      </c>
    </row>
    <row r="407" spans="1:37" ht="15" customHeight="1" x14ac:dyDescent="0.3">
      <c r="A407" s="708" t="s">
        <v>293</v>
      </c>
      <c r="B407" s="670">
        <v>228300</v>
      </c>
      <c r="C407" s="334">
        <f>SUMIFS('Expenditures - all orgs'!$D$14:$D$3599,'Expenditures - all orgs'!$C$14:$C$3599, 'Budget Detail - BBBBBB'!$B407,'Expenditures - all orgs'!$B$14:$B$3599,'Budget Detail - BBBBBB'!$B$3)</f>
        <v>0</v>
      </c>
      <c r="D407" s="571">
        <f>SUMIFS('Expenditures - all orgs'!$E$14:$E$3599,'Expenditures - all orgs'!$C$14:$C$3599, 'Budget Detail - BBBBBB'!$B407,'Expenditures - all orgs'!$B$14:$B$3599,'Budget Detail - BBBBBB'!$B$3)</f>
        <v>0</v>
      </c>
      <c r="E407" s="572">
        <f>SUMIFS('Expenditures - all orgs'!$F$14:$F$3599,'Expenditures - all orgs'!$C$14:$C$3599, 'Budget Detail - BBBBBB'!$B407,'Expenditures - all orgs'!$B$14:$B$3599,'Budget Detail - BBBBBB'!$B$3)</f>
        <v>0</v>
      </c>
      <c r="F407" s="573">
        <f t="shared" si="58"/>
        <v>0</v>
      </c>
    </row>
    <row r="408" spans="1:37" ht="15" customHeight="1" x14ac:dyDescent="0.3">
      <c r="A408" s="708" t="s">
        <v>443</v>
      </c>
      <c r="B408" s="670">
        <v>228800</v>
      </c>
      <c r="C408" s="334">
        <f>SUMIFS('Expenditures - all orgs'!$D$14:$D$3599,'Expenditures - all orgs'!$C$14:$C$3599, 'Budget Detail - BBBBBB'!$B408,'Expenditures - all orgs'!$B$14:$B$3599,'Budget Detail - BBBBBB'!$B$3)</f>
        <v>0</v>
      </c>
      <c r="D408" s="571">
        <f>SUMIFS('Expenditures - all orgs'!$E$14:$E$3599,'Expenditures - all orgs'!$C$14:$C$3599, 'Budget Detail - BBBBBB'!$B408,'Expenditures - all orgs'!$B$14:$B$3599,'Budget Detail - BBBBBB'!$B$3)</f>
        <v>0</v>
      </c>
      <c r="E408" s="572">
        <f>SUMIFS('Expenditures - all orgs'!$F$14:$F$3599,'Expenditures - all orgs'!$C$14:$C$3599, 'Budget Detail - BBBBBB'!$B408,'Expenditures - all orgs'!$B$14:$B$3599,'Budget Detail - BBBBBB'!$B$3)</f>
        <v>0</v>
      </c>
      <c r="F408" s="573">
        <f t="shared" si="58"/>
        <v>0</v>
      </c>
    </row>
    <row r="409" spans="1:37" ht="15" customHeight="1" thickBot="1" x14ac:dyDescent="0.35">
      <c r="A409" s="708" t="s">
        <v>104</v>
      </c>
      <c r="B409" s="670" t="s">
        <v>107</v>
      </c>
      <c r="C409" s="334">
        <f>SUMIFS('Expenditures - all orgs'!$D$14:$D$3599,'Expenditures - all orgs'!$C$14:$C$3599, 'Budget Detail - BBBBBB'!$B409,'Expenditures - all orgs'!$B$14:$B$3599,'Budget Detail - BBBBBB'!$B$3)</f>
        <v>0</v>
      </c>
      <c r="D409" s="574">
        <f>SUMIFS('Expenditures - all orgs'!$E$14:$E$3599,'Expenditures - all orgs'!$C$14:$C$3599, 'Budget Detail - BBBBBB'!$B409,'Expenditures - all orgs'!$B$14:$B$3599,'Budget Detail - BBBBBB'!$B$3)</f>
        <v>0</v>
      </c>
      <c r="E409" s="575">
        <f>SUMIFS('Expenditures - all orgs'!$F$14:$F$3599,'Expenditures - all orgs'!$C$14:$C$3599, 'Budget Detail - BBBBBB'!$B409,'Expenditures - all orgs'!$B$14:$B$3599,'Budget Detail - BBBBBB'!$B$3)</f>
        <v>0</v>
      </c>
      <c r="F409" s="576">
        <f t="shared" si="58"/>
        <v>0</v>
      </c>
    </row>
    <row r="410" spans="1:37" ht="15" customHeight="1" thickBot="1" x14ac:dyDescent="0.35">
      <c r="A410" s="708"/>
      <c r="B410" s="671" t="s">
        <v>362</v>
      </c>
      <c r="C410" s="382">
        <f>SUM(C405:C409)</f>
        <v>0</v>
      </c>
      <c r="D410" s="382">
        <f t="shared" ref="D410:F410" si="59">SUM(D405:D409)</f>
        <v>0</v>
      </c>
      <c r="E410" s="382">
        <f t="shared" si="59"/>
        <v>0</v>
      </c>
      <c r="F410" s="382">
        <f t="shared" si="59"/>
        <v>0</v>
      </c>
    </row>
    <row r="411" spans="1:37" ht="15" customHeight="1" x14ac:dyDescent="0.3">
      <c r="A411" s="708"/>
      <c r="B411" s="588"/>
      <c r="C411" s="288"/>
      <c r="D411" s="288"/>
      <c r="E411" s="288"/>
      <c r="F411" s="290"/>
    </row>
    <row r="412" spans="1:37" ht="15" customHeight="1" x14ac:dyDescent="0.3">
      <c r="A412" s="231" t="s">
        <v>437</v>
      </c>
      <c r="B412" s="588"/>
      <c r="C412" s="288"/>
      <c r="D412" s="288"/>
      <c r="E412" s="288"/>
      <c r="F412" s="290"/>
    </row>
    <row r="413" spans="1:37" ht="15" customHeight="1" thickBot="1" x14ac:dyDescent="0.35">
      <c r="A413" s="222" t="s">
        <v>438</v>
      </c>
      <c r="B413" s="1120">
        <v>232000</v>
      </c>
      <c r="C413" s="1148">
        <f>SUMIFS('Expenditures - all orgs'!$D$14:$D$3599,'Expenditures - all orgs'!$C$14:$C$3599, 'Budget Detail - BBBBBB'!$B413,'Expenditures - all orgs'!$B$14:$B$3599,'Budget Detail - BBBBBB'!$B$3)</f>
        <v>0</v>
      </c>
      <c r="D413" s="1150">
        <f>SUMIFS('Expenditures - all orgs'!$E$14:$E$3599,'Expenditures - all orgs'!$C$14:$C$3599, 'Budget Detail - BBBBBB'!$B413,'Expenditures - all orgs'!$B$14:$B$3599,'Budget Detail - BBBBBB'!$B$3)</f>
        <v>0</v>
      </c>
      <c r="E413" s="1149">
        <f>SUMIFS('Expenditures - all orgs'!$F$14:$F$3599,'Expenditures - all orgs'!$C$14:$C$3599, 'Budget Detail - BBBBBB'!$B413,'Expenditures - all orgs'!$B$14:$B$3599,'Budget Detail - BBBBBB'!$B$3)</f>
        <v>0</v>
      </c>
      <c r="F413" s="1151">
        <f t="shared" ref="F413" si="60">C413-D413-E413</f>
        <v>0</v>
      </c>
    </row>
    <row r="414" spans="1:37" ht="15" customHeight="1" thickBot="1" x14ac:dyDescent="0.35">
      <c r="A414" s="708"/>
      <c r="B414" s="1121" t="s">
        <v>362</v>
      </c>
      <c r="C414" s="1122">
        <f>SUM(C413:C413)</f>
        <v>0</v>
      </c>
      <c r="D414" s="1122">
        <f>SUM(D413:D413)</f>
        <v>0</v>
      </c>
      <c r="E414" s="1122">
        <f>SUM(E413:E413)</f>
        <v>0</v>
      </c>
      <c r="F414" s="1122">
        <f>SUM(F413:F413)</f>
        <v>0</v>
      </c>
    </row>
    <row r="415" spans="1:37" ht="15" customHeight="1" x14ac:dyDescent="0.3">
      <c r="A415" s="708"/>
      <c r="B415" s="588"/>
      <c r="C415" s="288"/>
      <c r="D415" s="288"/>
      <c r="E415" s="288"/>
      <c r="F415" s="290"/>
    </row>
    <row r="416" spans="1:37" s="307" customFormat="1" ht="15" customHeight="1" x14ac:dyDescent="0.3">
      <c r="A416" s="231" t="s">
        <v>364</v>
      </c>
      <c r="B416" s="588"/>
      <c r="C416" s="288"/>
      <c r="D416" s="288"/>
      <c r="E416" s="288"/>
      <c r="F416" s="290"/>
      <c r="G416" s="305"/>
      <c r="H416" s="306"/>
      <c r="I416" s="306"/>
      <c r="J416" s="306"/>
      <c r="K416" s="305"/>
      <c r="L416" s="305"/>
      <c r="M416" s="305"/>
      <c r="N416" s="305"/>
      <c r="O416" s="305"/>
      <c r="P416" s="305"/>
      <c r="Q416" s="305"/>
      <c r="R416" s="305"/>
      <c r="S416" s="305"/>
      <c r="T416" s="305"/>
      <c r="U416" s="305"/>
      <c r="V416" s="305"/>
      <c r="W416" s="305"/>
      <c r="X416" s="305"/>
      <c r="Y416" s="305"/>
      <c r="Z416" s="305"/>
      <c r="AA416" s="305"/>
      <c r="AB416" s="305"/>
      <c r="AC416" s="305"/>
      <c r="AD416" s="305"/>
      <c r="AE416" s="305"/>
      <c r="AF416" s="305"/>
      <c r="AG416" s="305"/>
      <c r="AH416" s="305"/>
      <c r="AI416" s="305"/>
      <c r="AJ416" s="305"/>
      <c r="AK416" s="305"/>
    </row>
    <row r="417" spans="1:37" s="307" customFormat="1" ht="15" customHeight="1" x14ac:dyDescent="0.3">
      <c r="A417" s="222" t="s">
        <v>105</v>
      </c>
      <c r="B417" s="698" t="s">
        <v>365</v>
      </c>
      <c r="C417" s="694">
        <v>0</v>
      </c>
      <c r="D417" s="695">
        <v>0</v>
      </c>
      <c r="E417" s="696">
        <v>0</v>
      </c>
      <c r="F417" s="697">
        <f>C417-D417-E417</f>
        <v>0</v>
      </c>
      <c r="G417" s="305"/>
      <c r="H417" s="306"/>
      <c r="I417" s="306"/>
      <c r="J417" s="306"/>
      <c r="K417" s="305"/>
      <c r="L417" s="305"/>
      <c r="M417" s="305"/>
      <c r="N417" s="305"/>
      <c r="O417" s="305"/>
      <c r="P417" s="305"/>
      <c r="Q417" s="305"/>
      <c r="R417" s="305"/>
      <c r="S417" s="305"/>
      <c r="T417" s="305"/>
      <c r="U417" s="305"/>
      <c r="V417" s="305"/>
      <c r="W417" s="305"/>
      <c r="X417" s="305"/>
      <c r="Y417" s="305"/>
      <c r="Z417" s="305"/>
      <c r="AA417" s="305"/>
      <c r="AB417" s="305"/>
      <c r="AC417" s="305"/>
      <c r="AD417" s="305"/>
      <c r="AE417" s="305"/>
      <c r="AF417" s="305"/>
      <c r="AG417" s="305"/>
      <c r="AH417" s="305"/>
      <c r="AI417" s="305"/>
      <c r="AJ417" s="305"/>
      <c r="AK417" s="305"/>
    </row>
    <row r="418" spans="1:37" s="307" customFormat="1" ht="15" customHeight="1" x14ac:dyDescent="0.3">
      <c r="A418" s="222" t="s">
        <v>105</v>
      </c>
      <c r="B418" s="699" t="s">
        <v>365</v>
      </c>
      <c r="C418" s="694">
        <v>0</v>
      </c>
      <c r="D418" s="695">
        <v>0</v>
      </c>
      <c r="E418" s="696">
        <v>0</v>
      </c>
      <c r="F418" s="697">
        <f t="shared" ref="F418:F427" si="61">C418-D418-E418</f>
        <v>0</v>
      </c>
      <c r="G418" s="305"/>
      <c r="H418" s="306"/>
      <c r="I418" s="306"/>
      <c r="J418" s="306"/>
      <c r="K418" s="305"/>
      <c r="L418" s="305"/>
      <c r="M418" s="305"/>
      <c r="N418" s="305"/>
      <c r="O418" s="305"/>
      <c r="P418" s="305"/>
      <c r="Q418" s="305"/>
      <c r="R418" s="305"/>
      <c r="S418" s="305"/>
      <c r="T418" s="305"/>
      <c r="U418" s="305"/>
      <c r="V418" s="305"/>
      <c r="W418" s="305"/>
      <c r="X418" s="305"/>
      <c r="Y418" s="305"/>
      <c r="Z418" s="305"/>
      <c r="AA418" s="305"/>
      <c r="AB418" s="305"/>
      <c r="AC418" s="305"/>
      <c r="AD418" s="305"/>
      <c r="AE418" s="305"/>
      <c r="AF418" s="305"/>
      <c r="AG418" s="305"/>
      <c r="AH418" s="305"/>
      <c r="AI418" s="305"/>
      <c r="AJ418" s="305"/>
      <c r="AK418" s="305"/>
    </row>
    <row r="419" spans="1:37" s="307" customFormat="1" ht="15" customHeight="1" x14ac:dyDescent="0.3">
      <c r="A419" s="222" t="s">
        <v>105</v>
      </c>
      <c r="B419" s="699" t="s">
        <v>365</v>
      </c>
      <c r="C419" s="694">
        <v>0</v>
      </c>
      <c r="D419" s="695">
        <v>0</v>
      </c>
      <c r="E419" s="696">
        <v>0</v>
      </c>
      <c r="F419" s="697">
        <f t="shared" si="61"/>
        <v>0</v>
      </c>
      <c r="G419" s="305"/>
      <c r="H419" s="306"/>
      <c r="I419" s="306"/>
      <c r="J419" s="306"/>
      <c r="K419" s="305"/>
      <c r="L419" s="305"/>
      <c r="M419" s="305"/>
      <c r="N419" s="305"/>
      <c r="O419" s="305"/>
      <c r="P419" s="305"/>
      <c r="Q419" s="305"/>
      <c r="R419" s="305"/>
      <c r="S419" s="305"/>
      <c r="T419" s="305"/>
      <c r="U419" s="305"/>
      <c r="V419" s="305"/>
      <c r="W419" s="305"/>
      <c r="X419" s="305"/>
      <c r="Y419" s="305"/>
      <c r="Z419" s="305"/>
      <c r="AA419" s="305"/>
      <c r="AB419" s="305"/>
      <c r="AC419" s="305"/>
      <c r="AD419" s="305"/>
      <c r="AE419" s="305"/>
      <c r="AF419" s="305"/>
      <c r="AG419" s="305"/>
      <c r="AH419" s="305"/>
      <c r="AI419" s="305"/>
      <c r="AJ419" s="305"/>
      <c r="AK419" s="305"/>
    </row>
    <row r="420" spans="1:37" s="307" customFormat="1" ht="15" customHeight="1" x14ac:dyDescent="0.3">
      <c r="A420" s="222" t="s">
        <v>105</v>
      </c>
      <c r="B420" s="699" t="s">
        <v>365</v>
      </c>
      <c r="C420" s="694">
        <v>0</v>
      </c>
      <c r="D420" s="695">
        <v>0</v>
      </c>
      <c r="E420" s="696">
        <v>0</v>
      </c>
      <c r="F420" s="697">
        <f t="shared" si="61"/>
        <v>0</v>
      </c>
      <c r="G420" s="305"/>
      <c r="H420" s="306"/>
      <c r="I420" s="306"/>
      <c r="J420" s="306"/>
      <c r="K420" s="305"/>
      <c r="L420" s="305"/>
      <c r="M420" s="305"/>
      <c r="N420" s="305"/>
      <c r="O420" s="305"/>
      <c r="P420" s="305"/>
      <c r="Q420" s="305"/>
      <c r="R420" s="305"/>
      <c r="S420" s="305"/>
      <c r="T420" s="305"/>
      <c r="U420" s="305"/>
      <c r="V420" s="305"/>
      <c r="W420" s="305"/>
      <c r="X420" s="305"/>
      <c r="Y420" s="305"/>
      <c r="Z420" s="305"/>
      <c r="AA420" s="305"/>
      <c r="AB420" s="305"/>
      <c r="AC420" s="305"/>
      <c r="AD420" s="305"/>
      <c r="AE420" s="305"/>
      <c r="AF420" s="305"/>
      <c r="AG420" s="305"/>
      <c r="AH420" s="305"/>
      <c r="AI420" s="305"/>
      <c r="AJ420" s="305"/>
      <c r="AK420" s="305"/>
    </row>
    <row r="421" spans="1:37" s="307" customFormat="1" ht="15" customHeight="1" x14ac:dyDescent="0.3">
      <c r="A421" s="222" t="s">
        <v>105</v>
      </c>
      <c r="B421" s="699" t="s">
        <v>365</v>
      </c>
      <c r="C421" s="694">
        <v>0</v>
      </c>
      <c r="D421" s="695">
        <v>0</v>
      </c>
      <c r="E421" s="696">
        <v>0</v>
      </c>
      <c r="F421" s="697">
        <f t="shared" si="61"/>
        <v>0</v>
      </c>
      <c r="G421" s="305"/>
      <c r="H421" s="306"/>
      <c r="I421" s="306"/>
      <c r="J421" s="306"/>
      <c r="K421" s="305"/>
      <c r="L421" s="305"/>
      <c r="M421" s="305"/>
      <c r="N421" s="305"/>
      <c r="O421" s="305"/>
      <c r="P421" s="305"/>
      <c r="Q421" s="305"/>
      <c r="R421" s="305"/>
      <c r="S421" s="305"/>
      <c r="T421" s="305"/>
      <c r="U421" s="305"/>
      <c r="V421" s="305"/>
      <c r="W421" s="305"/>
      <c r="X421" s="305"/>
      <c r="Y421" s="305"/>
      <c r="Z421" s="305"/>
      <c r="AA421" s="305"/>
      <c r="AB421" s="305"/>
      <c r="AC421" s="305"/>
      <c r="AD421" s="305"/>
      <c r="AE421" s="305"/>
      <c r="AF421" s="305"/>
      <c r="AG421" s="305"/>
      <c r="AH421" s="305"/>
      <c r="AI421" s="305"/>
      <c r="AJ421" s="305"/>
      <c r="AK421" s="305"/>
    </row>
    <row r="422" spans="1:37" s="307" customFormat="1" ht="15" customHeight="1" x14ac:dyDescent="0.3">
      <c r="A422" s="222" t="s">
        <v>105</v>
      </c>
      <c r="B422" s="699" t="s">
        <v>365</v>
      </c>
      <c r="C422" s="694">
        <v>0</v>
      </c>
      <c r="D422" s="695">
        <v>0</v>
      </c>
      <c r="E422" s="696">
        <v>0</v>
      </c>
      <c r="F422" s="697">
        <f t="shared" si="61"/>
        <v>0</v>
      </c>
      <c r="G422" s="305"/>
      <c r="H422" s="306"/>
      <c r="I422" s="306"/>
      <c r="J422" s="306"/>
      <c r="K422" s="305"/>
      <c r="L422" s="305"/>
      <c r="M422" s="305"/>
      <c r="N422" s="305"/>
      <c r="O422" s="305"/>
      <c r="P422" s="305"/>
      <c r="Q422" s="305"/>
      <c r="R422" s="305"/>
      <c r="S422" s="305"/>
      <c r="T422" s="305"/>
      <c r="U422" s="305"/>
      <c r="V422" s="305"/>
      <c r="W422" s="305"/>
      <c r="X422" s="305"/>
      <c r="Y422" s="305"/>
      <c r="Z422" s="305"/>
      <c r="AA422" s="305"/>
      <c r="AB422" s="305"/>
      <c r="AC422" s="305"/>
      <c r="AD422" s="305"/>
      <c r="AE422" s="305"/>
      <c r="AF422" s="305"/>
      <c r="AG422" s="305"/>
      <c r="AH422" s="305"/>
      <c r="AI422" s="305"/>
      <c r="AJ422" s="305"/>
      <c r="AK422" s="305"/>
    </row>
    <row r="423" spans="1:37" s="307" customFormat="1" ht="15" customHeight="1" x14ac:dyDescent="0.3">
      <c r="A423" s="222" t="s">
        <v>105</v>
      </c>
      <c r="B423" s="699" t="s">
        <v>365</v>
      </c>
      <c r="C423" s="694">
        <v>0</v>
      </c>
      <c r="D423" s="695">
        <v>0</v>
      </c>
      <c r="E423" s="696">
        <v>0</v>
      </c>
      <c r="F423" s="697">
        <f t="shared" si="61"/>
        <v>0</v>
      </c>
      <c r="G423" s="305"/>
      <c r="H423" s="306"/>
      <c r="I423" s="306"/>
      <c r="J423" s="306"/>
      <c r="K423" s="305"/>
      <c r="L423" s="305"/>
      <c r="M423" s="305"/>
      <c r="N423" s="305"/>
      <c r="O423" s="305"/>
      <c r="P423" s="305"/>
      <c r="Q423" s="305"/>
      <c r="R423" s="305"/>
      <c r="S423" s="305"/>
      <c r="T423" s="305"/>
      <c r="U423" s="305"/>
      <c r="V423" s="305"/>
      <c r="W423" s="305"/>
      <c r="X423" s="305"/>
      <c r="Y423" s="305"/>
      <c r="Z423" s="305"/>
      <c r="AA423" s="305"/>
      <c r="AB423" s="305"/>
      <c r="AC423" s="305"/>
      <c r="AD423" s="305"/>
      <c r="AE423" s="305"/>
      <c r="AF423" s="305"/>
      <c r="AG423" s="305"/>
      <c r="AH423" s="305"/>
      <c r="AI423" s="305"/>
      <c r="AJ423" s="305"/>
      <c r="AK423" s="305"/>
    </row>
    <row r="424" spans="1:37" s="307" customFormat="1" ht="15" customHeight="1" x14ac:dyDescent="0.3">
      <c r="A424" s="222" t="s">
        <v>105</v>
      </c>
      <c r="B424" s="699" t="s">
        <v>365</v>
      </c>
      <c r="C424" s="694">
        <v>0</v>
      </c>
      <c r="D424" s="695">
        <v>0</v>
      </c>
      <c r="E424" s="696">
        <v>0</v>
      </c>
      <c r="F424" s="697">
        <f t="shared" si="61"/>
        <v>0</v>
      </c>
      <c r="G424" s="305"/>
      <c r="H424" s="306"/>
      <c r="I424" s="306"/>
      <c r="J424" s="306"/>
      <c r="K424" s="305"/>
      <c r="L424" s="305"/>
      <c r="M424" s="305"/>
      <c r="N424" s="305"/>
      <c r="O424" s="305"/>
      <c r="P424" s="305"/>
      <c r="Q424" s="305"/>
      <c r="R424" s="305"/>
      <c r="S424" s="305"/>
      <c r="T424" s="305"/>
      <c r="U424" s="305"/>
      <c r="V424" s="305"/>
      <c r="W424" s="305"/>
      <c r="X424" s="305"/>
      <c r="Y424" s="305"/>
      <c r="Z424" s="305"/>
      <c r="AA424" s="305"/>
      <c r="AB424" s="305"/>
      <c r="AC424" s="305"/>
      <c r="AD424" s="305"/>
      <c r="AE424" s="305"/>
      <c r="AF424" s="305"/>
      <c r="AG424" s="305"/>
      <c r="AH424" s="305"/>
      <c r="AI424" s="305"/>
      <c r="AJ424" s="305"/>
      <c r="AK424" s="305"/>
    </row>
    <row r="425" spans="1:37" s="307" customFormat="1" ht="15" customHeight="1" x14ac:dyDescent="0.3">
      <c r="A425" s="222" t="s">
        <v>105</v>
      </c>
      <c r="B425" s="699" t="s">
        <v>365</v>
      </c>
      <c r="C425" s="694">
        <v>0</v>
      </c>
      <c r="D425" s="695">
        <v>0</v>
      </c>
      <c r="E425" s="696">
        <v>0</v>
      </c>
      <c r="F425" s="697">
        <f t="shared" si="61"/>
        <v>0</v>
      </c>
      <c r="G425" s="305"/>
      <c r="H425" s="306"/>
      <c r="I425" s="306"/>
      <c r="J425" s="306"/>
      <c r="K425" s="305"/>
      <c r="L425" s="305"/>
      <c r="M425" s="305"/>
      <c r="N425" s="305"/>
      <c r="O425" s="305"/>
      <c r="P425" s="305"/>
      <c r="Q425" s="305"/>
      <c r="R425" s="305"/>
      <c r="S425" s="305"/>
      <c r="T425" s="305"/>
      <c r="U425" s="305"/>
      <c r="V425" s="305"/>
      <c r="W425" s="305"/>
      <c r="X425" s="305"/>
      <c r="Y425" s="305"/>
      <c r="Z425" s="305"/>
      <c r="AA425" s="305"/>
      <c r="AB425" s="305"/>
      <c r="AC425" s="305"/>
      <c r="AD425" s="305"/>
      <c r="AE425" s="305"/>
      <c r="AF425" s="305"/>
      <c r="AG425" s="305"/>
      <c r="AH425" s="305"/>
      <c r="AI425" s="305"/>
      <c r="AJ425" s="305"/>
      <c r="AK425" s="305"/>
    </row>
    <row r="426" spans="1:37" s="307" customFormat="1" ht="15" customHeight="1" x14ac:dyDescent="0.3">
      <c r="A426" s="222" t="s">
        <v>105</v>
      </c>
      <c r="B426" s="699" t="s">
        <v>365</v>
      </c>
      <c r="C426" s="694">
        <v>0</v>
      </c>
      <c r="D426" s="695">
        <v>0</v>
      </c>
      <c r="E426" s="696">
        <v>0</v>
      </c>
      <c r="F426" s="697">
        <f t="shared" si="61"/>
        <v>0</v>
      </c>
      <c r="G426" s="305"/>
      <c r="H426" s="306"/>
      <c r="I426" s="306"/>
      <c r="J426" s="306"/>
      <c r="K426" s="305"/>
      <c r="L426" s="305"/>
      <c r="M426" s="305"/>
      <c r="N426" s="305"/>
      <c r="O426" s="305"/>
      <c r="P426" s="305"/>
      <c r="Q426" s="305"/>
      <c r="R426" s="305"/>
      <c r="S426" s="305"/>
      <c r="T426" s="305"/>
      <c r="U426" s="305"/>
      <c r="V426" s="305"/>
      <c r="W426" s="305"/>
      <c r="X426" s="305"/>
      <c r="Y426" s="305"/>
      <c r="Z426" s="305"/>
      <c r="AA426" s="305"/>
      <c r="AB426" s="305"/>
      <c r="AC426" s="305"/>
      <c r="AD426" s="305"/>
      <c r="AE426" s="305"/>
      <c r="AF426" s="305"/>
      <c r="AG426" s="305"/>
      <c r="AH426" s="305"/>
      <c r="AI426" s="305"/>
      <c r="AJ426" s="305"/>
      <c r="AK426" s="305"/>
    </row>
    <row r="427" spans="1:37" s="307" customFormat="1" ht="15" customHeight="1" x14ac:dyDescent="0.3">
      <c r="A427" s="222" t="s">
        <v>105</v>
      </c>
      <c r="B427" s="699" t="s">
        <v>365</v>
      </c>
      <c r="C427" s="694">
        <v>0</v>
      </c>
      <c r="D427" s="695">
        <v>0</v>
      </c>
      <c r="E427" s="696">
        <v>0</v>
      </c>
      <c r="F427" s="697">
        <f t="shared" si="61"/>
        <v>0</v>
      </c>
      <c r="G427" s="305"/>
      <c r="H427" s="306"/>
      <c r="I427" s="306"/>
      <c r="J427" s="306"/>
      <c r="K427" s="305"/>
      <c r="L427" s="305"/>
      <c r="M427" s="305"/>
      <c r="N427" s="305"/>
      <c r="O427" s="305"/>
      <c r="P427" s="305"/>
      <c r="Q427" s="305"/>
      <c r="R427" s="305"/>
      <c r="S427" s="305"/>
      <c r="T427" s="305"/>
      <c r="U427" s="305"/>
      <c r="V427" s="305"/>
      <c r="W427" s="305"/>
      <c r="X427" s="305"/>
      <c r="Y427" s="305"/>
      <c r="Z427" s="305"/>
      <c r="AA427" s="305"/>
      <c r="AB427" s="305"/>
      <c r="AC427" s="305"/>
      <c r="AD427" s="305"/>
      <c r="AE427" s="305"/>
      <c r="AF427" s="305"/>
      <c r="AG427" s="305"/>
      <c r="AH427" s="305"/>
      <c r="AI427" s="305"/>
      <c r="AJ427" s="305"/>
      <c r="AK427" s="305"/>
    </row>
    <row r="428" spans="1:37" s="307" customFormat="1" ht="15" customHeight="1" thickBot="1" x14ac:dyDescent="0.35">
      <c r="A428" s="222" t="s">
        <v>105</v>
      </c>
      <c r="B428" s="699" t="s">
        <v>365</v>
      </c>
      <c r="C428" s="694">
        <v>0</v>
      </c>
      <c r="D428" s="695">
        <v>0</v>
      </c>
      <c r="E428" s="696">
        <v>0</v>
      </c>
      <c r="F428" s="697">
        <f>C428-D428-E428</f>
        <v>0</v>
      </c>
      <c r="G428" s="305"/>
      <c r="H428" s="306"/>
      <c r="I428" s="306"/>
      <c r="J428" s="306"/>
      <c r="K428" s="305"/>
      <c r="L428" s="305"/>
      <c r="M428" s="305"/>
      <c r="N428" s="305"/>
      <c r="O428" s="305"/>
      <c r="P428" s="305"/>
      <c r="Q428" s="305"/>
      <c r="R428" s="305"/>
      <c r="S428" s="305"/>
      <c r="T428" s="305"/>
      <c r="U428" s="305"/>
      <c r="V428" s="305"/>
      <c r="W428" s="305"/>
      <c r="X428" s="305"/>
      <c r="Y428" s="305"/>
      <c r="Z428" s="305"/>
      <c r="AA428" s="305"/>
      <c r="AB428" s="305"/>
      <c r="AC428" s="305"/>
      <c r="AD428" s="305"/>
      <c r="AE428" s="305"/>
      <c r="AF428" s="305"/>
      <c r="AG428" s="305"/>
      <c r="AH428" s="305"/>
      <c r="AI428" s="305"/>
      <c r="AJ428" s="305"/>
      <c r="AK428" s="305"/>
    </row>
    <row r="429" spans="1:37" s="307" customFormat="1" ht="15" customHeight="1" thickBot="1" x14ac:dyDescent="0.35">
      <c r="A429" s="708"/>
      <c r="B429" s="700" t="s">
        <v>362</v>
      </c>
      <c r="C429" s="485">
        <f>SUM(C417:C428)</f>
        <v>0</v>
      </c>
      <c r="D429" s="485">
        <f t="shared" ref="D429:F429" si="62">SUM(D417:D428)</f>
        <v>0</v>
      </c>
      <c r="E429" s="485">
        <f t="shared" si="62"/>
        <v>0</v>
      </c>
      <c r="F429" s="485">
        <f t="shared" si="62"/>
        <v>0</v>
      </c>
      <c r="G429" s="305"/>
      <c r="H429" s="306"/>
      <c r="I429" s="306"/>
      <c r="J429" s="306"/>
      <c r="K429" s="305"/>
      <c r="L429" s="305"/>
      <c r="M429" s="305"/>
      <c r="N429" s="305"/>
      <c r="O429" s="305"/>
      <c r="P429" s="305"/>
      <c r="Q429" s="305"/>
      <c r="R429" s="305"/>
      <c r="S429" s="305"/>
      <c r="T429" s="305"/>
      <c r="U429" s="305"/>
      <c r="V429" s="305"/>
      <c r="W429" s="305"/>
      <c r="X429" s="305"/>
      <c r="Y429" s="305"/>
      <c r="Z429" s="305"/>
      <c r="AA429" s="305"/>
      <c r="AB429" s="305"/>
      <c r="AC429" s="305"/>
      <c r="AD429" s="305"/>
      <c r="AE429" s="305"/>
      <c r="AF429" s="305"/>
      <c r="AG429" s="305"/>
      <c r="AH429" s="305"/>
      <c r="AI429" s="305"/>
      <c r="AJ429" s="305"/>
      <c r="AK429" s="305"/>
    </row>
    <row r="430" spans="1:37" s="307" customFormat="1" ht="15" customHeight="1" x14ac:dyDescent="0.3">
      <c r="A430" s="708"/>
      <c r="B430" s="588"/>
      <c r="C430" s="288"/>
      <c r="D430" s="288"/>
      <c r="E430" s="288"/>
      <c r="F430" s="290"/>
      <c r="G430" s="305"/>
      <c r="H430" s="306"/>
      <c r="I430" s="306"/>
      <c r="J430" s="306"/>
      <c r="K430" s="305"/>
      <c r="L430" s="305"/>
      <c r="M430" s="305"/>
      <c r="N430" s="305"/>
      <c r="O430" s="305"/>
      <c r="P430" s="305"/>
      <c r="Q430" s="305"/>
      <c r="R430" s="305"/>
      <c r="S430" s="305"/>
      <c r="T430" s="305"/>
      <c r="U430" s="305"/>
      <c r="V430" s="305"/>
      <c r="W430" s="305"/>
      <c r="X430" s="305"/>
      <c r="Y430" s="305"/>
      <c r="Z430" s="305"/>
      <c r="AA430" s="305"/>
      <c r="AB430" s="305"/>
      <c r="AC430" s="305"/>
      <c r="AD430" s="305"/>
      <c r="AE430" s="305"/>
      <c r="AF430" s="305"/>
      <c r="AG430" s="305"/>
      <c r="AH430" s="305"/>
      <c r="AI430" s="305"/>
      <c r="AJ430" s="305"/>
      <c r="AK430" s="305"/>
    </row>
    <row r="431" spans="1:37" ht="15" customHeight="1" x14ac:dyDescent="0.3">
      <c r="A431" s="226" t="s">
        <v>106</v>
      </c>
      <c r="B431" s="672"/>
      <c r="C431" s="335"/>
      <c r="D431" s="335"/>
      <c r="E431" s="335"/>
      <c r="F431" s="290"/>
    </row>
    <row r="432" spans="1:37" ht="15" customHeight="1" x14ac:dyDescent="0.3">
      <c r="A432" s="222" t="s">
        <v>105</v>
      </c>
      <c r="B432" s="673" t="s">
        <v>107</v>
      </c>
      <c r="C432" s="336">
        <f>SUMIFS('Expenditures - all orgs'!$D$14:$D$3599,'Expenditures - all orgs'!$C$14:$C$3599, 'Budget Detail - BBBBBB'!$B432,'Expenditures - all orgs'!$B$14:$B$3599,'Budget Detail - BBBBBB'!$B$3)</f>
        <v>0</v>
      </c>
      <c r="D432" s="577">
        <f>SUMIFS('Expenditures - all orgs'!$E$14:$E$3599,'Expenditures - all orgs'!$C$14:$C$3599, 'Budget Detail - BBBBBB'!$B432,'Expenditures - all orgs'!$B$14:$B$3599,'Budget Detail - BBBBBB'!$B$3)</f>
        <v>0</v>
      </c>
      <c r="E432" s="578">
        <f>SUMIFS('Expenditures - all orgs'!$F$14:$F$3599,'Expenditures - all orgs'!$C$14:$C$3599, 'Budget Detail - BBBBBB'!$B432,'Expenditures - all orgs'!$B$14:$B$3599,'Budget Detail - BBBBBB'!$B$3)</f>
        <v>0</v>
      </c>
      <c r="F432" s="579">
        <f>C432-D432-E432</f>
        <v>0</v>
      </c>
    </row>
    <row r="433" spans="1:6" ht="15" customHeight="1" x14ac:dyDescent="0.3">
      <c r="A433" s="222" t="s">
        <v>105</v>
      </c>
      <c r="B433" s="674" t="s">
        <v>107</v>
      </c>
      <c r="C433" s="336">
        <f>SUMIFS('Expenditures - all orgs'!$D$14:$D$3599,'Expenditures - all orgs'!$C$14:$C$3599, 'Budget Detail - BBBBBB'!$B433,'Expenditures - all orgs'!$B$14:$B$3599,'Budget Detail - BBBBBB'!$B$3)</f>
        <v>0</v>
      </c>
      <c r="D433" s="577">
        <f>SUMIFS('Expenditures - all orgs'!$E$14:$E$3599,'Expenditures - all orgs'!$C$14:$C$3599, 'Budget Detail - BBBBBB'!$B433,'Expenditures - all orgs'!$B$14:$B$3599,'Budget Detail - BBBBBB'!$B$3)</f>
        <v>0</v>
      </c>
      <c r="E433" s="578">
        <f>SUMIFS('Expenditures - all orgs'!$F$14:$F$3599,'Expenditures - all orgs'!$C$14:$C$3599, 'Budget Detail - BBBBBB'!$B433,'Expenditures - all orgs'!$B$14:$B$3599,'Budget Detail - BBBBBB'!$B$3)</f>
        <v>0</v>
      </c>
      <c r="F433" s="579">
        <f t="shared" ref="F433:F451" si="63">C433-D433-E433</f>
        <v>0</v>
      </c>
    </row>
    <row r="434" spans="1:6" ht="15" customHeight="1" x14ac:dyDescent="0.3">
      <c r="A434" s="222" t="s">
        <v>105</v>
      </c>
      <c r="B434" s="674" t="s">
        <v>107</v>
      </c>
      <c r="C434" s="336">
        <f>SUMIFS('Expenditures - all orgs'!$D$14:$D$3599,'Expenditures - all orgs'!$C$14:$C$3599, 'Budget Detail - BBBBBB'!$B434,'Expenditures - all orgs'!$B$14:$B$3599,'Budget Detail - BBBBBB'!$B$3)</f>
        <v>0</v>
      </c>
      <c r="D434" s="577">
        <f>SUMIFS('Expenditures - all orgs'!$E$14:$E$3599,'Expenditures - all orgs'!$C$14:$C$3599, 'Budget Detail - BBBBBB'!$B434,'Expenditures - all orgs'!$B$14:$B$3599,'Budget Detail - BBBBBB'!$B$3)</f>
        <v>0</v>
      </c>
      <c r="E434" s="578">
        <f>SUMIFS('Expenditures - all orgs'!$F$14:$F$3599,'Expenditures - all orgs'!$C$14:$C$3599, 'Budget Detail - BBBBBB'!$B434,'Expenditures - all orgs'!$B$14:$B$3599,'Budget Detail - BBBBBB'!$B$3)</f>
        <v>0</v>
      </c>
      <c r="F434" s="579">
        <f t="shared" si="63"/>
        <v>0</v>
      </c>
    </row>
    <row r="435" spans="1:6" ht="15" customHeight="1" x14ac:dyDescent="0.3">
      <c r="A435" s="222" t="s">
        <v>105</v>
      </c>
      <c r="B435" s="674" t="s">
        <v>107</v>
      </c>
      <c r="C435" s="336">
        <f>SUMIFS('Expenditures - all orgs'!$D$14:$D$3599,'Expenditures - all orgs'!$C$14:$C$3599, 'Budget Detail - BBBBBB'!$B435,'Expenditures - all orgs'!$B$14:$B$3599,'Budget Detail - BBBBBB'!$B$3)</f>
        <v>0</v>
      </c>
      <c r="D435" s="577">
        <f>SUMIFS('Expenditures - all orgs'!$E$14:$E$3599,'Expenditures - all orgs'!$C$14:$C$3599, 'Budget Detail - BBBBBB'!$B435,'Expenditures - all orgs'!$B$14:$B$3599,'Budget Detail - BBBBBB'!$B$3)</f>
        <v>0</v>
      </c>
      <c r="E435" s="578">
        <f>SUMIFS('Expenditures - all orgs'!$F$14:$F$3599,'Expenditures - all orgs'!$C$14:$C$3599, 'Budget Detail - BBBBBB'!$B435,'Expenditures - all orgs'!$B$14:$B$3599,'Budget Detail - BBBBBB'!$B$3)</f>
        <v>0</v>
      </c>
      <c r="F435" s="579">
        <f t="shared" si="63"/>
        <v>0</v>
      </c>
    </row>
    <row r="436" spans="1:6" ht="15" customHeight="1" x14ac:dyDescent="0.3">
      <c r="A436" s="222" t="s">
        <v>105</v>
      </c>
      <c r="B436" s="674" t="s">
        <v>107</v>
      </c>
      <c r="C436" s="336">
        <f>SUMIFS('Expenditures - all orgs'!$D$14:$D$3599,'Expenditures - all orgs'!$C$14:$C$3599, 'Budget Detail - BBBBBB'!$B436,'Expenditures - all orgs'!$B$14:$B$3599,'Budget Detail - BBBBBB'!$B$3)</f>
        <v>0</v>
      </c>
      <c r="D436" s="577">
        <f>SUMIFS('Expenditures - all orgs'!$E$14:$E$3599,'Expenditures - all orgs'!$C$14:$C$3599, 'Budget Detail - BBBBBB'!$B436,'Expenditures - all orgs'!$B$14:$B$3599,'Budget Detail - BBBBBB'!$B$3)</f>
        <v>0</v>
      </c>
      <c r="E436" s="578">
        <f>SUMIFS('Expenditures - all orgs'!$F$14:$F$3599,'Expenditures - all orgs'!$C$14:$C$3599, 'Budget Detail - BBBBBB'!$B436,'Expenditures - all orgs'!$B$14:$B$3599,'Budget Detail - BBBBBB'!$B$3)</f>
        <v>0</v>
      </c>
      <c r="F436" s="579">
        <f t="shared" si="63"/>
        <v>0</v>
      </c>
    </row>
    <row r="437" spans="1:6" ht="15" customHeight="1" x14ac:dyDescent="0.3">
      <c r="A437" s="222" t="s">
        <v>105</v>
      </c>
      <c r="B437" s="674" t="s">
        <v>107</v>
      </c>
      <c r="C437" s="336">
        <f>SUMIFS('Expenditures - all orgs'!$D$14:$D$3599,'Expenditures - all orgs'!$C$14:$C$3599, 'Budget Detail - BBBBBB'!$B437,'Expenditures - all orgs'!$B$14:$B$3599,'Budget Detail - BBBBBB'!$B$3)</f>
        <v>0</v>
      </c>
      <c r="D437" s="577">
        <f>SUMIFS('Expenditures - all orgs'!$E$14:$E$3599,'Expenditures - all orgs'!$C$14:$C$3599, 'Budget Detail - BBBBBB'!$B437,'Expenditures - all orgs'!$B$14:$B$3599,'Budget Detail - BBBBBB'!$B$3)</f>
        <v>0</v>
      </c>
      <c r="E437" s="578">
        <f>SUMIFS('Expenditures - all orgs'!$F$14:$F$3599,'Expenditures - all orgs'!$C$14:$C$3599, 'Budget Detail - BBBBBB'!$B437,'Expenditures - all orgs'!$B$14:$B$3599,'Budget Detail - BBBBBB'!$B$3)</f>
        <v>0</v>
      </c>
      <c r="F437" s="579">
        <f t="shared" si="63"/>
        <v>0</v>
      </c>
    </row>
    <row r="438" spans="1:6" ht="15" customHeight="1" x14ac:dyDescent="0.3">
      <c r="A438" s="222" t="s">
        <v>105</v>
      </c>
      <c r="B438" s="674" t="s">
        <v>107</v>
      </c>
      <c r="C438" s="336">
        <f>SUMIFS('Expenditures - all orgs'!$D$14:$D$3599,'Expenditures - all orgs'!$C$14:$C$3599, 'Budget Detail - BBBBBB'!$B438,'Expenditures - all orgs'!$B$14:$B$3599,'Budget Detail - BBBBBB'!$B$3)</f>
        <v>0</v>
      </c>
      <c r="D438" s="577">
        <f>SUMIFS('Expenditures - all orgs'!$E$14:$E$3599,'Expenditures - all orgs'!$C$14:$C$3599, 'Budget Detail - BBBBBB'!$B438,'Expenditures - all orgs'!$B$14:$B$3599,'Budget Detail - BBBBBB'!$B$3)</f>
        <v>0</v>
      </c>
      <c r="E438" s="578">
        <f>SUMIFS('Expenditures - all orgs'!$F$14:$F$3599,'Expenditures - all orgs'!$C$14:$C$3599, 'Budget Detail - BBBBBB'!$B438,'Expenditures - all orgs'!$B$14:$B$3599,'Budget Detail - BBBBBB'!$B$3)</f>
        <v>0</v>
      </c>
      <c r="F438" s="579">
        <f t="shared" si="63"/>
        <v>0</v>
      </c>
    </row>
    <row r="439" spans="1:6" ht="15" customHeight="1" x14ac:dyDescent="0.3">
      <c r="A439" s="222" t="s">
        <v>105</v>
      </c>
      <c r="B439" s="674" t="s">
        <v>107</v>
      </c>
      <c r="C439" s="336">
        <f>SUMIFS('Expenditures - all orgs'!$D$14:$D$3599,'Expenditures - all orgs'!$C$14:$C$3599, 'Budget Detail - BBBBBB'!$B439,'Expenditures - all orgs'!$B$14:$B$3599,'Budget Detail - BBBBBB'!$B$3)</f>
        <v>0</v>
      </c>
      <c r="D439" s="577">
        <f>SUMIFS('Expenditures - all orgs'!$E$14:$E$3599,'Expenditures - all orgs'!$C$14:$C$3599, 'Budget Detail - BBBBBB'!$B439,'Expenditures - all orgs'!$B$14:$B$3599,'Budget Detail - BBBBBB'!$B$3)</f>
        <v>0</v>
      </c>
      <c r="E439" s="578">
        <f>SUMIFS('Expenditures - all orgs'!$F$14:$F$3599,'Expenditures - all orgs'!$C$14:$C$3599, 'Budget Detail - BBBBBB'!$B439,'Expenditures - all orgs'!$B$14:$B$3599,'Budget Detail - BBBBBB'!$B$3)</f>
        <v>0</v>
      </c>
      <c r="F439" s="579">
        <f t="shared" si="63"/>
        <v>0</v>
      </c>
    </row>
    <row r="440" spans="1:6" ht="15" customHeight="1" x14ac:dyDescent="0.3">
      <c r="A440" s="222" t="s">
        <v>105</v>
      </c>
      <c r="B440" s="674" t="s">
        <v>107</v>
      </c>
      <c r="C440" s="336">
        <f>SUMIFS('Expenditures - all orgs'!$D$14:$D$3599,'Expenditures - all orgs'!$C$14:$C$3599, 'Budget Detail - BBBBBB'!$B440,'Expenditures - all orgs'!$B$14:$B$3599,'Budget Detail - BBBBBB'!$B$3)</f>
        <v>0</v>
      </c>
      <c r="D440" s="577">
        <f>SUMIFS('Expenditures - all orgs'!$E$14:$E$3599,'Expenditures - all orgs'!$C$14:$C$3599, 'Budget Detail - BBBBBB'!$B440,'Expenditures - all orgs'!$B$14:$B$3599,'Budget Detail - BBBBBB'!$B$3)</f>
        <v>0</v>
      </c>
      <c r="E440" s="578">
        <f>SUMIFS('Expenditures - all orgs'!$F$14:$F$3599,'Expenditures - all orgs'!$C$14:$C$3599, 'Budget Detail - BBBBBB'!$B440,'Expenditures - all orgs'!$B$14:$B$3599,'Budget Detail - BBBBBB'!$B$3)</f>
        <v>0</v>
      </c>
      <c r="F440" s="579">
        <f t="shared" si="63"/>
        <v>0</v>
      </c>
    </row>
    <row r="441" spans="1:6" ht="15" customHeight="1" x14ac:dyDescent="0.3">
      <c r="A441" s="222" t="s">
        <v>105</v>
      </c>
      <c r="B441" s="674" t="s">
        <v>107</v>
      </c>
      <c r="C441" s="336">
        <f>SUMIFS('Expenditures - all orgs'!$D$14:$D$3599,'Expenditures - all orgs'!$C$14:$C$3599, 'Budget Detail - BBBBBB'!$B441,'Expenditures - all orgs'!$B$14:$B$3599,'Budget Detail - BBBBBB'!$B$3)</f>
        <v>0</v>
      </c>
      <c r="D441" s="577">
        <f>SUMIFS('Expenditures - all orgs'!$E$14:$E$3599,'Expenditures - all orgs'!$C$14:$C$3599, 'Budget Detail - BBBBBB'!$B441,'Expenditures - all orgs'!$B$14:$B$3599,'Budget Detail - BBBBBB'!$B$3)</f>
        <v>0</v>
      </c>
      <c r="E441" s="578">
        <f>SUMIFS('Expenditures - all orgs'!$F$14:$F$3599,'Expenditures - all orgs'!$C$14:$C$3599, 'Budget Detail - BBBBBB'!$B441,'Expenditures - all orgs'!$B$14:$B$3599,'Budget Detail - BBBBBB'!$B$3)</f>
        <v>0</v>
      </c>
      <c r="F441" s="579">
        <f t="shared" si="63"/>
        <v>0</v>
      </c>
    </row>
    <row r="442" spans="1:6" ht="15" customHeight="1" x14ac:dyDescent="0.3">
      <c r="A442" s="222" t="s">
        <v>105</v>
      </c>
      <c r="B442" s="674" t="s">
        <v>107</v>
      </c>
      <c r="C442" s="336">
        <f>SUMIFS('Expenditures - all orgs'!$D$14:$D$3599,'Expenditures - all orgs'!$C$14:$C$3599, 'Budget Detail - BBBBBB'!$B442,'Expenditures - all orgs'!$B$14:$B$3599,'Budget Detail - BBBBBB'!$B$3)</f>
        <v>0</v>
      </c>
      <c r="D442" s="577">
        <f>SUMIFS('Expenditures - all orgs'!$E$14:$E$3599,'Expenditures - all orgs'!$C$14:$C$3599, 'Budget Detail - BBBBBB'!$B442,'Expenditures - all orgs'!$B$14:$B$3599,'Budget Detail - BBBBBB'!$B$3)</f>
        <v>0</v>
      </c>
      <c r="E442" s="578">
        <f>SUMIFS('Expenditures - all orgs'!$F$14:$F$3599,'Expenditures - all orgs'!$C$14:$C$3599, 'Budget Detail - BBBBBB'!$B442,'Expenditures - all orgs'!$B$14:$B$3599,'Budget Detail - BBBBBB'!$B$3)</f>
        <v>0</v>
      </c>
      <c r="F442" s="579">
        <f t="shared" si="63"/>
        <v>0</v>
      </c>
    </row>
    <row r="443" spans="1:6" ht="15" customHeight="1" x14ac:dyDescent="0.3">
      <c r="A443" s="222" t="s">
        <v>105</v>
      </c>
      <c r="B443" s="674" t="s">
        <v>107</v>
      </c>
      <c r="C443" s="336">
        <f>SUMIFS('Expenditures - all orgs'!$D$14:$D$3599,'Expenditures - all orgs'!$C$14:$C$3599, 'Budget Detail - BBBBBB'!$B443,'Expenditures - all orgs'!$B$14:$B$3599,'Budget Detail - BBBBBB'!$B$3)</f>
        <v>0</v>
      </c>
      <c r="D443" s="577">
        <f>SUMIFS('Expenditures - all orgs'!$E$14:$E$3599,'Expenditures - all orgs'!$C$14:$C$3599, 'Budget Detail - BBBBBB'!$B443,'Expenditures - all orgs'!$B$14:$B$3599,'Budget Detail - BBBBBB'!$B$3)</f>
        <v>0</v>
      </c>
      <c r="E443" s="578">
        <f>SUMIFS('Expenditures - all orgs'!$F$14:$F$3599,'Expenditures - all orgs'!$C$14:$C$3599, 'Budget Detail - BBBBBB'!$B443,'Expenditures - all orgs'!$B$14:$B$3599,'Budget Detail - BBBBBB'!$B$3)</f>
        <v>0</v>
      </c>
      <c r="F443" s="579">
        <f t="shared" si="63"/>
        <v>0</v>
      </c>
    </row>
    <row r="444" spans="1:6" ht="15" customHeight="1" x14ac:dyDescent="0.3">
      <c r="A444" s="222" t="s">
        <v>105</v>
      </c>
      <c r="B444" s="674" t="s">
        <v>107</v>
      </c>
      <c r="C444" s="336">
        <f>SUMIFS('Expenditures - all orgs'!$D$14:$D$3599,'Expenditures - all orgs'!$C$14:$C$3599, 'Budget Detail - BBBBBB'!$B444,'Expenditures - all orgs'!$B$14:$B$3599,'Budget Detail - BBBBBB'!$B$3)</f>
        <v>0</v>
      </c>
      <c r="D444" s="577">
        <f>SUMIFS('Expenditures - all orgs'!$E$14:$E$3599,'Expenditures - all orgs'!$C$14:$C$3599, 'Budget Detail - BBBBBB'!$B444,'Expenditures - all orgs'!$B$14:$B$3599,'Budget Detail - BBBBBB'!$B$3)</f>
        <v>0</v>
      </c>
      <c r="E444" s="578">
        <f>SUMIFS('Expenditures - all orgs'!$F$14:$F$3599,'Expenditures - all orgs'!$C$14:$C$3599, 'Budget Detail - BBBBBB'!$B444,'Expenditures - all orgs'!$B$14:$B$3599,'Budget Detail - BBBBBB'!$B$3)</f>
        <v>0</v>
      </c>
      <c r="F444" s="579">
        <f t="shared" si="63"/>
        <v>0</v>
      </c>
    </row>
    <row r="445" spans="1:6" ht="15" customHeight="1" x14ac:dyDescent="0.3">
      <c r="A445" s="222" t="s">
        <v>105</v>
      </c>
      <c r="B445" s="674" t="s">
        <v>107</v>
      </c>
      <c r="C445" s="336">
        <f>SUMIFS('Expenditures - all orgs'!$D$14:$D$3599,'Expenditures - all orgs'!$C$14:$C$3599, 'Budget Detail - BBBBBB'!$B445,'Expenditures - all orgs'!$B$14:$B$3599,'Budget Detail - BBBBBB'!$B$3)</f>
        <v>0</v>
      </c>
      <c r="D445" s="577">
        <f>SUMIFS('Expenditures - all orgs'!$E$14:$E$3599,'Expenditures - all orgs'!$C$14:$C$3599, 'Budget Detail - BBBBBB'!$B445,'Expenditures - all orgs'!$B$14:$B$3599,'Budget Detail - BBBBBB'!$B$3)</f>
        <v>0</v>
      </c>
      <c r="E445" s="578">
        <f>SUMIFS('Expenditures - all orgs'!$F$14:$F$3599,'Expenditures - all orgs'!$C$14:$C$3599, 'Budget Detail - BBBBBB'!$B445,'Expenditures - all orgs'!$B$14:$B$3599,'Budget Detail - BBBBBB'!$B$3)</f>
        <v>0</v>
      </c>
      <c r="F445" s="579">
        <f t="shared" si="63"/>
        <v>0</v>
      </c>
    </row>
    <row r="446" spans="1:6" ht="15" customHeight="1" x14ac:dyDescent="0.3">
      <c r="A446" s="222" t="s">
        <v>105</v>
      </c>
      <c r="B446" s="674" t="s">
        <v>107</v>
      </c>
      <c r="C446" s="336">
        <f>SUMIFS('Expenditures - all orgs'!$D$14:$D$3599,'Expenditures - all orgs'!$C$14:$C$3599, 'Budget Detail - BBBBBB'!$B446,'Expenditures - all orgs'!$B$14:$B$3599,'Budget Detail - BBBBBB'!$B$3)</f>
        <v>0</v>
      </c>
      <c r="D446" s="577">
        <f>SUMIFS('Expenditures - all orgs'!$E$14:$E$3599,'Expenditures - all orgs'!$C$14:$C$3599, 'Budget Detail - BBBBBB'!$B446,'Expenditures - all orgs'!$B$14:$B$3599,'Budget Detail - BBBBBB'!$B$3)</f>
        <v>0</v>
      </c>
      <c r="E446" s="578">
        <f>SUMIFS('Expenditures - all orgs'!$F$14:$F$3599,'Expenditures - all orgs'!$C$14:$C$3599, 'Budget Detail - BBBBBB'!$B446,'Expenditures - all orgs'!$B$14:$B$3599,'Budget Detail - BBBBBB'!$B$3)</f>
        <v>0</v>
      </c>
      <c r="F446" s="579">
        <f t="shared" si="63"/>
        <v>0</v>
      </c>
    </row>
    <row r="447" spans="1:6" ht="15" customHeight="1" x14ac:dyDescent="0.3">
      <c r="A447" s="222" t="s">
        <v>105</v>
      </c>
      <c r="B447" s="674" t="s">
        <v>107</v>
      </c>
      <c r="C447" s="336">
        <f>SUMIFS('Expenditures - all orgs'!$D$14:$D$3599,'Expenditures - all orgs'!$C$14:$C$3599, 'Budget Detail - BBBBBB'!$B447,'Expenditures - all orgs'!$B$14:$B$3599,'Budget Detail - BBBBBB'!$B$3)</f>
        <v>0</v>
      </c>
      <c r="D447" s="577">
        <f>SUMIFS('Expenditures - all orgs'!$E$14:$E$3599,'Expenditures - all orgs'!$C$14:$C$3599, 'Budget Detail - BBBBBB'!$B447,'Expenditures - all orgs'!$B$14:$B$3599,'Budget Detail - BBBBBB'!$B$3)</f>
        <v>0</v>
      </c>
      <c r="E447" s="578">
        <f>SUMIFS('Expenditures - all orgs'!$F$14:$F$3599,'Expenditures - all orgs'!$C$14:$C$3599, 'Budget Detail - BBBBBB'!$B447,'Expenditures - all orgs'!$B$14:$B$3599,'Budget Detail - BBBBBB'!$B$3)</f>
        <v>0</v>
      </c>
      <c r="F447" s="579">
        <f t="shared" si="63"/>
        <v>0</v>
      </c>
    </row>
    <row r="448" spans="1:6" ht="15" customHeight="1" x14ac:dyDescent="0.3">
      <c r="A448" s="222" t="s">
        <v>105</v>
      </c>
      <c r="B448" s="674" t="s">
        <v>107</v>
      </c>
      <c r="C448" s="336">
        <f>SUMIFS('Expenditures - all orgs'!$D$14:$D$3599,'Expenditures - all orgs'!$C$14:$C$3599, 'Budget Detail - BBBBBB'!$B448,'Expenditures - all orgs'!$B$14:$B$3599,'Budget Detail - BBBBBB'!$B$3)</f>
        <v>0</v>
      </c>
      <c r="D448" s="577">
        <f>SUMIFS('Expenditures - all orgs'!$E$14:$E$3599,'Expenditures - all orgs'!$C$14:$C$3599, 'Budget Detail - BBBBBB'!$B448,'Expenditures - all orgs'!$B$14:$B$3599,'Budget Detail - BBBBBB'!$B$3)</f>
        <v>0</v>
      </c>
      <c r="E448" s="578">
        <f>SUMIFS('Expenditures - all orgs'!$F$14:$F$3599,'Expenditures - all orgs'!$C$14:$C$3599, 'Budget Detail - BBBBBB'!$B448,'Expenditures - all orgs'!$B$14:$B$3599,'Budget Detail - BBBBBB'!$B$3)</f>
        <v>0</v>
      </c>
      <c r="F448" s="579">
        <f t="shared" si="63"/>
        <v>0</v>
      </c>
    </row>
    <row r="449" spans="1:6" ht="15" customHeight="1" x14ac:dyDescent="0.3">
      <c r="A449" s="222" t="s">
        <v>105</v>
      </c>
      <c r="B449" s="674" t="s">
        <v>107</v>
      </c>
      <c r="C449" s="336">
        <f>SUMIFS('Expenditures - all orgs'!$D$14:$D$3599,'Expenditures - all orgs'!$C$14:$C$3599, 'Budget Detail - BBBBBB'!$B449,'Expenditures - all orgs'!$B$14:$B$3599,'Budget Detail - BBBBBB'!$B$3)</f>
        <v>0</v>
      </c>
      <c r="D449" s="577">
        <f>SUMIFS('Expenditures - all orgs'!$E$14:$E$3599,'Expenditures - all orgs'!$C$14:$C$3599, 'Budget Detail - BBBBBB'!$B449,'Expenditures - all orgs'!$B$14:$B$3599,'Budget Detail - BBBBBB'!$B$3)</f>
        <v>0</v>
      </c>
      <c r="E449" s="578">
        <f>SUMIFS('Expenditures - all orgs'!$F$14:$F$3599,'Expenditures - all orgs'!$C$14:$C$3599, 'Budget Detail - BBBBBB'!$B449,'Expenditures - all orgs'!$B$14:$B$3599,'Budget Detail - BBBBBB'!$B$3)</f>
        <v>0</v>
      </c>
      <c r="F449" s="579">
        <f t="shared" si="63"/>
        <v>0</v>
      </c>
    </row>
    <row r="450" spans="1:6" ht="15" customHeight="1" x14ac:dyDescent="0.3">
      <c r="A450" s="222" t="s">
        <v>105</v>
      </c>
      <c r="B450" s="674" t="s">
        <v>107</v>
      </c>
      <c r="C450" s="336">
        <f>SUMIFS('Expenditures - all orgs'!$D$14:$D$3599,'Expenditures - all orgs'!$C$14:$C$3599, 'Budget Detail - BBBBBB'!$B450,'Expenditures - all orgs'!$B$14:$B$3599,'Budget Detail - BBBBBB'!$B$3)</f>
        <v>0</v>
      </c>
      <c r="D450" s="577">
        <f>SUMIFS('Expenditures - all orgs'!$E$14:$E$3599,'Expenditures - all orgs'!$C$14:$C$3599, 'Budget Detail - BBBBBB'!$B450,'Expenditures - all orgs'!$B$14:$B$3599,'Budget Detail - BBBBBB'!$B$3)</f>
        <v>0</v>
      </c>
      <c r="E450" s="578">
        <f>SUMIFS('Expenditures - all orgs'!$F$14:$F$3599,'Expenditures - all orgs'!$C$14:$C$3599, 'Budget Detail - BBBBBB'!$B450,'Expenditures - all orgs'!$B$14:$B$3599,'Budget Detail - BBBBBB'!$B$3)</f>
        <v>0</v>
      </c>
      <c r="F450" s="579">
        <f t="shared" si="63"/>
        <v>0</v>
      </c>
    </row>
    <row r="451" spans="1:6" ht="15" customHeight="1" thickBot="1" x14ac:dyDescent="0.35">
      <c r="A451" s="222" t="s">
        <v>105</v>
      </c>
      <c r="B451" s="674" t="s">
        <v>107</v>
      </c>
      <c r="C451" s="336">
        <f>SUMIFS('Expenditures - all orgs'!$D$14:$D$3599,'Expenditures - all orgs'!$C$14:$C$3599, 'Budget Detail - BBBBBB'!$B451,'Expenditures - all orgs'!$B$14:$B$3599,'Budget Detail - BBBBBB'!$B$3)</f>
        <v>0</v>
      </c>
      <c r="D451" s="580">
        <f>SUMIFS('Expenditures - all orgs'!$E$14:$E$3599,'Expenditures - all orgs'!$C$14:$C$3599, 'Budget Detail - BBBBBB'!$B451,'Expenditures - all orgs'!$B$14:$B$3599,'Budget Detail - BBBBBB'!$B$3)</f>
        <v>0</v>
      </c>
      <c r="E451" s="581">
        <f>SUMIFS('Expenditures - all orgs'!$F$14:$F$3599,'Expenditures - all orgs'!$C$14:$C$3599, 'Budget Detail - BBBBBB'!$B451,'Expenditures - all orgs'!$B$14:$B$3599,'Budget Detail - BBBBBB'!$B$3)</f>
        <v>0</v>
      </c>
      <c r="F451" s="582">
        <f t="shared" si="63"/>
        <v>0</v>
      </c>
    </row>
    <row r="452" spans="1:6" ht="15" customHeight="1" thickBot="1" x14ac:dyDescent="0.35">
      <c r="A452" s="218"/>
      <c r="B452" s="675" t="s">
        <v>362</v>
      </c>
      <c r="C452" s="385">
        <f>SUM(C432:C451)</f>
        <v>0</v>
      </c>
      <c r="D452" s="385">
        <f t="shared" ref="D452:F452" si="64">SUM(D432:D451)</f>
        <v>0</v>
      </c>
      <c r="E452" s="385">
        <f t="shared" si="64"/>
        <v>0</v>
      </c>
      <c r="F452" s="385">
        <f t="shared" si="64"/>
        <v>0</v>
      </c>
    </row>
    <row r="453" spans="1:6" ht="15" customHeight="1" thickBot="1" x14ac:dyDescent="0.35">
      <c r="A453" s="227"/>
      <c r="B453" s="227"/>
      <c r="C453" s="383"/>
      <c r="D453" s="383"/>
      <c r="E453" s="383"/>
      <c r="F453" s="384"/>
    </row>
    <row r="454" spans="1:6" ht="18" thickBot="1" x14ac:dyDescent="0.35">
      <c r="A454" s="1376" t="s">
        <v>307</v>
      </c>
      <c r="B454" s="1377"/>
      <c r="C454" s="337">
        <f>C88+C104+C118+C129+C147+C166+C200+C210+C220+C228+C235+C246+C255+C269+C280+C288+C303+C316+C323+C331+C345+C354+C362+C370+C380+C389+C402+C410+C414+C429+C452</f>
        <v>0</v>
      </c>
      <c r="D454" s="337">
        <f t="shared" ref="D454:F454" si="65">D88+D104+D118+D129+D147+D166+D200+D210+D220+D228+D235+D246+D255+D269+D280+D288+D303+D316+D323+D331+D345+D354+D362+D370+D380+D389+D402+D410+D414+D429+D452</f>
        <v>0</v>
      </c>
      <c r="E454" s="337">
        <f t="shared" si="65"/>
        <v>0</v>
      </c>
      <c r="F454" s="337">
        <f t="shared" si="65"/>
        <v>0</v>
      </c>
    </row>
    <row r="455" spans="1:6" ht="15" customHeight="1" x14ac:dyDescent="0.3">
      <c r="A455" s="218"/>
      <c r="B455" s="218"/>
      <c r="C455" s="1076"/>
      <c r="D455" s="1076"/>
      <c r="E455" s="1076"/>
      <c r="F455" s="290"/>
    </row>
    <row r="456" spans="1:6" ht="15" customHeight="1" x14ac:dyDescent="0.3">
      <c r="A456" s="228" t="s">
        <v>295</v>
      </c>
      <c r="B456" s="707"/>
      <c r="C456" s="291"/>
      <c r="D456" s="386"/>
      <c r="E456" s="386"/>
      <c r="F456" s="387"/>
    </row>
    <row r="457" spans="1:6" ht="15" customHeight="1" x14ac:dyDescent="0.3">
      <c r="A457" s="218" t="s">
        <v>444</v>
      </c>
      <c r="B457" s="589">
        <v>129900</v>
      </c>
      <c r="C457" s="339">
        <f>SUMIFS('Expenditures - all orgs'!$D$14:$D$3599,'Expenditures - all orgs'!$C$14:$C$3599, 'Budget Detail - BBBBBB'!$B457,'Expenditures - all orgs'!$B$14:$B$3599,'Budget Detail - BBBBBB'!$B$3)</f>
        <v>0</v>
      </c>
      <c r="D457" s="584">
        <f>SUMIFS('Expenditures - all orgs'!$E$14:$E$3599,'Expenditures - all orgs'!$C$14:$C$3599, 'Budget Detail - BBBBBB'!$B457,'Expenditures - all orgs'!$B$14:$B$3599,'Budget Detail - BBBBBB'!$B$3)</f>
        <v>0</v>
      </c>
      <c r="E457" s="296">
        <f>SUMIFS('Expenditures - all orgs'!$F$14:$F$3599,'Expenditures - all orgs'!$C$14:$C$3599, 'Budget Detail - BBBBBB'!$B457,'Expenditures - all orgs'!$B$14:$B$3599,'Budget Detail - BBBBBB'!$B$3)</f>
        <v>0</v>
      </c>
      <c r="F457" s="297">
        <f>C457-D457-E457</f>
        <v>0</v>
      </c>
    </row>
    <row r="458" spans="1:6" ht="15" customHeight="1" x14ac:dyDescent="0.3">
      <c r="A458" s="218" t="s">
        <v>445</v>
      </c>
      <c r="B458" s="590">
        <v>139900</v>
      </c>
      <c r="C458" s="339">
        <f>SUMIFS('Expenditures - all orgs'!$D$14:$D$3599,'Expenditures - all orgs'!$C$14:$C$3599, 'Budget Detail - BBBBBB'!$B458,'Expenditures - all orgs'!$B$14:$B$3599,'Budget Detail - BBBBBB'!$B$3)</f>
        <v>0</v>
      </c>
      <c r="D458" s="584">
        <f>SUMIFS('Expenditures - all orgs'!$E$14:$E$3599,'Expenditures - all orgs'!$C$14:$C$3599, 'Budget Detail - BBBBBB'!$B458,'Expenditures - all orgs'!$B$14:$B$3599,'Budget Detail - BBBBBB'!$B$3)</f>
        <v>0</v>
      </c>
      <c r="E458" s="296">
        <f>SUMIFS('Expenditures - all orgs'!$F$14:$F$3599,'Expenditures - all orgs'!$C$14:$C$3599, 'Budget Detail - BBBBBB'!$B458,'Expenditures - all orgs'!$B$14:$B$3599,'Budget Detail - BBBBBB'!$B$3)</f>
        <v>0</v>
      </c>
      <c r="F458" s="297">
        <f t="shared" ref="F458:F470" si="66">C458-D458-E458</f>
        <v>0</v>
      </c>
    </row>
    <row r="459" spans="1:6" ht="15" customHeight="1" x14ac:dyDescent="0.3">
      <c r="A459" s="218" t="s">
        <v>446</v>
      </c>
      <c r="B459" s="590">
        <v>149900</v>
      </c>
      <c r="C459" s="339">
        <f>SUMIFS('Expenditures - all orgs'!$D$14:$D$3599,'Expenditures - all orgs'!$C$14:$C$3599, 'Budget Detail - BBBBBB'!$B459,'Expenditures - all orgs'!$B$14:$B$3599,'Budget Detail - BBBBBB'!$B$3)</f>
        <v>0</v>
      </c>
      <c r="D459" s="584">
        <f>SUMIFS('Expenditures - all orgs'!$E$14:$E$3599,'Expenditures - all orgs'!$C$14:$C$3599, 'Budget Detail - BBBBBB'!$B459,'Expenditures - all orgs'!$B$14:$B$3599,'Budget Detail - BBBBBB'!$B$3)</f>
        <v>0</v>
      </c>
      <c r="E459" s="296">
        <f>SUMIFS('Expenditures - all orgs'!$F$14:$F$3599,'Expenditures - all orgs'!$C$14:$C$3599, 'Budget Detail - BBBBBB'!$B459,'Expenditures - all orgs'!$B$14:$B$3599,'Budget Detail - BBBBBB'!$B$3)</f>
        <v>0</v>
      </c>
      <c r="F459" s="297">
        <f t="shared" si="66"/>
        <v>0</v>
      </c>
    </row>
    <row r="460" spans="1:6" ht="15" customHeight="1" x14ac:dyDescent="0.3">
      <c r="A460" s="218" t="s">
        <v>447</v>
      </c>
      <c r="B460" s="590">
        <v>229900</v>
      </c>
      <c r="C460" s="339">
        <f>SUMIFS('Expenditures - all orgs'!$D$14:$D$3599,'Expenditures - all orgs'!$C$14:$C$3599, 'Budget Detail - BBBBBB'!$B460,'Expenditures - all orgs'!$B$14:$B$3599,'Budget Detail - BBBBBB'!$B$3)</f>
        <v>0</v>
      </c>
      <c r="D460" s="584">
        <f>SUMIFS('Expenditures - all orgs'!$E$14:$E$3599,'Expenditures - all orgs'!$C$14:$C$3599, 'Budget Detail - BBBBBB'!$B460,'Expenditures - all orgs'!$B$14:$B$3599,'Budget Detail - BBBBBB'!$B$3)</f>
        <v>0</v>
      </c>
      <c r="E460" s="296">
        <f>SUMIFS('Expenditures - all orgs'!$F$14:$F$3599,'Expenditures - all orgs'!$C$14:$C$3599, 'Budget Detail - BBBBBB'!$B460,'Expenditures - all orgs'!$B$14:$B$3599,'Budget Detail - BBBBBB'!$B$3)</f>
        <v>0</v>
      </c>
      <c r="F460" s="297">
        <f t="shared" si="66"/>
        <v>0</v>
      </c>
    </row>
    <row r="461" spans="1:6" ht="15" customHeight="1" x14ac:dyDescent="0.3">
      <c r="A461" s="218" t="s">
        <v>105</v>
      </c>
      <c r="B461" s="590" t="s">
        <v>52</v>
      </c>
      <c r="C461" s="339">
        <f>SUMIFS('Expenditures - all orgs'!$D$14:$D$3599,'Expenditures - all orgs'!$C$14:$C$3599, 'Budget Detail - BBBBBB'!$B461,'Expenditures - all orgs'!$B$14:$B$3599,'Budget Detail - BBBBBB'!$B$3)</f>
        <v>0</v>
      </c>
      <c r="D461" s="584">
        <f>SUMIFS('Expenditures - all orgs'!$E$14:$E$3599,'Expenditures - all orgs'!$C$14:$C$3599, 'Budget Detail - BBBBBB'!$B461,'Expenditures - all orgs'!$B$14:$B$3599,'Budget Detail - BBBBBB'!$B$3)</f>
        <v>0</v>
      </c>
      <c r="E461" s="296">
        <f>SUMIFS('Expenditures - all orgs'!$F$14:$F$3599,'Expenditures - all orgs'!$C$14:$C$3599, 'Budget Detail - BBBBBB'!$B461,'Expenditures - all orgs'!$B$14:$B$3599,'Budget Detail - BBBBBB'!$B$3)</f>
        <v>0</v>
      </c>
      <c r="F461" s="297">
        <f t="shared" si="66"/>
        <v>0</v>
      </c>
    </row>
    <row r="462" spans="1:6" ht="15" customHeight="1" x14ac:dyDescent="0.3">
      <c r="A462" s="218" t="s">
        <v>105</v>
      </c>
      <c r="B462" s="590" t="s">
        <v>52</v>
      </c>
      <c r="C462" s="339">
        <f>SUMIFS('Expenditures - all orgs'!$D$14:$D$3599,'Expenditures - all orgs'!$C$14:$C$3599, 'Budget Detail - BBBBBB'!$B462,'Expenditures - all orgs'!$B$14:$B$3599,'Budget Detail - BBBBBB'!$B$3)</f>
        <v>0</v>
      </c>
      <c r="D462" s="584">
        <f>SUMIFS('Expenditures - all orgs'!$E$14:$E$3599,'Expenditures - all orgs'!$C$14:$C$3599, 'Budget Detail - BBBBBB'!$B462,'Expenditures - all orgs'!$B$14:$B$3599,'Budget Detail - BBBBBB'!$B$3)</f>
        <v>0</v>
      </c>
      <c r="E462" s="296">
        <f>SUMIFS('Expenditures - all orgs'!$F$14:$F$3599,'Expenditures - all orgs'!$C$14:$C$3599, 'Budget Detail - BBBBBB'!$B462,'Expenditures - all orgs'!$B$14:$B$3599,'Budget Detail - BBBBBB'!$B$3)</f>
        <v>0</v>
      </c>
      <c r="F462" s="297">
        <f t="shared" ref="F462:F465" si="67">C462-D462-E462</f>
        <v>0</v>
      </c>
    </row>
    <row r="463" spans="1:6" ht="15" customHeight="1" x14ac:dyDescent="0.3">
      <c r="A463" s="218" t="s">
        <v>105</v>
      </c>
      <c r="B463" s="590" t="s">
        <v>52</v>
      </c>
      <c r="C463" s="339">
        <f>SUMIFS('Expenditures - all orgs'!$D$14:$D$3599,'Expenditures - all orgs'!$C$14:$C$3599, 'Budget Detail - BBBBBB'!$B463,'Expenditures - all orgs'!$B$14:$B$3599,'Budget Detail - BBBBBB'!$B$3)</f>
        <v>0</v>
      </c>
      <c r="D463" s="584">
        <f>SUMIFS('Expenditures - all orgs'!$E$14:$E$3599,'Expenditures - all orgs'!$C$14:$C$3599, 'Budget Detail - BBBBBB'!$B463,'Expenditures - all orgs'!$B$14:$B$3599,'Budget Detail - BBBBBB'!$B$3)</f>
        <v>0</v>
      </c>
      <c r="E463" s="296">
        <f>SUMIFS('Expenditures - all orgs'!$F$14:$F$3599,'Expenditures - all orgs'!$C$14:$C$3599, 'Budget Detail - BBBBBB'!$B463,'Expenditures - all orgs'!$B$14:$B$3599,'Budget Detail - BBBBBB'!$B$3)</f>
        <v>0</v>
      </c>
      <c r="F463" s="297">
        <f t="shared" si="67"/>
        <v>0</v>
      </c>
    </row>
    <row r="464" spans="1:6" ht="15" customHeight="1" x14ac:dyDescent="0.3">
      <c r="A464" s="218" t="s">
        <v>105</v>
      </c>
      <c r="B464" s="590" t="s">
        <v>52</v>
      </c>
      <c r="C464" s="339">
        <f>SUMIFS('Expenditures - all orgs'!$D$14:$D$3599,'Expenditures - all orgs'!$C$14:$C$3599, 'Budget Detail - BBBBBB'!$B464,'Expenditures - all orgs'!$B$14:$B$3599,'Budget Detail - BBBBBB'!$B$3)</f>
        <v>0</v>
      </c>
      <c r="D464" s="584">
        <f>SUMIFS('Expenditures - all orgs'!$E$14:$E$3599,'Expenditures - all orgs'!$C$14:$C$3599, 'Budget Detail - BBBBBB'!$B464,'Expenditures - all orgs'!$B$14:$B$3599,'Budget Detail - BBBBBB'!$B$3)</f>
        <v>0</v>
      </c>
      <c r="E464" s="296">
        <f>SUMIFS('Expenditures - all orgs'!$F$14:$F$3599,'Expenditures - all orgs'!$C$14:$C$3599, 'Budget Detail - BBBBBB'!$B464,'Expenditures - all orgs'!$B$14:$B$3599,'Budget Detail - BBBBBB'!$B$3)</f>
        <v>0</v>
      </c>
      <c r="F464" s="297">
        <f t="shared" si="67"/>
        <v>0</v>
      </c>
    </row>
    <row r="465" spans="1:9" ht="15" customHeight="1" x14ac:dyDescent="0.3">
      <c r="A465" s="218" t="s">
        <v>105</v>
      </c>
      <c r="B465" s="590" t="s">
        <v>52</v>
      </c>
      <c r="C465" s="339">
        <f>SUMIFS('Expenditures - all orgs'!$D$14:$D$3599,'Expenditures - all orgs'!$C$14:$C$3599, 'Budget Detail - BBBBBB'!$B465,'Expenditures - all orgs'!$B$14:$B$3599,'Budget Detail - BBBBBB'!$B$3)</f>
        <v>0</v>
      </c>
      <c r="D465" s="584">
        <f>SUMIFS('Expenditures - all orgs'!$E$14:$E$3599,'Expenditures - all orgs'!$C$14:$C$3599, 'Budget Detail - BBBBBB'!$B465,'Expenditures - all orgs'!$B$14:$B$3599,'Budget Detail - BBBBBB'!$B$3)</f>
        <v>0</v>
      </c>
      <c r="E465" s="296">
        <f>SUMIFS('Expenditures - all orgs'!$F$14:$F$3599,'Expenditures - all orgs'!$C$14:$C$3599, 'Budget Detail - BBBBBB'!$B465,'Expenditures - all orgs'!$B$14:$B$3599,'Budget Detail - BBBBBB'!$B$3)</f>
        <v>0</v>
      </c>
      <c r="F465" s="297">
        <f t="shared" si="67"/>
        <v>0</v>
      </c>
    </row>
    <row r="466" spans="1:9" ht="15" customHeight="1" x14ac:dyDescent="0.3">
      <c r="A466" s="218" t="s">
        <v>105</v>
      </c>
      <c r="B466" s="590" t="s">
        <v>52</v>
      </c>
      <c r="C466" s="339">
        <f>SUMIFS('Expenditures - all orgs'!$D$14:$D$3599,'Expenditures - all orgs'!$C$14:$C$3599, 'Budget Detail - BBBBBB'!$B466,'Expenditures - all orgs'!$B$14:$B$3599,'Budget Detail - BBBBBB'!$B$3)</f>
        <v>0</v>
      </c>
      <c r="D466" s="584">
        <f>SUMIFS('Expenditures - all orgs'!$E$14:$E$3599,'Expenditures - all orgs'!$C$14:$C$3599, 'Budget Detail - BBBBBB'!$B466,'Expenditures - all orgs'!$B$14:$B$3599,'Budget Detail - BBBBBB'!$B$3)</f>
        <v>0</v>
      </c>
      <c r="E466" s="296">
        <f>SUMIFS('Expenditures - all orgs'!$F$14:$F$3599,'Expenditures - all orgs'!$C$14:$C$3599, 'Budget Detail - BBBBBB'!$B466,'Expenditures - all orgs'!$B$14:$B$3599,'Budget Detail - BBBBBB'!$B$3)</f>
        <v>0</v>
      </c>
      <c r="F466" s="297">
        <f t="shared" si="66"/>
        <v>0</v>
      </c>
    </row>
    <row r="467" spans="1:9" ht="15" customHeight="1" x14ac:dyDescent="0.3">
      <c r="A467" s="218" t="s">
        <v>105</v>
      </c>
      <c r="B467" s="590" t="s">
        <v>52</v>
      </c>
      <c r="C467" s="339">
        <f>SUMIFS('Expenditures - all orgs'!$D$14:$D$3599,'Expenditures - all orgs'!$C$14:$C$3599, 'Budget Detail - BBBBBB'!$B467,'Expenditures - all orgs'!$B$14:$B$3599,'Budget Detail - BBBBBB'!$B$3)</f>
        <v>0</v>
      </c>
      <c r="D467" s="584">
        <f>SUMIFS('Expenditures - all orgs'!$E$14:$E$3599,'Expenditures - all orgs'!$C$14:$C$3599, 'Budget Detail - BBBBBB'!$B467,'Expenditures - all orgs'!$B$14:$B$3599,'Budget Detail - BBBBBB'!$B$3)</f>
        <v>0</v>
      </c>
      <c r="E467" s="296">
        <f>SUMIFS('Expenditures - all orgs'!$F$14:$F$3599,'Expenditures - all orgs'!$C$14:$C$3599, 'Budget Detail - BBBBBB'!$B467,'Expenditures - all orgs'!$B$14:$B$3599,'Budget Detail - BBBBBB'!$B$3)</f>
        <v>0</v>
      </c>
      <c r="F467" s="297">
        <f t="shared" si="66"/>
        <v>0</v>
      </c>
    </row>
    <row r="468" spans="1:9" ht="15" customHeight="1" x14ac:dyDescent="0.3">
      <c r="A468" s="218" t="s">
        <v>105</v>
      </c>
      <c r="B468" s="590" t="s">
        <v>52</v>
      </c>
      <c r="C468" s="339">
        <f>SUMIFS('Expenditures - all orgs'!$D$14:$D$3599,'Expenditures - all orgs'!$C$14:$C$3599, 'Budget Detail - BBBBBB'!$B468,'Expenditures - all orgs'!$B$14:$B$3599,'Budget Detail - BBBBBB'!$B$3)</f>
        <v>0</v>
      </c>
      <c r="D468" s="584">
        <f>SUMIFS('Expenditures - all orgs'!$E$14:$E$3599,'Expenditures - all orgs'!$C$14:$C$3599, 'Budget Detail - BBBBBB'!$B468,'Expenditures - all orgs'!$B$14:$B$3599,'Budget Detail - BBBBBB'!$B$3)</f>
        <v>0</v>
      </c>
      <c r="E468" s="296">
        <f>SUMIFS('Expenditures - all orgs'!$F$14:$F$3599,'Expenditures - all orgs'!$C$14:$C$3599, 'Budget Detail - BBBBBB'!$B468,'Expenditures - all orgs'!$B$14:$B$3599,'Budget Detail - BBBBBB'!$B$3)</f>
        <v>0</v>
      </c>
      <c r="F468" s="297">
        <f t="shared" si="66"/>
        <v>0</v>
      </c>
    </row>
    <row r="469" spans="1:9" ht="15" customHeight="1" x14ac:dyDescent="0.3">
      <c r="A469" s="218" t="s">
        <v>105</v>
      </c>
      <c r="B469" s="590" t="s">
        <v>52</v>
      </c>
      <c r="C469" s="339">
        <f>SUMIFS('Expenditures - all orgs'!$D$14:$D$3599,'Expenditures - all orgs'!$C$14:$C$3599, 'Budget Detail - BBBBBB'!$B469,'Expenditures - all orgs'!$B$14:$B$3599,'Budget Detail - BBBBBB'!$B$3)</f>
        <v>0</v>
      </c>
      <c r="D469" s="584">
        <f>SUMIFS('Expenditures - all orgs'!$E$14:$E$3599,'Expenditures - all orgs'!$C$14:$C$3599, 'Budget Detail - BBBBBB'!$B469,'Expenditures - all orgs'!$B$14:$B$3599,'Budget Detail - BBBBBB'!$B$3)</f>
        <v>0</v>
      </c>
      <c r="E469" s="296">
        <f>SUMIFS('Expenditures - all orgs'!$F$14:$F$3599,'Expenditures - all orgs'!$C$14:$C$3599, 'Budget Detail - BBBBBB'!$B469,'Expenditures - all orgs'!$B$14:$B$3599,'Budget Detail - BBBBBB'!$B$3)</f>
        <v>0</v>
      </c>
      <c r="F469" s="297">
        <f t="shared" si="66"/>
        <v>0</v>
      </c>
    </row>
    <row r="470" spans="1:9" ht="15" customHeight="1" thickBot="1" x14ac:dyDescent="0.35">
      <c r="A470" s="707" t="s">
        <v>105</v>
      </c>
      <c r="B470" s="590" t="s">
        <v>52</v>
      </c>
      <c r="C470" s="339">
        <f>SUMIFS('Expenditures - all orgs'!$D$14:$D$3599,'Expenditures - all orgs'!$C$14:$C$3599, 'Budget Detail - BBBBBB'!$B470,'Expenditures - all orgs'!$B$14:$B$3599,'Budget Detail - BBBBBB'!$B$3)</f>
        <v>0</v>
      </c>
      <c r="D470" s="584">
        <f>SUMIFS('Expenditures - all orgs'!$E$14:$E$3599,'Expenditures - all orgs'!$C$14:$C$3599, 'Budget Detail - BBBBBB'!$B470,'Expenditures - all orgs'!$B$14:$B$3599,'Budget Detail - BBBBBB'!$B$3)</f>
        <v>0</v>
      </c>
      <c r="E470" s="296">
        <f>SUMIFS('Expenditures - all orgs'!$F$14:$F$3599,'Expenditures - all orgs'!$C$14:$C$3599, 'Budget Detail - BBBBBB'!$B470,'Expenditures - all orgs'!$B$14:$B$3599,'Budget Detail - BBBBBB'!$B$3)</f>
        <v>0</v>
      </c>
      <c r="F470" s="297">
        <f t="shared" si="66"/>
        <v>0</v>
      </c>
    </row>
    <row r="471" spans="1:9" ht="15" customHeight="1" thickBot="1" x14ac:dyDescent="0.35">
      <c r="A471" s="1365" t="s">
        <v>296</v>
      </c>
      <c r="B471" s="1366"/>
      <c r="C471" s="1143">
        <f>SUM(C457:C470)</f>
        <v>0</v>
      </c>
      <c r="D471" s="1143">
        <f>SUM(D457:D470)</f>
        <v>0</v>
      </c>
      <c r="E471" s="1143">
        <f>SUM(E457:E470)</f>
        <v>0</v>
      </c>
      <c r="F471" s="1145">
        <f>SUM(F457:F470)</f>
        <v>0</v>
      </c>
    </row>
    <row r="472" spans="1:9" ht="15" customHeight="1" thickBot="1" x14ac:dyDescent="0.35">
      <c r="A472" s="707"/>
      <c r="B472" s="707"/>
      <c r="C472" s="386"/>
      <c r="D472" s="386"/>
      <c r="E472" s="386"/>
      <c r="F472" s="387"/>
    </row>
    <row r="473" spans="1:9" ht="15" customHeight="1" thickBot="1" x14ac:dyDescent="0.35">
      <c r="A473" s="1388" t="s">
        <v>314</v>
      </c>
      <c r="B473" s="1388"/>
      <c r="C473" s="340">
        <f>C454+C471</f>
        <v>0</v>
      </c>
      <c r="D473" s="340">
        <f>D454+D471</f>
        <v>0</v>
      </c>
      <c r="E473" s="340">
        <f>E454+E471</f>
        <v>0</v>
      </c>
      <c r="F473" s="340">
        <f>F454+F471</f>
        <v>0</v>
      </c>
    </row>
    <row r="474" spans="1:9" ht="15" customHeight="1" thickBot="1" x14ac:dyDescent="0.35">
      <c r="A474" s="707"/>
      <c r="B474" s="707"/>
      <c r="C474" s="386"/>
      <c r="D474" s="386"/>
      <c r="E474" s="386"/>
      <c r="F474" s="387"/>
    </row>
    <row r="475" spans="1:9" ht="18.600000000000001" thickTop="1" thickBot="1" x14ac:dyDescent="0.35">
      <c r="A475" s="1400" t="s">
        <v>297</v>
      </c>
      <c r="B475" s="1401"/>
      <c r="C475" s="1077">
        <f>C83+C473</f>
        <v>0</v>
      </c>
      <c r="D475" s="1078">
        <f>D83+D473</f>
        <v>0</v>
      </c>
      <c r="E475" s="1079">
        <f>E83+E473</f>
        <v>0</v>
      </c>
      <c r="F475" s="1080">
        <f>F83+F473</f>
        <v>0</v>
      </c>
    </row>
    <row r="476" spans="1:9" ht="15" thickBot="1" x14ac:dyDescent="0.35">
      <c r="A476" s="707"/>
      <c r="B476" s="707"/>
      <c r="C476" s="386"/>
      <c r="D476" s="386"/>
      <c r="E476" s="386"/>
      <c r="F476" s="387"/>
    </row>
    <row r="477" spans="1:9" ht="18" customHeight="1" thickTop="1" thickBot="1" x14ac:dyDescent="0.35">
      <c r="A477" s="707"/>
      <c r="B477" s="707"/>
      <c r="C477" s="386"/>
      <c r="D477" s="386"/>
      <c r="E477" s="386"/>
      <c r="F477" s="701">
        <f>E475+F475</f>
        <v>0</v>
      </c>
      <c r="G477" s="1391" t="s">
        <v>366</v>
      </c>
      <c r="H477" s="1391"/>
      <c r="I477" s="1391"/>
    </row>
    <row r="478" spans="1:9" ht="15" thickTop="1" x14ac:dyDescent="0.3">
      <c r="A478" s="305"/>
      <c r="B478" s="305"/>
      <c r="C478" s="386"/>
      <c r="D478" s="386"/>
      <c r="E478" s="386"/>
      <c r="F478" s="387"/>
    </row>
    <row r="479" spans="1:9" x14ac:dyDescent="0.3">
      <c r="C479" s="1081"/>
      <c r="D479" s="1081"/>
      <c r="E479" s="1081"/>
      <c r="F479" s="1081"/>
    </row>
    <row r="480" spans="1:9" x14ac:dyDescent="0.3">
      <c r="C480" s="1081"/>
      <c r="D480" s="1081"/>
      <c r="E480" s="1081"/>
      <c r="F480" s="1081"/>
    </row>
    <row r="481" spans="3:6" x14ac:dyDescent="0.3">
      <c r="C481" s="1081"/>
      <c r="D481" s="1081"/>
      <c r="E481" s="1081"/>
      <c r="F481" s="1081"/>
    </row>
    <row r="482" spans="3:6" x14ac:dyDescent="0.3">
      <c r="C482" s="1081"/>
      <c r="D482" s="1081"/>
      <c r="E482" s="1081"/>
      <c r="F482" s="1081"/>
    </row>
    <row r="483" spans="3:6" x14ac:dyDescent="0.3">
      <c r="C483" s="1081"/>
      <c r="D483" s="1081"/>
      <c r="E483" s="1081"/>
      <c r="F483" s="1081"/>
    </row>
    <row r="484" spans="3:6" x14ac:dyDescent="0.3">
      <c r="C484" s="1081"/>
      <c r="D484" s="1081"/>
      <c r="E484" s="1081"/>
      <c r="F484" s="1081"/>
    </row>
    <row r="485" spans="3:6" x14ac:dyDescent="0.3">
      <c r="C485" s="1081"/>
      <c r="D485" s="1081"/>
      <c r="E485" s="1081"/>
      <c r="F485" s="1081"/>
    </row>
    <row r="486" spans="3:6" x14ac:dyDescent="0.3">
      <c r="C486" s="1081"/>
      <c r="D486" s="1081"/>
      <c r="E486" s="1081"/>
      <c r="F486" s="1081"/>
    </row>
    <row r="487" spans="3:6" x14ac:dyDescent="0.3">
      <c r="C487" s="1081"/>
      <c r="D487" s="1081"/>
      <c r="E487" s="1081"/>
      <c r="F487" s="1081"/>
    </row>
    <row r="488" spans="3:6" x14ac:dyDescent="0.3">
      <c r="C488" s="1081"/>
      <c r="D488" s="1081"/>
      <c r="E488" s="1081"/>
      <c r="F488" s="1081"/>
    </row>
    <row r="489" spans="3:6" x14ac:dyDescent="0.3">
      <c r="C489" s="1081"/>
      <c r="D489" s="1081"/>
      <c r="E489" s="1081"/>
      <c r="F489" s="1081"/>
    </row>
    <row r="490" spans="3:6" x14ac:dyDescent="0.3">
      <c r="C490" s="1081"/>
      <c r="D490" s="1081"/>
      <c r="E490" s="1081"/>
      <c r="F490" s="1081"/>
    </row>
    <row r="491" spans="3:6" x14ac:dyDescent="0.3">
      <c r="C491" s="1081"/>
      <c r="D491" s="1081"/>
      <c r="E491" s="1081"/>
      <c r="F491" s="1081"/>
    </row>
    <row r="492" spans="3:6" x14ac:dyDescent="0.3">
      <c r="C492" s="1081"/>
      <c r="D492" s="1081"/>
      <c r="E492" s="1081"/>
      <c r="F492" s="1081"/>
    </row>
    <row r="493" spans="3:6" x14ac:dyDescent="0.3">
      <c r="C493" s="1081"/>
      <c r="D493" s="1081"/>
      <c r="E493" s="1081"/>
      <c r="F493" s="1081"/>
    </row>
    <row r="494" spans="3:6" x14ac:dyDescent="0.3">
      <c r="C494" s="1081"/>
      <c r="D494" s="1081"/>
      <c r="E494" s="1081"/>
      <c r="F494" s="1081"/>
    </row>
    <row r="495" spans="3:6" x14ac:dyDescent="0.3">
      <c r="C495" s="1081"/>
      <c r="D495" s="1081"/>
      <c r="E495" s="1081"/>
      <c r="F495" s="1081"/>
    </row>
    <row r="496" spans="3:6" x14ac:dyDescent="0.3">
      <c r="C496" s="1081"/>
      <c r="D496" s="1081"/>
      <c r="E496" s="1081"/>
      <c r="F496" s="1081"/>
    </row>
    <row r="497" spans="3:6" x14ac:dyDescent="0.3">
      <c r="C497" s="1081"/>
      <c r="D497" s="1081"/>
      <c r="E497" s="1081"/>
      <c r="F497" s="1081"/>
    </row>
    <row r="498" spans="3:6" x14ac:dyDescent="0.3">
      <c r="C498" s="1081"/>
      <c r="D498" s="1081"/>
      <c r="E498" s="1081"/>
      <c r="F498" s="1081"/>
    </row>
    <row r="499" spans="3:6" x14ac:dyDescent="0.3">
      <c r="C499" s="1081"/>
      <c r="D499" s="1081"/>
      <c r="E499" s="1081"/>
      <c r="F499" s="1081"/>
    </row>
    <row r="500" spans="3:6" x14ac:dyDescent="0.3">
      <c r="C500" s="1081"/>
      <c r="D500" s="1081"/>
      <c r="E500" s="1081"/>
      <c r="F500" s="1081"/>
    </row>
    <row r="501" spans="3:6" x14ac:dyDescent="0.3">
      <c r="C501" s="1081"/>
      <c r="D501" s="1081"/>
      <c r="E501" s="1081"/>
      <c r="F501" s="1081"/>
    </row>
    <row r="502" spans="3:6" x14ac:dyDescent="0.3">
      <c r="C502" s="1081"/>
      <c r="D502" s="1081"/>
      <c r="E502" s="1081"/>
      <c r="F502" s="1081"/>
    </row>
    <row r="503" spans="3:6" x14ac:dyDescent="0.3">
      <c r="C503" s="1081"/>
      <c r="D503" s="1081"/>
      <c r="E503" s="1081"/>
      <c r="F503" s="1081"/>
    </row>
    <row r="504" spans="3:6" x14ac:dyDescent="0.3">
      <c r="C504" s="1081"/>
      <c r="D504" s="1081"/>
      <c r="E504" s="1081"/>
      <c r="F504" s="1081"/>
    </row>
    <row r="505" spans="3:6" x14ac:dyDescent="0.3">
      <c r="C505" s="1081"/>
      <c r="D505" s="1081"/>
      <c r="E505" s="1081"/>
      <c r="F505" s="1081"/>
    </row>
    <row r="506" spans="3:6" x14ac:dyDescent="0.3">
      <c r="C506" s="1081"/>
      <c r="D506" s="1081"/>
      <c r="E506" s="1081"/>
      <c r="F506" s="1081"/>
    </row>
    <row r="507" spans="3:6" x14ac:dyDescent="0.3">
      <c r="C507" s="1081"/>
      <c r="D507" s="1081"/>
      <c r="E507" s="1081"/>
      <c r="F507" s="1081"/>
    </row>
    <row r="508" spans="3:6" x14ac:dyDescent="0.3">
      <c r="C508" s="1081"/>
      <c r="D508" s="1081"/>
      <c r="E508" s="1081"/>
      <c r="F508" s="1081"/>
    </row>
    <row r="509" spans="3:6" x14ac:dyDescent="0.3">
      <c r="C509" s="1081"/>
      <c r="D509" s="1081"/>
      <c r="E509" s="1081"/>
      <c r="F509" s="1081"/>
    </row>
    <row r="510" spans="3:6" x14ac:dyDescent="0.3">
      <c r="C510" s="1081"/>
      <c r="D510" s="1081"/>
      <c r="E510" s="1081"/>
      <c r="F510" s="1081"/>
    </row>
    <row r="511" spans="3:6" x14ac:dyDescent="0.3">
      <c r="C511" s="1081"/>
      <c r="D511" s="1081"/>
      <c r="E511" s="1081"/>
      <c r="F511" s="1081"/>
    </row>
    <row r="512" spans="3:6" x14ac:dyDescent="0.3">
      <c r="C512" s="1081"/>
      <c r="D512" s="1081"/>
      <c r="E512" s="1081"/>
      <c r="F512" s="1081"/>
    </row>
    <row r="513" spans="3:6" x14ac:dyDescent="0.3">
      <c r="C513" s="1081"/>
      <c r="D513" s="1081"/>
      <c r="E513" s="1081"/>
      <c r="F513" s="1081"/>
    </row>
    <row r="514" spans="3:6" x14ac:dyDescent="0.3">
      <c r="C514" s="1081"/>
      <c r="D514" s="1081"/>
      <c r="E514" s="1081"/>
      <c r="F514" s="1081"/>
    </row>
    <row r="515" spans="3:6" x14ac:dyDescent="0.3">
      <c r="C515" s="1081"/>
      <c r="D515" s="1081"/>
      <c r="E515" s="1081"/>
      <c r="F515" s="1081"/>
    </row>
    <row r="516" spans="3:6" x14ac:dyDescent="0.3">
      <c r="C516" s="1081"/>
      <c r="D516" s="1081"/>
      <c r="E516" s="1081"/>
      <c r="F516" s="1081"/>
    </row>
    <row r="517" spans="3:6" x14ac:dyDescent="0.3">
      <c r="C517" s="1081"/>
      <c r="D517" s="1081"/>
      <c r="E517" s="1081"/>
      <c r="F517" s="1081"/>
    </row>
    <row r="518" spans="3:6" x14ac:dyDescent="0.3">
      <c r="C518" s="1081"/>
      <c r="D518" s="1081"/>
      <c r="E518" s="1081"/>
      <c r="F518" s="1081"/>
    </row>
    <row r="519" spans="3:6" x14ac:dyDescent="0.3">
      <c r="C519" s="1081"/>
      <c r="D519" s="1081"/>
      <c r="E519" s="1081"/>
      <c r="F519" s="1081"/>
    </row>
    <row r="520" spans="3:6" x14ac:dyDescent="0.3">
      <c r="C520" s="1081"/>
      <c r="D520" s="1081"/>
      <c r="E520" s="1081"/>
      <c r="F520" s="1081"/>
    </row>
    <row r="521" spans="3:6" x14ac:dyDescent="0.3">
      <c r="C521" s="1081"/>
      <c r="D521" s="1081"/>
      <c r="E521" s="1081"/>
      <c r="F521" s="1081"/>
    </row>
    <row r="522" spans="3:6" x14ac:dyDescent="0.3">
      <c r="C522" s="1081"/>
      <c r="D522" s="1081"/>
      <c r="E522" s="1081"/>
      <c r="F522" s="1081"/>
    </row>
    <row r="523" spans="3:6" x14ac:dyDescent="0.3">
      <c r="C523" s="1081"/>
      <c r="D523" s="1081"/>
      <c r="E523" s="1081"/>
      <c r="F523" s="1081"/>
    </row>
    <row r="524" spans="3:6" x14ac:dyDescent="0.3">
      <c r="C524" s="1081"/>
      <c r="D524" s="1081"/>
      <c r="E524" s="1081"/>
      <c r="F524" s="1081"/>
    </row>
    <row r="525" spans="3:6" x14ac:dyDescent="0.3">
      <c r="C525" s="1081"/>
      <c r="D525" s="1081"/>
      <c r="E525" s="1081"/>
      <c r="F525" s="1081"/>
    </row>
    <row r="526" spans="3:6" x14ac:dyDescent="0.3">
      <c r="C526" s="1081"/>
      <c r="D526" s="1081"/>
      <c r="E526" s="1081"/>
      <c r="F526" s="1081"/>
    </row>
    <row r="527" spans="3:6" x14ac:dyDescent="0.3">
      <c r="C527" s="1081"/>
      <c r="D527" s="1081"/>
      <c r="E527" s="1081"/>
      <c r="F527" s="1081"/>
    </row>
    <row r="528" spans="3:6" x14ac:dyDescent="0.3">
      <c r="C528" s="1081"/>
      <c r="D528" s="1081"/>
      <c r="E528" s="1081"/>
      <c r="F528" s="1081"/>
    </row>
    <row r="529" spans="3:6" x14ac:dyDescent="0.3">
      <c r="C529" s="1081"/>
      <c r="D529" s="1081"/>
      <c r="E529" s="1081"/>
      <c r="F529" s="1081"/>
    </row>
    <row r="530" spans="3:6" x14ac:dyDescent="0.3">
      <c r="C530" s="1081"/>
      <c r="D530" s="1081"/>
      <c r="E530" s="1081"/>
      <c r="F530" s="1081"/>
    </row>
    <row r="531" spans="3:6" x14ac:dyDescent="0.3">
      <c r="C531" s="1081"/>
      <c r="D531" s="1081"/>
      <c r="E531" s="1081"/>
      <c r="F531" s="1081"/>
    </row>
    <row r="532" spans="3:6" x14ac:dyDescent="0.3">
      <c r="C532" s="1081"/>
      <c r="D532" s="1081"/>
      <c r="E532" s="1081"/>
      <c r="F532" s="1081"/>
    </row>
    <row r="533" spans="3:6" x14ac:dyDescent="0.3">
      <c r="C533" s="1081"/>
      <c r="D533" s="1081"/>
      <c r="E533" s="1081"/>
      <c r="F533" s="1081"/>
    </row>
    <row r="534" spans="3:6" x14ac:dyDescent="0.3">
      <c r="C534" s="1081"/>
      <c r="D534" s="1081"/>
      <c r="E534" s="1081"/>
      <c r="F534" s="1081"/>
    </row>
    <row r="535" spans="3:6" x14ac:dyDescent="0.3">
      <c r="C535" s="1081"/>
      <c r="D535" s="1081"/>
      <c r="E535" s="1081"/>
      <c r="F535" s="1081"/>
    </row>
    <row r="536" spans="3:6" x14ac:dyDescent="0.3">
      <c r="C536" s="1081"/>
      <c r="D536" s="1081"/>
      <c r="E536" s="1081"/>
      <c r="F536" s="1081"/>
    </row>
    <row r="537" spans="3:6" x14ac:dyDescent="0.3">
      <c r="C537" s="1081"/>
      <c r="D537" s="1081"/>
      <c r="E537" s="1081"/>
      <c r="F537" s="1081"/>
    </row>
    <row r="538" spans="3:6" x14ac:dyDescent="0.3">
      <c r="C538" s="1081"/>
      <c r="D538" s="1081"/>
      <c r="E538" s="1081"/>
      <c r="F538" s="1081"/>
    </row>
    <row r="539" spans="3:6" x14ac:dyDescent="0.3">
      <c r="C539" s="1081"/>
      <c r="D539" s="1081"/>
      <c r="E539" s="1081"/>
      <c r="F539" s="1081"/>
    </row>
    <row r="540" spans="3:6" x14ac:dyDescent="0.3">
      <c r="C540" s="1081"/>
      <c r="D540" s="1081"/>
      <c r="E540" s="1081"/>
      <c r="F540" s="1081"/>
    </row>
    <row r="541" spans="3:6" x14ac:dyDescent="0.3">
      <c r="C541" s="1081"/>
      <c r="D541" s="1081"/>
      <c r="E541" s="1081"/>
      <c r="F541" s="1081"/>
    </row>
    <row r="542" spans="3:6" x14ac:dyDescent="0.3">
      <c r="C542" s="1081"/>
      <c r="D542" s="1081"/>
      <c r="E542" s="1081"/>
      <c r="F542" s="1081"/>
    </row>
    <row r="543" spans="3:6" x14ac:dyDescent="0.3">
      <c r="C543" s="1081"/>
      <c r="D543" s="1081"/>
      <c r="E543" s="1081"/>
      <c r="F543" s="1081"/>
    </row>
    <row r="544" spans="3:6" x14ac:dyDescent="0.3">
      <c r="C544" s="1081"/>
      <c r="D544" s="1081"/>
      <c r="E544" s="1081"/>
      <c r="F544" s="1081"/>
    </row>
    <row r="545" spans="3:6" x14ac:dyDescent="0.3">
      <c r="C545" s="1081"/>
      <c r="D545" s="1081"/>
      <c r="E545" s="1081"/>
      <c r="F545" s="1081"/>
    </row>
    <row r="546" spans="3:6" x14ac:dyDescent="0.3">
      <c r="C546" s="1081"/>
      <c r="D546" s="1081"/>
      <c r="E546" s="1081"/>
      <c r="F546" s="1081"/>
    </row>
    <row r="547" spans="3:6" x14ac:dyDescent="0.3">
      <c r="C547" s="1081"/>
      <c r="D547" s="1081"/>
      <c r="E547" s="1081"/>
      <c r="F547" s="1081"/>
    </row>
    <row r="548" spans="3:6" x14ac:dyDescent="0.3">
      <c r="C548" s="1081"/>
      <c r="D548" s="1081"/>
      <c r="E548" s="1081"/>
      <c r="F548" s="1081"/>
    </row>
    <row r="549" spans="3:6" x14ac:dyDescent="0.3">
      <c r="C549" s="1081"/>
      <c r="D549" s="1081"/>
      <c r="E549" s="1081"/>
      <c r="F549" s="1081"/>
    </row>
    <row r="550" spans="3:6" x14ac:dyDescent="0.3">
      <c r="C550" s="1081"/>
      <c r="D550" s="1081"/>
      <c r="E550" s="1081"/>
      <c r="F550" s="1081"/>
    </row>
    <row r="551" spans="3:6" x14ac:dyDescent="0.3">
      <c r="C551" s="1081"/>
      <c r="D551" s="1081"/>
      <c r="E551" s="1081"/>
      <c r="F551" s="1081"/>
    </row>
    <row r="552" spans="3:6" x14ac:dyDescent="0.3">
      <c r="C552" s="1081"/>
      <c r="D552" s="1081"/>
      <c r="E552" s="1081"/>
      <c r="F552" s="1081"/>
    </row>
    <row r="553" spans="3:6" x14ac:dyDescent="0.3">
      <c r="C553" s="1081"/>
      <c r="D553" s="1081"/>
      <c r="E553" s="1081"/>
      <c r="F553" s="1081"/>
    </row>
    <row r="554" spans="3:6" x14ac:dyDescent="0.3">
      <c r="C554" s="1081"/>
      <c r="D554" s="1081"/>
      <c r="E554" s="1081"/>
      <c r="F554" s="1081"/>
    </row>
    <row r="555" spans="3:6" x14ac:dyDescent="0.3">
      <c r="C555" s="1081"/>
      <c r="D555" s="1081"/>
      <c r="E555" s="1081"/>
      <c r="F555" s="1081"/>
    </row>
    <row r="556" spans="3:6" x14ac:dyDescent="0.3">
      <c r="C556" s="1081"/>
      <c r="D556" s="1081"/>
      <c r="E556" s="1081"/>
      <c r="F556" s="1081"/>
    </row>
    <row r="557" spans="3:6" x14ac:dyDescent="0.3">
      <c r="C557" s="1081"/>
      <c r="D557" s="1081"/>
      <c r="E557" s="1081"/>
      <c r="F557" s="1081"/>
    </row>
    <row r="558" spans="3:6" x14ac:dyDescent="0.3">
      <c r="C558" s="1081"/>
      <c r="D558" s="1081"/>
      <c r="E558" s="1081"/>
      <c r="F558" s="1081"/>
    </row>
    <row r="559" spans="3:6" x14ac:dyDescent="0.3">
      <c r="C559" s="1081"/>
      <c r="D559" s="1081"/>
      <c r="E559" s="1081"/>
      <c r="F559" s="1081"/>
    </row>
    <row r="560" spans="3:6" x14ac:dyDescent="0.3">
      <c r="C560" s="1081"/>
      <c r="D560" s="1081"/>
      <c r="E560" s="1081"/>
      <c r="F560" s="1081"/>
    </row>
    <row r="561" spans="3:6" x14ac:dyDescent="0.3">
      <c r="C561" s="1081"/>
      <c r="D561" s="1081"/>
      <c r="E561" s="1081"/>
      <c r="F561" s="1081"/>
    </row>
    <row r="562" spans="3:6" x14ac:dyDescent="0.3">
      <c r="C562" s="1081"/>
      <c r="D562" s="1081"/>
      <c r="E562" s="1081"/>
      <c r="F562" s="1081"/>
    </row>
    <row r="563" spans="3:6" x14ac:dyDescent="0.3">
      <c r="C563" s="1081"/>
      <c r="D563" s="1081"/>
      <c r="E563" s="1081"/>
      <c r="F563" s="1081"/>
    </row>
    <row r="564" spans="3:6" x14ac:dyDescent="0.3">
      <c r="C564" s="1081"/>
      <c r="D564" s="1081"/>
      <c r="E564" s="1081"/>
      <c r="F564" s="1081"/>
    </row>
    <row r="565" spans="3:6" x14ac:dyDescent="0.3">
      <c r="C565" s="1081"/>
      <c r="D565" s="1081"/>
      <c r="E565" s="1081"/>
      <c r="F565" s="1081"/>
    </row>
    <row r="566" spans="3:6" x14ac:dyDescent="0.3">
      <c r="C566" s="1081"/>
      <c r="D566" s="1081"/>
      <c r="E566" s="1081"/>
      <c r="F566" s="1081"/>
    </row>
    <row r="567" spans="3:6" x14ac:dyDescent="0.3">
      <c r="C567" s="1081"/>
      <c r="D567" s="1081"/>
      <c r="E567" s="1081"/>
      <c r="F567" s="1081"/>
    </row>
    <row r="568" spans="3:6" x14ac:dyDescent="0.3">
      <c r="C568" s="1081"/>
      <c r="D568" s="1081"/>
      <c r="E568" s="1081"/>
      <c r="F568" s="1081"/>
    </row>
    <row r="569" spans="3:6" x14ac:dyDescent="0.3">
      <c r="C569" s="1081"/>
      <c r="D569" s="1081"/>
      <c r="E569" s="1081"/>
      <c r="F569" s="1081"/>
    </row>
    <row r="570" spans="3:6" x14ac:dyDescent="0.3">
      <c r="C570" s="1081"/>
      <c r="D570" s="1081"/>
      <c r="E570" s="1081"/>
      <c r="F570" s="1081"/>
    </row>
    <row r="571" spans="3:6" x14ac:dyDescent="0.3">
      <c r="C571" s="1081"/>
      <c r="D571" s="1081"/>
      <c r="E571" s="1081"/>
      <c r="F571" s="1081"/>
    </row>
    <row r="572" spans="3:6" x14ac:dyDescent="0.3">
      <c r="C572" s="1081"/>
      <c r="D572" s="1081"/>
      <c r="E572" s="1081"/>
      <c r="F572" s="1081"/>
    </row>
    <row r="573" spans="3:6" x14ac:dyDescent="0.3">
      <c r="C573" s="1081"/>
      <c r="D573" s="1081"/>
      <c r="E573" s="1081"/>
      <c r="F573" s="1081"/>
    </row>
    <row r="574" spans="3:6" x14ac:dyDescent="0.3">
      <c r="C574" s="1081"/>
      <c r="D574" s="1081"/>
      <c r="E574" s="1081"/>
      <c r="F574" s="1081"/>
    </row>
    <row r="575" spans="3:6" x14ac:dyDescent="0.3">
      <c r="C575" s="1081"/>
      <c r="D575" s="1081"/>
      <c r="E575" s="1081"/>
      <c r="F575" s="1081"/>
    </row>
    <row r="576" spans="3:6" x14ac:dyDescent="0.3">
      <c r="C576" s="1081"/>
      <c r="D576" s="1081"/>
      <c r="E576" s="1081"/>
      <c r="F576" s="1081"/>
    </row>
    <row r="577" spans="3:6" x14ac:dyDescent="0.3">
      <c r="C577" s="1081"/>
      <c r="D577" s="1081"/>
      <c r="E577" s="1081"/>
      <c r="F577" s="1081"/>
    </row>
    <row r="578" spans="3:6" x14ac:dyDescent="0.3">
      <c r="C578" s="1081"/>
      <c r="D578" s="1081"/>
      <c r="E578" s="1081"/>
      <c r="F578" s="1081"/>
    </row>
    <row r="579" spans="3:6" x14ac:dyDescent="0.3">
      <c r="C579" s="1081"/>
      <c r="D579" s="1081"/>
      <c r="E579" s="1081"/>
      <c r="F579" s="1081"/>
    </row>
    <row r="580" spans="3:6" x14ac:dyDescent="0.3">
      <c r="C580" s="1081"/>
      <c r="D580" s="1081"/>
      <c r="E580" s="1081"/>
      <c r="F580" s="1081"/>
    </row>
    <row r="581" spans="3:6" x14ac:dyDescent="0.3">
      <c r="C581" s="1081"/>
      <c r="D581" s="1081"/>
      <c r="E581" s="1081"/>
      <c r="F581" s="1081"/>
    </row>
    <row r="582" spans="3:6" x14ac:dyDescent="0.3">
      <c r="C582" s="1081"/>
      <c r="D582" s="1081"/>
      <c r="E582" s="1081"/>
      <c r="F582" s="1081"/>
    </row>
    <row r="583" spans="3:6" x14ac:dyDescent="0.3">
      <c r="C583" s="1081"/>
      <c r="D583" s="1081"/>
      <c r="E583" s="1081"/>
      <c r="F583" s="1081"/>
    </row>
    <row r="584" spans="3:6" x14ac:dyDescent="0.3">
      <c r="C584" s="1081"/>
      <c r="D584" s="1081"/>
      <c r="E584" s="1081"/>
      <c r="F584" s="1081"/>
    </row>
    <row r="585" spans="3:6" x14ac:dyDescent="0.3">
      <c r="C585" s="1081"/>
      <c r="D585" s="1081"/>
      <c r="E585" s="1081"/>
      <c r="F585" s="1081"/>
    </row>
    <row r="586" spans="3:6" x14ac:dyDescent="0.3">
      <c r="C586" s="1081"/>
      <c r="D586" s="1081"/>
      <c r="E586" s="1081"/>
      <c r="F586" s="1081"/>
    </row>
    <row r="587" spans="3:6" x14ac:dyDescent="0.3">
      <c r="C587" s="1081"/>
      <c r="D587" s="1081"/>
      <c r="E587" s="1081"/>
      <c r="F587" s="1081"/>
    </row>
    <row r="588" spans="3:6" x14ac:dyDescent="0.3">
      <c r="C588" s="1081"/>
      <c r="D588" s="1081"/>
      <c r="E588" s="1081"/>
      <c r="F588" s="1081"/>
    </row>
    <row r="589" spans="3:6" x14ac:dyDescent="0.3">
      <c r="C589" s="1081"/>
      <c r="D589" s="1081"/>
      <c r="E589" s="1081"/>
      <c r="F589" s="1081"/>
    </row>
    <row r="590" spans="3:6" x14ac:dyDescent="0.3">
      <c r="C590" s="1081"/>
      <c r="D590" s="1081"/>
      <c r="E590" s="1081"/>
      <c r="F590" s="1081"/>
    </row>
    <row r="591" spans="3:6" x14ac:dyDescent="0.3">
      <c r="C591" s="1081"/>
      <c r="D591" s="1081"/>
      <c r="E591" s="1081"/>
      <c r="F591" s="1081"/>
    </row>
    <row r="592" spans="3:6" x14ac:dyDescent="0.3">
      <c r="C592" s="1081"/>
      <c r="D592" s="1081"/>
      <c r="E592" s="1081"/>
      <c r="F592" s="1081"/>
    </row>
    <row r="593" spans="3:6" x14ac:dyDescent="0.3">
      <c r="C593" s="1081"/>
      <c r="D593" s="1081"/>
      <c r="E593" s="1081"/>
      <c r="F593" s="1081"/>
    </row>
    <row r="594" spans="3:6" x14ac:dyDescent="0.3">
      <c r="C594" s="1081"/>
      <c r="D594" s="1081"/>
      <c r="E594" s="1081"/>
      <c r="F594" s="1081"/>
    </row>
    <row r="595" spans="3:6" x14ac:dyDescent="0.3">
      <c r="C595" s="1081"/>
      <c r="D595" s="1081"/>
      <c r="E595" s="1081"/>
      <c r="F595" s="1081"/>
    </row>
    <row r="596" spans="3:6" x14ac:dyDescent="0.3">
      <c r="C596" s="1081"/>
      <c r="D596" s="1081"/>
      <c r="E596" s="1081"/>
      <c r="F596" s="1081"/>
    </row>
    <row r="597" spans="3:6" x14ac:dyDescent="0.3">
      <c r="C597" s="1081"/>
      <c r="D597" s="1081"/>
      <c r="E597" s="1081"/>
      <c r="F597" s="1081"/>
    </row>
    <row r="598" spans="3:6" x14ac:dyDescent="0.3">
      <c r="C598" s="1081"/>
      <c r="D598" s="1081"/>
      <c r="E598" s="1081"/>
      <c r="F598" s="1081"/>
    </row>
    <row r="599" spans="3:6" x14ac:dyDescent="0.3">
      <c r="C599" s="1081"/>
      <c r="D599" s="1081"/>
      <c r="E599" s="1081"/>
      <c r="F599" s="1081"/>
    </row>
    <row r="600" spans="3:6" x14ac:dyDescent="0.3">
      <c r="C600" s="1081"/>
      <c r="D600" s="1081"/>
      <c r="E600" s="1081"/>
      <c r="F600" s="1081"/>
    </row>
    <row r="601" spans="3:6" x14ac:dyDescent="0.3">
      <c r="C601" s="1081"/>
      <c r="D601" s="1081"/>
      <c r="E601" s="1081"/>
      <c r="F601" s="1081"/>
    </row>
    <row r="602" spans="3:6" x14ac:dyDescent="0.3">
      <c r="C602" s="1081"/>
      <c r="D602" s="1081"/>
      <c r="E602" s="1081"/>
      <c r="F602" s="1081"/>
    </row>
    <row r="603" spans="3:6" x14ac:dyDescent="0.3">
      <c r="C603" s="1081"/>
      <c r="D603" s="1081"/>
      <c r="E603" s="1081"/>
      <c r="F603" s="1081"/>
    </row>
    <row r="604" spans="3:6" x14ac:dyDescent="0.3">
      <c r="C604" s="1081"/>
      <c r="D604" s="1081"/>
      <c r="E604" s="1081"/>
      <c r="F604" s="1081"/>
    </row>
    <row r="605" spans="3:6" x14ac:dyDescent="0.3">
      <c r="C605" s="1081"/>
      <c r="D605" s="1081"/>
      <c r="E605" s="1081"/>
      <c r="F605" s="1081"/>
    </row>
    <row r="606" spans="3:6" x14ac:dyDescent="0.3">
      <c r="C606" s="1081"/>
      <c r="D606" s="1081"/>
      <c r="E606" s="1081"/>
      <c r="F606" s="1081"/>
    </row>
    <row r="607" spans="3:6" x14ac:dyDescent="0.3">
      <c r="C607" s="1081"/>
      <c r="D607" s="1081"/>
      <c r="E607" s="1081"/>
      <c r="F607" s="1081"/>
    </row>
    <row r="608" spans="3:6" x14ac:dyDescent="0.3">
      <c r="C608" s="1081"/>
      <c r="D608" s="1081"/>
      <c r="E608" s="1081"/>
      <c r="F608" s="1081"/>
    </row>
    <row r="609" spans="3:6" x14ac:dyDescent="0.3">
      <c r="C609" s="1081"/>
      <c r="D609" s="1081"/>
      <c r="E609" s="1081"/>
      <c r="F609" s="1081"/>
    </row>
    <row r="610" spans="3:6" x14ac:dyDescent="0.3">
      <c r="C610" s="1081"/>
      <c r="D610" s="1081"/>
      <c r="E610" s="1081"/>
      <c r="F610" s="1081"/>
    </row>
    <row r="611" spans="3:6" x14ac:dyDescent="0.3">
      <c r="C611" s="1081"/>
      <c r="D611" s="1081"/>
      <c r="E611" s="1081"/>
      <c r="F611" s="1081"/>
    </row>
    <row r="612" spans="3:6" x14ac:dyDescent="0.3">
      <c r="C612" s="1081"/>
      <c r="D612" s="1081"/>
      <c r="E612" s="1081"/>
      <c r="F612" s="1081"/>
    </row>
    <row r="613" spans="3:6" x14ac:dyDescent="0.3">
      <c r="C613" s="1081"/>
      <c r="D613" s="1081"/>
      <c r="E613" s="1081"/>
      <c r="F613" s="1081"/>
    </row>
    <row r="614" spans="3:6" x14ac:dyDescent="0.3">
      <c r="C614" s="1081"/>
      <c r="D614" s="1081"/>
      <c r="E614" s="1081"/>
      <c r="F614" s="1081"/>
    </row>
    <row r="615" spans="3:6" x14ac:dyDescent="0.3">
      <c r="C615" s="1081"/>
      <c r="D615" s="1081"/>
      <c r="E615" s="1081"/>
      <c r="F615" s="1081"/>
    </row>
    <row r="616" spans="3:6" x14ac:dyDescent="0.3">
      <c r="C616" s="1081"/>
      <c r="D616" s="1081"/>
      <c r="E616" s="1081"/>
      <c r="F616" s="1081"/>
    </row>
    <row r="617" spans="3:6" x14ac:dyDescent="0.3">
      <c r="C617" s="1081"/>
      <c r="D617" s="1081"/>
      <c r="E617" s="1081"/>
      <c r="F617" s="1081"/>
    </row>
    <row r="618" spans="3:6" x14ac:dyDescent="0.3">
      <c r="C618" s="1081"/>
      <c r="D618" s="1081"/>
      <c r="E618" s="1081"/>
      <c r="F618" s="1081"/>
    </row>
    <row r="619" spans="3:6" x14ac:dyDescent="0.3">
      <c r="C619" s="1081"/>
      <c r="D619" s="1081"/>
      <c r="E619" s="1081"/>
      <c r="F619" s="1081"/>
    </row>
    <row r="620" spans="3:6" x14ac:dyDescent="0.3">
      <c r="C620" s="1081"/>
      <c r="D620" s="1081"/>
      <c r="E620" s="1081"/>
      <c r="F620" s="1081"/>
    </row>
    <row r="621" spans="3:6" x14ac:dyDescent="0.3">
      <c r="C621" s="1081"/>
      <c r="D621" s="1081"/>
      <c r="E621" s="1081"/>
      <c r="F621" s="1081"/>
    </row>
    <row r="622" spans="3:6" x14ac:dyDescent="0.3">
      <c r="C622" s="1081"/>
      <c r="D622" s="1081"/>
      <c r="E622" s="1081"/>
      <c r="F622" s="1081"/>
    </row>
    <row r="623" spans="3:6" x14ac:dyDescent="0.3">
      <c r="C623" s="1081"/>
      <c r="D623" s="1081"/>
      <c r="E623" s="1081"/>
      <c r="F623" s="1081"/>
    </row>
    <row r="624" spans="3:6" x14ac:dyDescent="0.3">
      <c r="C624" s="1081"/>
      <c r="D624" s="1081"/>
      <c r="E624" s="1081"/>
      <c r="F624" s="1081"/>
    </row>
    <row r="625" spans="3:6" x14ac:dyDescent="0.3">
      <c r="C625" s="1081"/>
      <c r="D625" s="1081"/>
      <c r="E625" s="1081"/>
      <c r="F625" s="1081"/>
    </row>
    <row r="626" spans="3:6" x14ac:dyDescent="0.3">
      <c r="C626" s="1081"/>
      <c r="D626" s="1081"/>
      <c r="E626" s="1081"/>
      <c r="F626" s="1081"/>
    </row>
    <row r="627" spans="3:6" x14ac:dyDescent="0.3">
      <c r="C627" s="1081"/>
      <c r="D627" s="1081"/>
      <c r="E627" s="1081"/>
      <c r="F627" s="1081"/>
    </row>
    <row r="628" spans="3:6" x14ac:dyDescent="0.3">
      <c r="C628" s="1081"/>
      <c r="D628" s="1081"/>
      <c r="E628" s="1081"/>
      <c r="F628" s="1081"/>
    </row>
    <row r="629" spans="3:6" x14ac:dyDescent="0.3">
      <c r="C629" s="1081"/>
      <c r="D629" s="1081"/>
      <c r="E629" s="1081"/>
      <c r="F629" s="1081"/>
    </row>
    <row r="630" spans="3:6" x14ac:dyDescent="0.3">
      <c r="C630" s="1081"/>
      <c r="D630" s="1081"/>
      <c r="E630" s="1081"/>
      <c r="F630" s="1081"/>
    </row>
    <row r="631" spans="3:6" x14ac:dyDescent="0.3">
      <c r="C631" s="1081"/>
      <c r="D631" s="1081"/>
      <c r="E631" s="1081"/>
      <c r="F631" s="1081"/>
    </row>
    <row r="632" spans="3:6" x14ac:dyDescent="0.3">
      <c r="C632" s="1081"/>
      <c r="D632" s="1081"/>
      <c r="E632" s="1081"/>
      <c r="F632" s="1081"/>
    </row>
    <row r="633" spans="3:6" x14ac:dyDescent="0.3">
      <c r="C633" s="1081"/>
      <c r="D633" s="1081"/>
      <c r="E633" s="1081"/>
      <c r="F633" s="1081"/>
    </row>
    <row r="634" spans="3:6" x14ac:dyDescent="0.3">
      <c r="C634" s="1081"/>
      <c r="D634" s="1081"/>
      <c r="E634" s="1081"/>
      <c r="F634" s="1081"/>
    </row>
    <row r="635" spans="3:6" x14ac:dyDescent="0.3">
      <c r="C635" s="1081"/>
      <c r="D635" s="1081"/>
      <c r="E635" s="1081"/>
      <c r="F635" s="1081"/>
    </row>
    <row r="636" spans="3:6" x14ac:dyDescent="0.3">
      <c r="C636" s="1081"/>
      <c r="D636" s="1081"/>
      <c r="E636" s="1081"/>
      <c r="F636" s="1081"/>
    </row>
    <row r="637" spans="3:6" x14ac:dyDescent="0.3">
      <c r="C637" s="1081"/>
      <c r="D637" s="1081"/>
      <c r="E637" s="1081"/>
      <c r="F637" s="1081"/>
    </row>
    <row r="638" spans="3:6" x14ac:dyDescent="0.3">
      <c r="C638" s="1081"/>
      <c r="D638" s="1081"/>
      <c r="E638" s="1081"/>
      <c r="F638" s="1081"/>
    </row>
    <row r="639" spans="3:6" x14ac:dyDescent="0.3">
      <c r="C639" s="1081"/>
      <c r="D639" s="1081"/>
      <c r="E639" s="1081"/>
      <c r="F639" s="1081"/>
    </row>
    <row r="640" spans="3:6" x14ac:dyDescent="0.3">
      <c r="C640" s="1081"/>
      <c r="D640" s="1081"/>
      <c r="E640" s="1081"/>
      <c r="F640" s="1081"/>
    </row>
    <row r="641" spans="3:6" x14ac:dyDescent="0.3">
      <c r="C641" s="1081"/>
      <c r="D641" s="1081"/>
      <c r="E641" s="1081"/>
      <c r="F641" s="1081"/>
    </row>
    <row r="642" spans="3:6" x14ac:dyDescent="0.3">
      <c r="C642" s="1081"/>
      <c r="D642" s="1081"/>
      <c r="E642" s="1081"/>
      <c r="F642" s="1081"/>
    </row>
    <row r="643" spans="3:6" x14ac:dyDescent="0.3">
      <c r="C643" s="1081"/>
      <c r="D643" s="1081"/>
      <c r="E643" s="1081"/>
      <c r="F643" s="1081"/>
    </row>
    <row r="644" spans="3:6" x14ac:dyDescent="0.3">
      <c r="C644" s="1081"/>
      <c r="D644" s="1081"/>
      <c r="E644" s="1081"/>
      <c r="F644" s="1081"/>
    </row>
    <row r="645" spans="3:6" x14ac:dyDescent="0.3">
      <c r="C645" s="1081"/>
      <c r="D645" s="1081"/>
      <c r="E645" s="1081"/>
      <c r="F645" s="1081"/>
    </row>
    <row r="646" spans="3:6" x14ac:dyDescent="0.3">
      <c r="C646" s="1081"/>
      <c r="D646" s="1081"/>
      <c r="E646" s="1081"/>
      <c r="F646" s="1081"/>
    </row>
    <row r="647" spans="3:6" x14ac:dyDescent="0.3">
      <c r="C647" s="1081"/>
      <c r="D647" s="1081"/>
      <c r="E647" s="1081"/>
      <c r="F647" s="1081"/>
    </row>
    <row r="648" spans="3:6" x14ac:dyDescent="0.3">
      <c r="C648" s="1081"/>
      <c r="D648" s="1081"/>
      <c r="E648" s="1081"/>
      <c r="F648" s="1081"/>
    </row>
    <row r="649" spans="3:6" x14ac:dyDescent="0.3">
      <c r="C649" s="1081"/>
      <c r="D649" s="1081"/>
      <c r="E649" s="1081"/>
      <c r="F649" s="1081"/>
    </row>
    <row r="650" spans="3:6" x14ac:dyDescent="0.3">
      <c r="C650" s="1081"/>
      <c r="D650" s="1081"/>
      <c r="E650" s="1081"/>
      <c r="F650" s="1081"/>
    </row>
    <row r="651" spans="3:6" x14ac:dyDescent="0.3">
      <c r="C651" s="1081"/>
      <c r="D651" s="1081"/>
      <c r="E651" s="1081"/>
      <c r="F651" s="1081"/>
    </row>
    <row r="652" spans="3:6" x14ac:dyDescent="0.3">
      <c r="C652" s="1081"/>
      <c r="D652" s="1081"/>
      <c r="E652" s="1081"/>
      <c r="F652" s="1081"/>
    </row>
    <row r="653" spans="3:6" x14ac:dyDescent="0.3">
      <c r="C653" s="1081"/>
      <c r="D653" s="1081"/>
      <c r="E653" s="1081"/>
      <c r="F653" s="1081"/>
    </row>
    <row r="654" spans="3:6" x14ac:dyDescent="0.3">
      <c r="C654" s="1081"/>
      <c r="D654" s="1081"/>
      <c r="E654" s="1081"/>
      <c r="F654" s="1081"/>
    </row>
    <row r="655" spans="3:6" x14ac:dyDescent="0.3">
      <c r="C655" s="1081"/>
      <c r="D655" s="1081"/>
      <c r="E655" s="1081"/>
      <c r="F655" s="1081"/>
    </row>
    <row r="656" spans="3:6" x14ac:dyDescent="0.3">
      <c r="C656" s="1081"/>
      <c r="D656" s="1081"/>
      <c r="E656" s="1081"/>
      <c r="F656" s="1081"/>
    </row>
    <row r="657" spans="3:6" x14ac:dyDescent="0.3">
      <c r="C657" s="1081"/>
      <c r="D657" s="1081"/>
      <c r="E657" s="1081"/>
      <c r="F657" s="1081"/>
    </row>
    <row r="658" spans="3:6" x14ac:dyDescent="0.3">
      <c r="C658" s="1081"/>
      <c r="D658" s="1081"/>
      <c r="E658" s="1081"/>
      <c r="F658" s="1081"/>
    </row>
    <row r="659" spans="3:6" x14ac:dyDescent="0.3">
      <c r="C659" s="1081"/>
      <c r="D659" s="1081"/>
      <c r="E659" s="1081"/>
      <c r="F659" s="1081"/>
    </row>
    <row r="660" spans="3:6" x14ac:dyDescent="0.3">
      <c r="C660" s="1081"/>
      <c r="D660" s="1081"/>
      <c r="E660" s="1081"/>
      <c r="F660" s="1081"/>
    </row>
    <row r="661" spans="3:6" x14ac:dyDescent="0.3">
      <c r="C661" s="1081"/>
      <c r="D661" s="1081"/>
      <c r="E661" s="1081"/>
      <c r="F661" s="1081"/>
    </row>
    <row r="662" spans="3:6" x14ac:dyDescent="0.3">
      <c r="C662" s="1081"/>
      <c r="D662" s="1081"/>
      <c r="E662" s="1081"/>
      <c r="F662" s="1081"/>
    </row>
    <row r="663" spans="3:6" x14ac:dyDescent="0.3">
      <c r="C663" s="1081"/>
      <c r="D663" s="1081"/>
      <c r="E663" s="1081"/>
      <c r="F663" s="1081"/>
    </row>
    <row r="664" spans="3:6" x14ac:dyDescent="0.3">
      <c r="C664" s="1081"/>
      <c r="D664" s="1081"/>
      <c r="E664" s="1081"/>
      <c r="F664" s="1081"/>
    </row>
    <row r="665" spans="3:6" x14ac:dyDescent="0.3">
      <c r="C665" s="1081"/>
      <c r="D665" s="1081"/>
      <c r="E665" s="1081"/>
      <c r="F665" s="1081"/>
    </row>
    <row r="666" spans="3:6" x14ac:dyDescent="0.3">
      <c r="C666" s="1081"/>
      <c r="D666" s="1081"/>
      <c r="E666" s="1081"/>
      <c r="F666" s="1081"/>
    </row>
    <row r="667" spans="3:6" x14ac:dyDescent="0.3">
      <c r="C667" s="1081"/>
      <c r="D667" s="1081"/>
      <c r="E667" s="1081"/>
      <c r="F667" s="1081"/>
    </row>
    <row r="668" spans="3:6" x14ac:dyDescent="0.3">
      <c r="C668" s="1081"/>
      <c r="D668" s="1081"/>
      <c r="E668" s="1081"/>
      <c r="F668" s="1081"/>
    </row>
    <row r="669" spans="3:6" x14ac:dyDescent="0.3">
      <c r="C669" s="1081"/>
      <c r="D669" s="1081"/>
      <c r="E669" s="1081"/>
      <c r="F669" s="1081"/>
    </row>
    <row r="670" spans="3:6" x14ac:dyDescent="0.3">
      <c r="C670" s="1081"/>
      <c r="D670" s="1081"/>
      <c r="E670" s="1081"/>
      <c r="F670" s="1081"/>
    </row>
    <row r="671" spans="3:6" x14ac:dyDescent="0.3">
      <c r="C671" s="1081"/>
      <c r="D671" s="1081"/>
      <c r="E671" s="1081"/>
      <c r="F671" s="1081"/>
    </row>
    <row r="672" spans="3:6" x14ac:dyDescent="0.3">
      <c r="C672" s="1081"/>
      <c r="D672" s="1081"/>
      <c r="E672" s="1081"/>
      <c r="F672" s="1081"/>
    </row>
    <row r="673" spans="3:6" x14ac:dyDescent="0.3">
      <c r="C673" s="1081"/>
      <c r="D673" s="1081"/>
      <c r="E673" s="1081"/>
      <c r="F673" s="1081"/>
    </row>
    <row r="674" spans="3:6" x14ac:dyDescent="0.3">
      <c r="C674" s="1081"/>
      <c r="D674" s="1081"/>
      <c r="E674" s="1081"/>
      <c r="F674" s="1081"/>
    </row>
    <row r="675" spans="3:6" x14ac:dyDescent="0.3">
      <c r="C675" s="1081"/>
      <c r="D675" s="1081"/>
      <c r="E675" s="1081"/>
      <c r="F675" s="1081"/>
    </row>
    <row r="676" spans="3:6" x14ac:dyDescent="0.3">
      <c r="C676" s="1081"/>
      <c r="D676" s="1081"/>
      <c r="E676" s="1081"/>
      <c r="F676" s="1081"/>
    </row>
    <row r="677" spans="3:6" x14ac:dyDescent="0.3">
      <c r="C677" s="1081"/>
      <c r="D677" s="1081"/>
      <c r="E677" s="1081"/>
      <c r="F677" s="1081"/>
    </row>
    <row r="678" spans="3:6" x14ac:dyDescent="0.3">
      <c r="C678" s="1081"/>
      <c r="D678" s="1081"/>
      <c r="E678" s="1081"/>
      <c r="F678" s="1081"/>
    </row>
    <row r="679" spans="3:6" x14ac:dyDescent="0.3">
      <c r="C679" s="1081"/>
      <c r="D679" s="1081"/>
      <c r="E679" s="1081"/>
      <c r="F679" s="1081"/>
    </row>
    <row r="680" spans="3:6" x14ac:dyDescent="0.3">
      <c r="C680" s="1081"/>
      <c r="D680" s="1081"/>
      <c r="E680" s="1081"/>
      <c r="F680" s="1081"/>
    </row>
    <row r="681" spans="3:6" x14ac:dyDescent="0.3">
      <c r="C681" s="1081"/>
      <c r="D681" s="1081"/>
      <c r="E681" s="1081"/>
      <c r="F681" s="1081"/>
    </row>
    <row r="682" spans="3:6" x14ac:dyDescent="0.3">
      <c r="C682" s="1081"/>
      <c r="D682" s="1081"/>
      <c r="E682" s="1081"/>
      <c r="F682" s="1081"/>
    </row>
    <row r="683" spans="3:6" x14ac:dyDescent="0.3">
      <c r="C683" s="1081"/>
      <c r="D683" s="1081"/>
      <c r="E683" s="1081"/>
      <c r="F683" s="1081"/>
    </row>
    <row r="684" spans="3:6" x14ac:dyDescent="0.3">
      <c r="C684" s="1081"/>
      <c r="D684" s="1081"/>
      <c r="E684" s="1081"/>
      <c r="F684" s="1081"/>
    </row>
    <row r="685" spans="3:6" x14ac:dyDescent="0.3">
      <c r="C685" s="1081"/>
      <c r="D685" s="1081"/>
      <c r="E685" s="1081"/>
      <c r="F685" s="1081"/>
    </row>
    <row r="686" spans="3:6" x14ac:dyDescent="0.3">
      <c r="C686" s="1081"/>
      <c r="D686" s="1081"/>
      <c r="E686" s="1081"/>
      <c r="F686" s="1081"/>
    </row>
    <row r="687" spans="3:6" x14ac:dyDescent="0.3">
      <c r="C687" s="1081"/>
      <c r="D687" s="1081"/>
      <c r="E687" s="1081"/>
      <c r="F687" s="1081"/>
    </row>
    <row r="688" spans="3:6" x14ac:dyDescent="0.3">
      <c r="C688" s="1081"/>
      <c r="D688" s="1081"/>
      <c r="E688" s="1081"/>
      <c r="F688" s="1081"/>
    </row>
    <row r="689" spans="3:6" x14ac:dyDescent="0.3">
      <c r="C689" s="1081"/>
      <c r="D689" s="1081"/>
      <c r="E689" s="1081"/>
      <c r="F689" s="1081"/>
    </row>
    <row r="690" spans="3:6" x14ac:dyDescent="0.3">
      <c r="C690" s="1081"/>
      <c r="D690" s="1081"/>
      <c r="E690" s="1081"/>
      <c r="F690" s="1081"/>
    </row>
    <row r="691" spans="3:6" x14ac:dyDescent="0.3">
      <c r="C691" s="1081"/>
      <c r="D691" s="1081"/>
      <c r="E691" s="1081"/>
      <c r="F691" s="1081"/>
    </row>
    <row r="692" spans="3:6" x14ac:dyDescent="0.3">
      <c r="C692" s="1081"/>
      <c r="D692" s="1081"/>
      <c r="E692" s="1081"/>
      <c r="F692" s="1081"/>
    </row>
    <row r="693" spans="3:6" x14ac:dyDescent="0.3">
      <c r="C693" s="1081"/>
      <c r="D693" s="1081"/>
      <c r="E693" s="1081"/>
      <c r="F693" s="1081"/>
    </row>
    <row r="694" spans="3:6" x14ac:dyDescent="0.3">
      <c r="C694" s="1081"/>
      <c r="D694" s="1081"/>
      <c r="E694" s="1081"/>
      <c r="F694" s="1081"/>
    </row>
    <row r="695" spans="3:6" x14ac:dyDescent="0.3">
      <c r="C695" s="1081"/>
      <c r="D695" s="1081"/>
      <c r="E695" s="1081"/>
      <c r="F695" s="1081"/>
    </row>
    <row r="696" spans="3:6" x14ac:dyDescent="0.3">
      <c r="C696" s="1081"/>
      <c r="D696" s="1081"/>
      <c r="E696" s="1081"/>
      <c r="F696" s="1081"/>
    </row>
    <row r="697" spans="3:6" x14ac:dyDescent="0.3">
      <c r="C697" s="1081"/>
      <c r="D697" s="1081"/>
      <c r="E697" s="1081"/>
      <c r="F697" s="1081"/>
    </row>
    <row r="698" spans="3:6" x14ac:dyDescent="0.3">
      <c r="C698" s="1081"/>
      <c r="D698" s="1081"/>
      <c r="E698" s="1081"/>
      <c r="F698" s="1081"/>
    </row>
    <row r="699" spans="3:6" x14ac:dyDescent="0.3">
      <c r="C699" s="1081"/>
      <c r="D699" s="1081"/>
      <c r="E699" s="1081"/>
      <c r="F699" s="1081"/>
    </row>
    <row r="700" spans="3:6" x14ac:dyDescent="0.3">
      <c r="C700" s="1081"/>
      <c r="D700" s="1081"/>
      <c r="E700" s="1081"/>
      <c r="F700" s="1081"/>
    </row>
    <row r="701" spans="3:6" x14ac:dyDescent="0.3">
      <c r="C701" s="1081"/>
      <c r="D701" s="1081"/>
      <c r="E701" s="1081"/>
      <c r="F701" s="1081"/>
    </row>
    <row r="702" spans="3:6" x14ac:dyDescent="0.3">
      <c r="C702" s="1081"/>
      <c r="D702" s="1081"/>
      <c r="E702" s="1081"/>
      <c r="F702" s="1081"/>
    </row>
    <row r="703" spans="3:6" x14ac:dyDescent="0.3">
      <c r="C703" s="1081"/>
      <c r="D703" s="1081"/>
      <c r="E703" s="1081"/>
      <c r="F703" s="1081"/>
    </row>
    <row r="704" spans="3:6" x14ac:dyDescent="0.3">
      <c r="C704" s="1081"/>
      <c r="D704" s="1081"/>
      <c r="E704" s="1081"/>
      <c r="F704" s="1081"/>
    </row>
    <row r="705" spans="3:6" x14ac:dyDescent="0.3">
      <c r="C705" s="1081"/>
      <c r="D705" s="1081"/>
      <c r="E705" s="1081"/>
      <c r="F705" s="1081"/>
    </row>
    <row r="706" spans="3:6" x14ac:dyDescent="0.3">
      <c r="C706" s="1081"/>
      <c r="D706" s="1081"/>
      <c r="E706" s="1081"/>
      <c r="F706" s="1081"/>
    </row>
    <row r="707" spans="3:6" x14ac:dyDescent="0.3">
      <c r="C707" s="1081"/>
      <c r="D707" s="1081"/>
      <c r="E707" s="1081"/>
      <c r="F707" s="1081"/>
    </row>
    <row r="708" spans="3:6" x14ac:dyDescent="0.3">
      <c r="C708" s="1081"/>
      <c r="D708" s="1081"/>
      <c r="E708" s="1081"/>
      <c r="F708" s="1081"/>
    </row>
    <row r="709" spans="3:6" x14ac:dyDescent="0.3">
      <c r="C709" s="1081"/>
      <c r="D709" s="1081"/>
      <c r="E709" s="1081"/>
      <c r="F709" s="1081"/>
    </row>
    <row r="710" spans="3:6" x14ac:dyDescent="0.3">
      <c r="C710" s="1081"/>
      <c r="D710" s="1081"/>
      <c r="E710" s="1081"/>
      <c r="F710" s="1081"/>
    </row>
    <row r="711" spans="3:6" x14ac:dyDescent="0.3">
      <c r="C711" s="1081"/>
      <c r="D711" s="1081"/>
      <c r="E711" s="1081"/>
      <c r="F711" s="1081"/>
    </row>
    <row r="712" spans="3:6" x14ac:dyDescent="0.3">
      <c r="C712" s="1081"/>
      <c r="D712" s="1081"/>
      <c r="E712" s="1081"/>
      <c r="F712" s="1081"/>
    </row>
    <row r="713" spans="3:6" x14ac:dyDescent="0.3">
      <c r="C713" s="1081"/>
      <c r="D713" s="1081"/>
      <c r="E713" s="1081"/>
      <c r="F713" s="1081"/>
    </row>
    <row r="714" spans="3:6" x14ac:dyDescent="0.3">
      <c r="C714" s="1081"/>
      <c r="D714" s="1081"/>
      <c r="E714" s="1081"/>
      <c r="F714" s="1081"/>
    </row>
    <row r="715" spans="3:6" x14ac:dyDescent="0.3">
      <c r="C715" s="1081"/>
      <c r="D715" s="1081"/>
      <c r="E715" s="1081"/>
      <c r="F715" s="1081"/>
    </row>
    <row r="716" spans="3:6" x14ac:dyDescent="0.3">
      <c r="C716" s="1081"/>
      <c r="D716" s="1081"/>
      <c r="E716" s="1081"/>
      <c r="F716" s="1081"/>
    </row>
    <row r="717" spans="3:6" x14ac:dyDescent="0.3">
      <c r="C717" s="1081"/>
      <c r="D717" s="1081"/>
      <c r="E717" s="1081"/>
      <c r="F717" s="1081"/>
    </row>
    <row r="718" spans="3:6" x14ac:dyDescent="0.3">
      <c r="C718" s="1081"/>
      <c r="D718" s="1081"/>
      <c r="E718" s="1081"/>
      <c r="F718" s="1081"/>
    </row>
    <row r="719" spans="3:6" x14ac:dyDescent="0.3">
      <c r="C719" s="1081"/>
      <c r="D719" s="1081"/>
      <c r="E719" s="1081"/>
      <c r="F719" s="1081"/>
    </row>
    <row r="720" spans="3:6" x14ac:dyDescent="0.3">
      <c r="C720" s="1081"/>
      <c r="D720" s="1081"/>
      <c r="E720" s="1081"/>
      <c r="F720" s="1081"/>
    </row>
    <row r="721" spans="3:6" x14ac:dyDescent="0.3">
      <c r="C721" s="1081"/>
      <c r="D721" s="1081"/>
      <c r="E721" s="1081"/>
      <c r="F721" s="1081"/>
    </row>
    <row r="722" spans="3:6" x14ac:dyDescent="0.3">
      <c r="C722" s="1081"/>
      <c r="D722" s="1081"/>
      <c r="E722" s="1081"/>
      <c r="F722" s="1081"/>
    </row>
    <row r="723" spans="3:6" x14ac:dyDescent="0.3">
      <c r="C723" s="1081"/>
      <c r="D723" s="1081"/>
      <c r="E723" s="1081"/>
      <c r="F723" s="1081"/>
    </row>
    <row r="724" spans="3:6" x14ac:dyDescent="0.3">
      <c r="C724" s="1081"/>
      <c r="D724" s="1081"/>
      <c r="E724" s="1081"/>
      <c r="F724" s="1081"/>
    </row>
    <row r="725" spans="3:6" x14ac:dyDescent="0.3">
      <c r="C725" s="1081"/>
      <c r="D725" s="1081"/>
      <c r="E725" s="1081"/>
      <c r="F725" s="1081"/>
    </row>
    <row r="726" spans="3:6" x14ac:dyDescent="0.3">
      <c r="C726" s="1081"/>
      <c r="D726" s="1081"/>
      <c r="E726" s="1081"/>
      <c r="F726" s="1081"/>
    </row>
    <row r="727" spans="3:6" x14ac:dyDescent="0.3">
      <c r="C727" s="1081"/>
      <c r="D727" s="1081"/>
      <c r="E727" s="1081"/>
      <c r="F727" s="1081"/>
    </row>
    <row r="728" spans="3:6" x14ac:dyDescent="0.3">
      <c r="C728" s="1081"/>
      <c r="D728" s="1081"/>
      <c r="E728" s="1081"/>
      <c r="F728" s="1081"/>
    </row>
    <row r="729" spans="3:6" x14ac:dyDescent="0.3">
      <c r="C729" s="1081"/>
      <c r="D729" s="1081"/>
      <c r="E729" s="1081"/>
      <c r="F729" s="1081"/>
    </row>
    <row r="730" spans="3:6" x14ac:dyDescent="0.3">
      <c r="C730" s="1081"/>
      <c r="D730" s="1081"/>
      <c r="E730" s="1081"/>
      <c r="F730" s="1081"/>
    </row>
    <row r="731" spans="3:6" x14ac:dyDescent="0.3">
      <c r="C731" s="1081"/>
      <c r="D731" s="1081"/>
      <c r="E731" s="1081"/>
      <c r="F731" s="1081"/>
    </row>
    <row r="732" spans="3:6" x14ac:dyDescent="0.3">
      <c r="C732" s="1081"/>
      <c r="D732" s="1081"/>
      <c r="E732" s="1081"/>
      <c r="F732" s="1081"/>
    </row>
    <row r="733" spans="3:6" x14ac:dyDescent="0.3">
      <c r="C733" s="1081"/>
      <c r="D733" s="1081"/>
      <c r="E733" s="1081"/>
      <c r="F733" s="1081"/>
    </row>
    <row r="734" spans="3:6" x14ac:dyDescent="0.3">
      <c r="C734" s="1081"/>
      <c r="D734" s="1081"/>
      <c r="E734" s="1081"/>
      <c r="F734" s="1081"/>
    </row>
    <row r="735" spans="3:6" x14ac:dyDescent="0.3">
      <c r="C735" s="1081"/>
      <c r="D735" s="1081"/>
      <c r="E735" s="1081"/>
      <c r="F735" s="1081"/>
    </row>
    <row r="736" spans="3:6" x14ac:dyDescent="0.3">
      <c r="C736" s="1081"/>
      <c r="D736" s="1081"/>
      <c r="E736" s="1081"/>
      <c r="F736" s="1081"/>
    </row>
    <row r="737" spans="3:6" x14ac:dyDescent="0.3">
      <c r="C737" s="1081"/>
      <c r="D737" s="1081"/>
      <c r="E737" s="1081"/>
      <c r="F737" s="1081"/>
    </row>
    <row r="738" spans="3:6" x14ac:dyDescent="0.3">
      <c r="C738" s="1081"/>
      <c r="D738" s="1081"/>
      <c r="E738" s="1081"/>
      <c r="F738" s="1081"/>
    </row>
    <row r="739" spans="3:6" x14ac:dyDescent="0.3">
      <c r="C739" s="1081"/>
      <c r="D739" s="1081"/>
      <c r="E739" s="1081"/>
      <c r="F739" s="1081"/>
    </row>
    <row r="740" spans="3:6" x14ac:dyDescent="0.3">
      <c r="C740" s="1081"/>
      <c r="D740" s="1081"/>
      <c r="E740" s="1081"/>
      <c r="F740" s="1081"/>
    </row>
    <row r="741" spans="3:6" x14ac:dyDescent="0.3">
      <c r="C741" s="1081"/>
      <c r="D741" s="1081"/>
      <c r="E741" s="1081"/>
      <c r="F741" s="1081"/>
    </row>
    <row r="742" spans="3:6" x14ac:dyDescent="0.3">
      <c r="C742" s="1081"/>
      <c r="D742" s="1081"/>
      <c r="E742" s="1081"/>
      <c r="F742" s="1081"/>
    </row>
    <row r="743" spans="3:6" x14ac:dyDescent="0.3">
      <c r="C743" s="1081"/>
      <c r="D743" s="1081"/>
      <c r="E743" s="1081"/>
      <c r="F743" s="1081"/>
    </row>
    <row r="744" spans="3:6" x14ac:dyDescent="0.3">
      <c r="C744" s="1081"/>
      <c r="D744" s="1081"/>
      <c r="E744" s="1081"/>
      <c r="F744" s="1081"/>
    </row>
    <row r="745" spans="3:6" x14ac:dyDescent="0.3">
      <c r="C745" s="1081"/>
      <c r="D745" s="1081"/>
      <c r="E745" s="1081"/>
      <c r="F745" s="1081"/>
    </row>
    <row r="746" spans="3:6" x14ac:dyDescent="0.3">
      <c r="C746" s="1081"/>
      <c r="D746" s="1081"/>
      <c r="E746" s="1081"/>
      <c r="F746" s="1081"/>
    </row>
    <row r="747" spans="3:6" x14ac:dyDescent="0.3">
      <c r="C747" s="1081"/>
      <c r="D747" s="1081"/>
      <c r="E747" s="1081"/>
      <c r="F747" s="1081"/>
    </row>
    <row r="748" spans="3:6" x14ac:dyDescent="0.3">
      <c r="C748" s="1081"/>
      <c r="D748" s="1081"/>
      <c r="E748" s="1081"/>
      <c r="F748" s="1081"/>
    </row>
    <row r="749" spans="3:6" x14ac:dyDescent="0.3">
      <c r="C749" s="1081"/>
      <c r="D749" s="1081"/>
      <c r="E749" s="1081"/>
      <c r="F749" s="1081"/>
    </row>
    <row r="750" spans="3:6" x14ac:dyDescent="0.3">
      <c r="C750" s="1081"/>
      <c r="D750" s="1081"/>
      <c r="E750" s="1081"/>
      <c r="F750" s="1081"/>
    </row>
    <row r="751" spans="3:6" x14ac:dyDescent="0.3">
      <c r="C751" s="1081"/>
      <c r="D751" s="1081"/>
      <c r="E751" s="1081"/>
      <c r="F751" s="1081"/>
    </row>
    <row r="752" spans="3:6" x14ac:dyDescent="0.3">
      <c r="C752" s="1081"/>
      <c r="D752" s="1081"/>
      <c r="E752" s="1081"/>
      <c r="F752" s="1081"/>
    </row>
    <row r="753" spans="3:6" x14ac:dyDescent="0.3">
      <c r="C753" s="1081"/>
      <c r="D753" s="1081"/>
      <c r="E753" s="1081"/>
      <c r="F753" s="1081"/>
    </row>
    <row r="754" spans="3:6" x14ac:dyDescent="0.3">
      <c r="C754" s="1081"/>
      <c r="D754" s="1081"/>
      <c r="E754" s="1081"/>
      <c r="F754" s="1081"/>
    </row>
    <row r="755" spans="3:6" x14ac:dyDescent="0.3">
      <c r="C755" s="1081"/>
      <c r="D755" s="1081"/>
      <c r="E755" s="1081"/>
      <c r="F755" s="1081"/>
    </row>
    <row r="756" spans="3:6" x14ac:dyDescent="0.3">
      <c r="C756" s="1081"/>
      <c r="D756" s="1081"/>
      <c r="E756" s="1081"/>
      <c r="F756" s="1081"/>
    </row>
    <row r="757" spans="3:6" x14ac:dyDescent="0.3">
      <c r="C757" s="1081"/>
      <c r="D757" s="1081"/>
      <c r="E757" s="1081"/>
      <c r="F757" s="1081"/>
    </row>
    <row r="758" spans="3:6" x14ac:dyDescent="0.3">
      <c r="C758" s="1081"/>
      <c r="D758" s="1081"/>
      <c r="E758" s="1081"/>
      <c r="F758" s="1081"/>
    </row>
    <row r="759" spans="3:6" x14ac:dyDescent="0.3">
      <c r="C759" s="1081"/>
      <c r="D759" s="1081"/>
      <c r="E759" s="1081"/>
      <c r="F759" s="1081"/>
    </row>
    <row r="760" spans="3:6" x14ac:dyDescent="0.3">
      <c r="C760" s="1081"/>
      <c r="D760" s="1081"/>
      <c r="E760" s="1081"/>
      <c r="F760" s="1081"/>
    </row>
    <row r="761" spans="3:6" x14ac:dyDescent="0.3">
      <c r="C761" s="1081"/>
      <c r="D761" s="1081"/>
      <c r="E761" s="1081"/>
      <c r="F761" s="1081"/>
    </row>
    <row r="762" spans="3:6" x14ac:dyDescent="0.3">
      <c r="C762" s="1081"/>
      <c r="D762" s="1081"/>
      <c r="E762" s="1081"/>
      <c r="F762" s="1081"/>
    </row>
    <row r="763" spans="3:6" x14ac:dyDescent="0.3">
      <c r="C763" s="1081"/>
      <c r="D763" s="1081"/>
      <c r="E763" s="1081"/>
      <c r="F763" s="1081"/>
    </row>
    <row r="764" spans="3:6" x14ac:dyDescent="0.3">
      <c r="C764" s="1081"/>
      <c r="D764" s="1081"/>
      <c r="E764" s="1081"/>
      <c r="F764" s="1081"/>
    </row>
    <row r="765" spans="3:6" x14ac:dyDescent="0.3">
      <c r="C765" s="1081"/>
      <c r="D765" s="1081"/>
      <c r="E765" s="1081"/>
      <c r="F765" s="1081"/>
    </row>
    <row r="766" spans="3:6" x14ac:dyDescent="0.3">
      <c r="C766" s="1081"/>
      <c r="D766" s="1081"/>
      <c r="E766" s="1081"/>
      <c r="F766" s="1081"/>
    </row>
    <row r="767" spans="3:6" x14ac:dyDescent="0.3">
      <c r="C767" s="1081"/>
      <c r="D767" s="1081"/>
      <c r="E767" s="1081"/>
      <c r="F767" s="1081"/>
    </row>
    <row r="768" spans="3:6" x14ac:dyDescent="0.3">
      <c r="C768" s="1081"/>
      <c r="D768" s="1081"/>
      <c r="E768" s="1081"/>
      <c r="F768" s="1081"/>
    </row>
    <row r="769" spans="3:6" x14ac:dyDescent="0.3">
      <c r="C769" s="1081"/>
      <c r="D769" s="1081"/>
      <c r="E769" s="1081"/>
      <c r="F769" s="1081"/>
    </row>
    <row r="770" spans="3:6" x14ac:dyDescent="0.3">
      <c r="C770" s="1081"/>
      <c r="D770" s="1081"/>
      <c r="E770" s="1081"/>
      <c r="F770" s="1081"/>
    </row>
    <row r="771" spans="3:6" x14ac:dyDescent="0.3">
      <c r="C771" s="1081"/>
      <c r="D771" s="1081"/>
      <c r="E771" s="1081"/>
      <c r="F771" s="1081"/>
    </row>
    <row r="772" spans="3:6" x14ac:dyDescent="0.3">
      <c r="C772" s="1081"/>
      <c r="D772" s="1081"/>
      <c r="E772" s="1081"/>
      <c r="F772" s="1081"/>
    </row>
    <row r="773" spans="3:6" x14ac:dyDescent="0.3">
      <c r="C773" s="1081"/>
      <c r="D773" s="1081"/>
      <c r="E773" s="1081"/>
      <c r="F773" s="1081"/>
    </row>
    <row r="774" spans="3:6" x14ac:dyDescent="0.3">
      <c r="C774" s="1081"/>
      <c r="D774" s="1081"/>
      <c r="E774" s="1081"/>
      <c r="F774" s="1081"/>
    </row>
    <row r="775" spans="3:6" x14ac:dyDescent="0.3">
      <c r="C775" s="1081"/>
      <c r="D775" s="1081"/>
      <c r="E775" s="1081"/>
      <c r="F775" s="1081"/>
    </row>
    <row r="776" spans="3:6" x14ac:dyDescent="0.3">
      <c r="C776" s="1081"/>
      <c r="D776" s="1081"/>
      <c r="E776" s="1081"/>
      <c r="F776" s="1081"/>
    </row>
    <row r="777" spans="3:6" x14ac:dyDescent="0.3">
      <c r="C777" s="1081"/>
      <c r="D777" s="1081"/>
      <c r="E777" s="1081"/>
      <c r="F777" s="1081"/>
    </row>
    <row r="778" spans="3:6" x14ac:dyDescent="0.3">
      <c r="C778" s="1081"/>
      <c r="D778" s="1081"/>
      <c r="E778" s="1081"/>
      <c r="F778" s="1081"/>
    </row>
    <row r="779" spans="3:6" x14ac:dyDescent="0.3">
      <c r="C779" s="1081"/>
      <c r="D779" s="1081"/>
      <c r="E779" s="1081"/>
      <c r="F779" s="1081"/>
    </row>
    <row r="780" spans="3:6" x14ac:dyDescent="0.3">
      <c r="C780" s="1081"/>
      <c r="D780" s="1081"/>
      <c r="E780" s="1081"/>
      <c r="F780" s="1081"/>
    </row>
    <row r="781" spans="3:6" x14ac:dyDescent="0.3">
      <c r="C781" s="1081"/>
      <c r="D781" s="1081"/>
      <c r="E781" s="1081"/>
      <c r="F781" s="1081"/>
    </row>
    <row r="782" spans="3:6" x14ac:dyDescent="0.3">
      <c r="C782" s="1081"/>
      <c r="D782" s="1081"/>
      <c r="E782" s="1081"/>
      <c r="F782" s="1081"/>
    </row>
    <row r="783" spans="3:6" x14ac:dyDescent="0.3">
      <c r="C783" s="1081"/>
      <c r="D783" s="1081"/>
      <c r="E783" s="1081"/>
      <c r="F783" s="1081"/>
    </row>
    <row r="784" spans="3:6" x14ac:dyDescent="0.3">
      <c r="C784" s="1081"/>
      <c r="D784" s="1081"/>
      <c r="E784" s="1081"/>
      <c r="F784" s="1081"/>
    </row>
    <row r="785" spans="3:6" x14ac:dyDescent="0.3">
      <c r="C785" s="1081"/>
      <c r="D785" s="1081"/>
      <c r="E785" s="1081"/>
      <c r="F785" s="1081"/>
    </row>
    <row r="786" spans="3:6" x14ac:dyDescent="0.3">
      <c r="C786" s="1081"/>
      <c r="D786" s="1081"/>
      <c r="E786" s="1081"/>
      <c r="F786" s="1081"/>
    </row>
    <row r="787" spans="3:6" x14ac:dyDescent="0.3">
      <c r="C787" s="1081"/>
      <c r="D787" s="1081"/>
      <c r="E787" s="1081"/>
      <c r="F787" s="1081"/>
    </row>
    <row r="788" spans="3:6" x14ac:dyDescent="0.3">
      <c r="C788" s="1081"/>
      <c r="D788" s="1081"/>
      <c r="E788" s="1081"/>
      <c r="F788" s="1081"/>
    </row>
    <row r="789" spans="3:6" x14ac:dyDescent="0.3">
      <c r="C789" s="1081"/>
      <c r="D789" s="1081"/>
      <c r="E789" s="1081"/>
      <c r="F789" s="1081"/>
    </row>
    <row r="790" spans="3:6" x14ac:dyDescent="0.3">
      <c r="C790" s="1081"/>
      <c r="D790" s="1081"/>
      <c r="E790" s="1081"/>
      <c r="F790" s="1081"/>
    </row>
    <row r="791" spans="3:6" x14ac:dyDescent="0.3">
      <c r="C791" s="1081"/>
      <c r="D791" s="1081"/>
      <c r="E791" s="1081"/>
      <c r="F791" s="1081"/>
    </row>
    <row r="792" spans="3:6" x14ac:dyDescent="0.3">
      <c r="C792" s="1081"/>
      <c r="D792" s="1081"/>
      <c r="E792" s="1081"/>
      <c r="F792" s="1081"/>
    </row>
    <row r="793" spans="3:6" x14ac:dyDescent="0.3">
      <c r="C793" s="1081"/>
      <c r="D793" s="1081"/>
      <c r="E793" s="1081"/>
      <c r="F793" s="1081"/>
    </row>
    <row r="794" spans="3:6" x14ac:dyDescent="0.3">
      <c r="C794" s="1081"/>
      <c r="D794" s="1081"/>
      <c r="E794" s="1081"/>
      <c r="F794" s="1081"/>
    </row>
    <row r="795" spans="3:6" x14ac:dyDescent="0.3">
      <c r="C795" s="1081"/>
      <c r="D795" s="1081"/>
      <c r="E795" s="1081"/>
      <c r="F795" s="1081"/>
    </row>
    <row r="796" spans="3:6" x14ac:dyDescent="0.3">
      <c r="C796" s="1081"/>
      <c r="D796" s="1081"/>
      <c r="E796" s="1081"/>
      <c r="F796" s="1081"/>
    </row>
    <row r="797" spans="3:6" x14ac:dyDescent="0.3">
      <c r="C797" s="1081"/>
      <c r="D797" s="1081"/>
      <c r="E797" s="1081"/>
      <c r="F797" s="1081"/>
    </row>
    <row r="798" spans="3:6" x14ac:dyDescent="0.3">
      <c r="C798" s="1081"/>
      <c r="D798" s="1081"/>
      <c r="E798" s="1081"/>
      <c r="F798" s="1081"/>
    </row>
    <row r="799" spans="3:6" x14ac:dyDescent="0.3">
      <c r="C799" s="1081"/>
      <c r="D799" s="1081"/>
      <c r="E799" s="1081"/>
      <c r="F799" s="1081"/>
    </row>
    <row r="800" spans="3:6" x14ac:dyDescent="0.3">
      <c r="C800" s="1081"/>
      <c r="D800" s="1081"/>
      <c r="E800" s="1081"/>
      <c r="F800" s="1081"/>
    </row>
    <row r="801" spans="3:6" x14ac:dyDescent="0.3">
      <c r="C801" s="1081"/>
      <c r="D801" s="1081"/>
      <c r="E801" s="1081"/>
      <c r="F801" s="1081"/>
    </row>
    <row r="802" spans="3:6" x14ac:dyDescent="0.3">
      <c r="C802" s="1081"/>
      <c r="D802" s="1081"/>
      <c r="E802" s="1081"/>
      <c r="F802" s="1081"/>
    </row>
    <row r="803" spans="3:6" x14ac:dyDescent="0.3">
      <c r="C803" s="1081"/>
      <c r="D803" s="1081"/>
      <c r="E803" s="1081"/>
      <c r="F803" s="1081"/>
    </row>
    <row r="804" spans="3:6" x14ac:dyDescent="0.3">
      <c r="C804" s="1081"/>
      <c r="D804" s="1081"/>
      <c r="E804" s="1081"/>
      <c r="F804" s="1081"/>
    </row>
    <row r="805" spans="3:6" x14ac:dyDescent="0.3">
      <c r="C805" s="1081"/>
      <c r="D805" s="1081"/>
      <c r="E805" s="1081"/>
      <c r="F805" s="1081"/>
    </row>
    <row r="806" spans="3:6" x14ac:dyDescent="0.3">
      <c r="C806" s="1081"/>
      <c r="D806" s="1081"/>
      <c r="E806" s="1081"/>
      <c r="F806" s="1081"/>
    </row>
    <row r="807" spans="3:6" x14ac:dyDescent="0.3">
      <c r="C807" s="1081"/>
      <c r="D807" s="1081"/>
      <c r="E807" s="1081"/>
      <c r="F807" s="1081"/>
    </row>
    <row r="808" spans="3:6" x14ac:dyDescent="0.3">
      <c r="C808" s="1081"/>
      <c r="D808" s="1081"/>
      <c r="E808" s="1081"/>
      <c r="F808" s="1081"/>
    </row>
    <row r="809" spans="3:6" x14ac:dyDescent="0.3">
      <c r="C809" s="1081"/>
      <c r="D809" s="1081"/>
      <c r="E809" s="1081"/>
      <c r="F809" s="1081"/>
    </row>
    <row r="810" spans="3:6" x14ac:dyDescent="0.3">
      <c r="C810" s="1081"/>
      <c r="D810" s="1081"/>
      <c r="E810" s="1081"/>
      <c r="F810" s="1081"/>
    </row>
    <row r="811" spans="3:6" x14ac:dyDescent="0.3">
      <c r="C811" s="1081"/>
      <c r="D811" s="1081"/>
      <c r="E811" s="1081"/>
      <c r="F811" s="1081"/>
    </row>
    <row r="812" spans="3:6" x14ac:dyDescent="0.3">
      <c r="C812" s="1081"/>
      <c r="D812" s="1081"/>
      <c r="E812" s="1081"/>
      <c r="F812" s="1081"/>
    </row>
    <row r="813" spans="3:6" x14ac:dyDescent="0.3">
      <c r="C813" s="1081"/>
      <c r="D813" s="1081"/>
      <c r="E813" s="1081"/>
      <c r="F813" s="1081"/>
    </row>
    <row r="814" spans="3:6" x14ac:dyDescent="0.3">
      <c r="C814" s="1081"/>
      <c r="D814" s="1081"/>
      <c r="E814" s="1081"/>
      <c r="F814" s="1081"/>
    </row>
    <row r="815" spans="3:6" x14ac:dyDescent="0.3">
      <c r="C815" s="1081"/>
      <c r="D815" s="1081"/>
      <c r="E815" s="1081"/>
      <c r="F815" s="1081"/>
    </row>
    <row r="816" spans="3:6" x14ac:dyDescent="0.3">
      <c r="C816" s="1081"/>
      <c r="D816" s="1081"/>
      <c r="E816" s="1081"/>
      <c r="F816" s="1081"/>
    </row>
    <row r="817" spans="3:6" x14ac:dyDescent="0.3">
      <c r="C817" s="1081"/>
      <c r="D817" s="1081"/>
      <c r="E817" s="1081"/>
      <c r="F817" s="1081"/>
    </row>
    <row r="818" spans="3:6" x14ac:dyDescent="0.3">
      <c r="C818" s="1081"/>
      <c r="D818" s="1081"/>
      <c r="E818" s="1081"/>
      <c r="F818" s="1081"/>
    </row>
    <row r="819" spans="3:6" x14ac:dyDescent="0.3">
      <c r="C819" s="1081"/>
      <c r="D819" s="1081"/>
      <c r="E819" s="1081"/>
      <c r="F819" s="1081"/>
    </row>
    <row r="820" spans="3:6" x14ac:dyDescent="0.3">
      <c r="C820" s="1081"/>
      <c r="D820" s="1081"/>
      <c r="E820" s="1081"/>
      <c r="F820" s="1081"/>
    </row>
    <row r="821" spans="3:6" x14ac:dyDescent="0.3">
      <c r="C821" s="1081"/>
      <c r="D821" s="1081"/>
      <c r="E821" s="1081"/>
      <c r="F821" s="1081"/>
    </row>
    <row r="822" spans="3:6" x14ac:dyDescent="0.3">
      <c r="C822" s="1081"/>
      <c r="D822" s="1081"/>
      <c r="E822" s="1081"/>
      <c r="F822" s="1081"/>
    </row>
    <row r="823" spans="3:6" x14ac:dyDescent="0.3">
      <c r="C823" s="1081"/>
      <c r="D823" s="1081"/>
      <c r="E823" s="1081"/>
      <c r="F823" s="1081"/>
    </row>
    <row r="824" spans="3:6" x14ac:dyDescent="0.3">
      <c r="C824" s="1081"/>
      <c r="D824" s="1081"/>
      <c r="E824" s="1081"/>
      <c r="F824" s="1081"/>
    </row>
    <row r="825" spans="3:6" x14ac:dyDescent="0.3">
      <c r="C825" s="1081"/>
      <c r="D825" s="1081"/>
      <c r="E825" s="1081"/>
      <c r="F825" s="1081"/>
    </row>
    <row r="826" spans="3:6" x14ac:dyDescent="0.3">
      <c r="C826" s="1081"/>
      <c r="D826" s="1081"/>
      <c r="E826" s="1081"/>
      <c r="F826" s="1081"/>
    </row>
    <row r="827" spans="3:6" x14ac:dyDescent="0.3">
      <c r="C827" s="1081"/>
      <c r="D827" s="1081"/>
      <c r="E827" s="1081"/>
      <c r="F827" s="1081"/>
    </row>
    <row r="828" spans="3:6" x14ac:dyDescent="0.3">
      <c r="C828" s="1081"/>
      <c r="D828" s="1081"/>
      <c r="E828" s="1081"/>
      <c r="F828" s="1081"/>
    </row>
    <row r="829" spans="3:6" x14ac:dyDescent="0.3">
      <c r="C829" s="1081"/>
      <c r="D829" s="1081"/>
      <c r="E829" s="1081"/>
      <c r="F829" s="1081"/>
    </row>
    <row r="830" spans="3:6" x14ac:dyDescent="0.3">
      <c r="C830" s="1081"/>
      <c r="D830" s="1081"/>
      <c r="E830" s="1081"/>
      <c r="F830" s="1081"/>
    </row>
    <row r="831" spans="3:6" x14ac:dyDescent="0.3">
      <c r="C831" s="1081"/>
      <c r="D831" s="1081"/>
      <c r="E831" s="1081"/>
      <c r="F831" s="1081"/>
    </row>
    <row r="832" spans="3:6" x14ac:dyDescent="0.3">
      <c r="C832" s="1081"/>
      <c r="D832" s="1081"/>
      <c r="E832" s="1081"/>
      <c r="F832" s="1081"/>
    </row>
    <row r="833" spans="3:6" x14ac:dyDescent="0.3">
      <c r="C833" s="1081"/>
      <c r="D833" s="1081"/>
      <c r="E833" s="1081"/>
      <c r="F833" s="1081"/>
    </row>
    <row r="834" spans="3:6" x14ac:dyDescent="0.3">
      <c r="C834" s="1081"/>
      <c r="D834" s="1081"/>
      <c r="E834" s="1081"/>
      <c r="F834" s="1081"/>
    </row>
    <row r="835" spans="3:6" x14ac:dyDescent="0.3">
      <c r="C835" s="1081"/>
      <c r="D835" s="1081"/>
      <c r="E835" s="1081"/>
      <c r="F835" s="1081"/>
    </row>
    <row r="836" spans="3:6" x14ac:dyDescent="0.3">
      <c r="C836" s="1081"/>
      <c r="D836" s="1081"/>
      <c r="E836" s="1081"/>
      <c r="F836" s="1081"/>
    </row>
    <row r="837" spans="3:6" x14ac:dyDescent="0.3">
      <c r="C837" s="1081"/>
      <c r="D837" s="1081"/>
      <c r="E837" s="1081"/>
      <c r="F837" s="1081"/>
    </row>
    <row r="838" spans="3:6" x14ac:dyDescent="0.3">
      <c r="C838" s="1081"/>
      <c r="D838" s="1081"/>
      <c r="E838" s="1081"/>
      <c r="F838" s="1081"/>
    </row>
    <row r="839" spans="3:6" x14ac:dyDescent="0.3">
      <c r="C839" s="1081"/>
      <c r="D839" s="1081"/>
      <c r="E839" s="1081"/>
      <c r="F839" s="1081"/>
    </row>
    <row r="840" spans="3:6" x14ac:dyDescent="0.3">
      <c r="C840" s="1081"/>
      <c r="D840" s="1081"/>
      <c r="E840" s="1081"/>
      <c r="F840" s="1081"/>
    </row>
    <row r="841" spans="3:6" x14ac:dyDescent="0.3">
      <c r="C841" s="1081"/>
      <c r="D841" s="1081"/>
      <c r="E841" s="1081"/>
      <c r="F841" s="1081"/>
    </row>
    <row r="842" spans="3:6" x14ac:dyDescent="0.3">
      <c r="C842" s="1081"/>
      <c r="D842" s="1081"/>
      <c r="E842" s="1081"/>
      <c r="F842" s="1081"/>
    </row>
    <row r="843" spans="3:6" x14ac:dyDescent="0.3">
      <c r="C843" s="1081"/>
      <c r="D843" s="1081"/>
      <c r="E843" s="1081"/>
      <c r="F843" s="1081"/>
    </row>
    <row r="844" spans="3:6" x14ac:dyDescent="0.3">
      <c r="C844" s="1081"/>
      <c r="D844" s="1081"/>
      <c r="E844" s="1081"/>
      <c r="F844" s="1081"/>
    </row>
    <row r="845" spans="3:6" x14ac:dyDescent="0.3">
      <c r="C845" s="1081"/>
      <c r="D845" s="1081"/>
      <c r="E845" s="1081"/>
      <c r="F845" s="1081"/>
    </row>
    <row r="846" spans="3:6" x14ac:dyDescent="0.3">
      <c r="C846" s="1081"/>
      <c r="D846" s="1081"/>
      <c r="E846" s="1081"/>
      <c r="F846" s="1081"/>
    </row>
    <row r="847" spans="3:6" x14ac:dyDescent="0.3">
      <c r="C847" s="1081"/>
      <c r="D847" s="1081"/>
      <c r="E847" s="1081"/>
      <c r="F847" s="1081"/>
    </row>
    <row r="848" spans="3:6" x14ac:dyDescent="0.3">
      <c r="C848" s="1081"/>
      <c r="D848" s="1081"/>
      <c r="E848" s="1081"/>
      <c r="F848" s="1081"/>
    </row>
    <row r="849" spans="3:6" x14ac:dyDescent="0.3">
      <c r="C849" s="1081"/>
      <c r="D849" s="1081"/>
      <c r="E849" s="1081"/>
      <c r="F849" s="1081"/>
    </row>
    <row r="850" spans="3:6" x14ac:dyDescent="0.3">
      <c r="C850" s="1081"/>
      <c r="D850" s="1081"/>
      <c r="E850" s="1081"/>
      <c r="F850" s="1081"/>
    </row>
    <row r="851" spans="3:6" x14ac:dyDescent="0.3">
      <c r="C851" s="1081"/>
      <c r="D851" s="1081"/>
      <c r="E851" s="1081"/>
      <c r="F851" s="1081"/>
    </row>
    <row r="852" spans="3:6" x14ac:dyDescent="0.3">
      <c r="C852" s="1081"/>
      <c r="D852" s="1081"/>
      <c r="E852" s="1081"/>
      <c r="F852" s="1081"/>
    </row>
    <row r="853" spans="3:6" x14ac:dyDescent="0.3">
      <c r="C853" s="1081"/>
      <c r="D853" s="1081"/>
      <c r="E853" s="1081"/>
      <c r="F853" s="1081"/>
    </row>
    <row r="854" spans="3:6" x14ac:dyDescent="0.3">
      <c r="C854" s="1081"/>
      <c r="D854" s="1081"/>
      <c r="E854" s="1081"/>
      <c r="F854" s="1081"/>
    </row>
    <row r="855" spans="3:6" x14ac:dyDescent="0.3">
      <c r="C855" s="1081"/>
      <c r="D855" s="1081"/>
      <c r="E855" s="1081"/>
      <c r="F855" s="1081"/>
    </row>
    <row r="856" spans="3:6" x14ac:dyDescent="0.3">
      <c r="C856" s="1081"/>
      <c r="D856" s="1081"/>
      <c r="E856" s="1081"/>
      <c r="F856" s="1081"/>
    </row>
    <row r="857" spans="3:6" x14ac:dyDescent="0.3">
      <c r="C857" s="1081"/>
      <c r="D857" s="1081"/>
      <c r="E857" s="1081"/>
      <c r="F857" s="1081"/>
    </row>
    <row r="858" spans="3:6" x14ac:dyDescent="0.3">
      <c r="C858" s="1081"/>
      <c r="D858" s="1081"/>
      <c r="E858" s="1081"/>
      <c r="F858" s="1081"/>
    </row>
    <row r="859" spans="3:6" x14ac:dyDescent="0.3">
      <c r="C859" s="1081"/>
      <c r="D859" s="1081"/>
      <c r="E859" s="1081"/>
      <c r="F859" s="1081"/>
    </row>
    <row r="860" spans="3:6" x14ac:dyDescent="0.3">
      <c r="C860" s="1081"/>
      <c r="D860" s="1081"/>
      <c r="E860" s="1081"/>
      <c r="F860" s="1081"/>
    </row>
    <row r="861" spans="3:6" x14ac:dyDescent="0.3">
      <c r="C861" s="1081"/>
      <c r="D861" s="1081"/>
      <c r="E861" s="1081"/>
      <c r="F861" s="1081"/>
    </row>
    <row r="862" spans="3:6" x14ac:dyDescent="0.3">
      <c r="C862" s="1081"/>
      <c r="D862" s="1081"/>
      <c r="E862" s="1081"/>
      <c r="F862" s="1081"/>
    </row>
    <row r="863" spans="3:6" x14ac:dyDescent="0.3">
      <c r="C863" s="1081"/>
      <c r="D863" s="1081"/>
      <c r="E863" s="1081"/>
      <c r="F863" s="1081"/>
    </row>
    <row r="864" spans="3:6" x14ac:dyDescent="0.3">
      <c r="C864" s="1081"/>
      <c r="D864" s="1081"/>
      <c r="E864" s="1081"/>
      <c r="F864" s="1081"/>
    </row>
    <row r="865" spans="3:6" x14ac:dyDescent="0.3">
      <c r="C865" s="1081"/>
      <c r="D865" s="1081"/>
      <c r="E865" s="1081"/>
      <c r="F865" s="1081"/>
    </row>
    <row r="866" spans="3:6" x14ac:dyDescent="0.3">
      <c r="C866" s="1081"/>
      <c r="D866" s="1081"/>
      <c r="E866" s="1081"/>
      <c r="F866" s="1081"/>
    </row>
    <row r="867" spans="3:6" x14ac:dyDescent="0.3">
      <c r="C867" s="1081"/>
      <c r="D867" s="1081"/>
      <c r="E867" s="1081"/>
      <c r="F867" s="1081"/>
    </row>
    <row r="868" spans="3:6" x14ac:dyDescent="0.3">
      <c r="C868" s="1081"/>
      <c r="D868" s="1081"/>
      <c r="E868" s="1081"/>
      <c r="F868" s="1081"/>
    </row>
    <row r="869" spans="3:6" x14ac:dyDescent="0.3">
      <c r="C869" s="1081"/>
      <c r="D869" s="1081"/>
      <c r="E869" s="1081"/>
      <c r="F869" s="1081"/>
    </row>
    <row r="870" spans="3:6" x14ac:dyDescent="0.3">
      <c r="C870" s="1081"/>
      <c r="D870" s="1081"/>
      <c r="E870" s="1081"/>
      <c r="F870" s="1081"/>
    </row>
    <row r="871" spans="3:6" x14ac:dyDescent="0.3">
      <c r="C871" s="1081"/>
      <c r="D871" s="1081"/>
      <c r="E871" s="1081"/>
      <c r="F871" s="1081"/>
    </row>
    <row r="872" spans="3:6" x14ac:dyDescent="0.3">
      <c r="C872" s="1081"/>
      <c r="D872" s="1081"/>
      <c r="E872" s="1081"/>
      <c r="F872" s="1081"/>
    </row>
    <row r="873" spans="3:6" x14ac:dyDescent="0.3">
      <c r="C873" s="1081"/>
      <c r="D873" s="1081"/>
      <c r="E873" s="1081"/>
      <c r="F873" s="1081"/>
    </row>
    <row r="874" spans="3:6" x14ac:dyDescent="0.3">
      <c r="C874" s="1081"/>
      <c r="D874" s="1081"/>
      <c r="E874" s="1081"/>
      <c r="F874" s="1081"/>
    </row>
    <row r="875" spans="3:6" x14ac:dyDescent="0.3">
      <c r="C875" s="1081"/>
      <c r="D875" s="1081"/>
      <c r="E875" s="1081"/>
      <c r="F875" s="1081"/>
    </row>
    <row r="876" spans="3:6" x14ac:dyDescent="0.3">
      <c r="C876" s="1081"/>
      <c r="D876" s="1081"/>
      <c r="E876" s="1081"/>
      <c r="F876" s="1081"/>
    </row>
    <row r="877" spans="3:6" x14ac:dyDescent="0.3">
      <c r="C877" s="1081"/>
      <c r="D877" s="1081"/>
      <c r="E877" s="1081"/>
      <c r="F877" s="1081"/>
    </row>
    <row r="878" spans="3:6" x14ac:dyDescent="0.3">
      <c r="C878" s="1081"/>
      <c r="D878" s="1081"/>
      <c r="E878" s="1081"/>
      <c r="F878" s="1081"/>
    </row>
    <row r="879" spans="3:6" x14ac:dyDescent="0.3">
      <c r="C879" s="1081"/>
      <c r="D879" s="1081"/>
      <c r="E879" s="1081"/>
      <c r="F879" s="1081"/>
    </row>
    <row r="880" spans="3:6" x14ac:dyDescent="0.3">
      <c r="C880" s="1081"/>
      <c r="D880" s="1081"/>
      <c r="E880" s="1081"/>
      <c r="F880" s="1081"/>
    </row>
    <row r="881" spans="3:6" x14ac:dyDescent="0.3">
      <c r="C881" s="1081"/>
      <c r="D881" s="1081"/>
      <c r="E881" s="1081"/>
      <c r="F881" s="1081"/>
    </row>
    <row r="882" spans="3:6" x14ac:dyDescent="0.3">
      <c r="C882" s="1081"/>
      <c r="D882" s="1081"/>
      <c r="E882" s="1081"/>
      <c r="F882" s="1081"/>
    </row>
    <row r="883" spans="3:6" x14ac:dyDescent="0.3">
      <c r="C883" s="1081"/>
      <c r="D883" s="1081"/>
      <c r="E883" s="1081"/>
      <c r="F883" s="1081"/>
    </row>
    <row r="884" spans="3:6" x14ac:dyDescent="0.3">
      <c r="C884" s="1081"/>
      <c r="D884" s="1081"/>
      <c r="E884" s="1081"/>
      <c r="F884" s="1081"/>
    </row>
    <row r="885" spans="3:6" x14ac:dyDescent="0.3">
      <c r="C885" s="1081"/>
      <c r="D885" s="1081"/>
      <c r="E885" s="1081"/>
      <c r="F885" s="1081"/>
    </row>
    <row r="886" spans="3:6" x14ac:dyDescent="0.3">
      <c r="C886" s="1081"/>
      <c r="D886" s="1081"/>
      <c r="E886" s="1081"/>
      <c r="F886" s="1081"/>
    </row>
    <row r="887" spans="3:6" x14ac:dyDescent="0.3">
      <c r="C887" s="1081"/>
      <c r="D887" s="1081"/>
      <c r="E887" s="1081"/>
      <c r="F887" s="1081"/>
    </row>
    <row r="888" spans="3:6" x14ac:dyDescent="0.3">
      <c r="C888" s="1081"/>
      <c r="D888" s="1081"/>
      <c r="E888" s="1081"/>
      <c r="F888" s="1081"/>
    </row>
    <row r="889" spans="3:6" x14ac:dyDescent="0.3">
      <c r="C889" s="1081"/>
      <c r="D889" s="1081"/>
      <c r="E889" s="1081"/>
      <c r="F889" s="1081"/>
    </row>
    <row r="890" spans="3:6" x14ac:dyDescent="0.3">
      <c r="C890" s="1081"/>
      <c r="D890" s="1081"/>
      <c r="E890" s="1081"/>
      <c r="F890" s="1081"/>
    </row>
    <row r="891" spans="3:6" x14ac:dyDescent="0.3">
      <c r="C891" s="1081"/>
      <c r="D891" s="1081"/>
      <c r="E891" s="1081"/>
      <c r="F891" s="1081"/>
    </row>
    <row r="892" spans="3:6" x14ac:dyDescent="0.3">
      <c r="C892" s="1081"/>
      <c r="D892" s="1081"/>
      <c r="E892" s="1081"/>
      <c r="F892" s="1081"/>
    </row>
    <row r="893" spans="3:6" x14ac:dyDescent="0.3">
      <c r="C893" s="1081"/>
      <c r="D893" s="1081"/>
      <c r="E893" s="1081"/>
      <c r="F893" s="1081"/>
    </row>
    <row r="894" spans="3:6" x14ac:dyDescent="0.3">
      <c r="C894" s="1081"/>
      <c r="D894" s="1081"/>
      <c r="E894" s="1081"/>
      <c r="F894" s="1081"/>
    </row>
    <row r="895" spans="3:6" x14ac:dyDescent="0.3">
      <c r="C895" s="1081"/>
      <c r="D895" s="1081"/>
      <c r="E895" s="1081"/>
      <c r="F895" s="1081"/>
    </row>
    <row r="896" spans="3:6" x14ac:dyDescent="0.3">
      <c r="C896" s="1081"/>
      <c r="D896" s="1081"/>
      <c r="E896" s="1081"/>
      <c r="F896" s="1081"/>
    </row>
    <row r="897" spans="3:6" x14ac:dyDescent="0.3">
      <c r="C897" s="1081"/>
      <c r="D897" s="1081"/>
      <c r="E897" s="1081"/>
      <c r="F897" s="1081"/>
    </row>
    <row r="898" spans="3:6" x14ac:dyDescent="0.3">
      <c r="C898" s="1081"/>
      <c r="D898" s="1081"/>
      <c r="E898" s="1081"/>
      <c r="F898" s="1081"/>
    </row>
    <row r="899" spans="3:6" x14ac:dyDescent="0.3">
      <c r="C899" s="1081"/>
      <c r="D899" s="1081"/>
      <c r="E899" s="1081"/>
      <c r="F899" s="1081"/>
    </row>
    <row r="900" spans="3:6" x14ac:dyDescent="0.3">
      <c r="C900" s="1081"/>
      <c r="D900" s="1081"/>
      <c r="E900" s="1081"/>
      <c r="F900" s="1081"/>
    </row>
    <row r="901" spans="3:6" x14ac:dyDescent="0.3">
      <c r="C901" s="1081"/>
      <c r="D901" s="1081"/>
      <c r="E901" s="1081"/>
      <c r="F901" s="1081"/>
    </row>
    <row r="902" spans="3:6" x14ac:dyDescent="0.3">
      <c r="C902" s="1081"/>
      <c r="D902" s="1081"/>
      <c r="E902" s="1081"/>
      <c r="F902" s="1081"/>
    </row>
    <row r="903" spans="3:6" x14ac:dyDescent="0.3">
      <c r="C903" s="1081"/>
      <c r="D903" s="1081"/>
      <c r="E903" s="1081"/>
      <c r="F903" s="1081"/>
    </row>
    <row r="904" spans="3:6" x14ac:dyDescent="0.3">
      <c r="C904" s="1081"/>
      <c r="D904" s="1081"/>
      <c r="E904" s="1081"/>
      <c r="F904" s="1081"/>
    </row>
    <row r="905" spans="3:6" x14ac:dyDescent="0.3">
      <c r="C905" s="1081"/>
      <c r="D905" s="1081"/>
      <c r="E905" s="1081"/>
      <c r="F905" s="1081"/>
    </row>
    <row r="906" spans="3:6" x14ac:dyDescent="0.3">
      <c r="C906" s="1081"/>
      <c r="D906" s="1081"/>
      <c r="E906" s="1081"/>
      <c r="F906" s="1081"/>
    </row>
    <row r="907" spans="3:6" x14ac:dyDescent="0.3">
      <c r="C907" s="1081"/>
      <c r="D907" s="1081"/>
      <c r="E907" s="1081"/>
      <c r="F907" s="1081"/>
    </row>
    <row r="908" spans="3:6" x14ac:dyDescent="0.3">
      <c r="C908" s="1081"/>
      <c r="D908" s="1081"/>
      <c r="E908" s="1081"/>
      <c r="F908" s="1081"/>
    </row>
    <row r="909" spans="3:6" x14ac:dyDescent="0.3">
      <c r="C909" s="1081"/>
      <c r="D909" s="1081"/>
      <c r="E909" s="1081"/>
      <c r="F909" s="1081"/>
    </row>
    <row r="910" spans="3:6" x14ac:dyDescent="0.3">
      <c r="C910" s="1081"/>
      <c r="D910" s="1081"/>
      <c r="E910" s="1081"/>
      <c r="F910" s="1081"/>
    </row>
    <row r="911" spans="3:6" x14ac:dyDescent="0.3">
      <c r="C911" s="1081"/>
      <c r="D911" s="1081"/>
      <c r="E911" s="1081"/>
      <c r="F911" s="1081"/>
    </row>
    <row r="912" spans="3:6" x14ac:dyDescent="0.3">
      <c r="C912" s="1081"/>
      <c r="D912" s="1081"/>
      <c r="E912" s="1081"/>
      <c r="F912" s="1081"/>
    </row>
    <row r="913" spans="3:6" x14ac:dyDescent="0.3">
      <c r="C913" s="1081"/>
      <c r="D913" s="1081"/>
      <c r="E913" s="1081"/>
      <c r="F913" s="1081"/>
    </row>
    <row r="914" spans="3:6" x14ac:dyDescent="0.3">
      <c r="C914" s="1081"/>
      <c r="D914" s="1081"/>
      <c r="E914" s="1081"/>
      <c r="F914" s="1081"/>
    </row>
    <row r="915" spans="3:6" x14ac:dyDescent="0.3">
      <c r="C915" s="1081"/>
      <c r="D915" s="1081"/>
      <c r="E915" s="1081"/>
      <c r="F915" s="1081"/>
    </row>
    <row r="916" spans="3:6" x14ac:dyDescent="0.3">
      <c r="C916" s="1081"/>
      <c r="D916" s="1081"/>
      <c r="E916" s="1081"/>
      <c r="F916" s="1081"/>
    </row>
    <row r="917" spans="3:6" x14ac:dyDescent="0.3">
      <c r="C917" s="1081"/>
      <c r="D917" s="1081"/>
      <c r="E917" s="1081"/>
      <c r="F917" s="1081"/>
    </row>
    <row r="918" spans="3:6" x14ac:dyDescent="0.3">
      <c r="C918" s="1081"/>
      <c r="D918" s="1081"/>
      <c r="E918" s="1081"/>
      <c r="F918" s="1081"/>
    </row>
    <row r="919" spans="3:6" x14ac:dyDescent="0.3">
      <c r="C919" s="1081"/>
      <c r="D919" s="1081"/>
      <c r="E919" s="1081"/>
      <c r="F919" s="1081"/>
    </row>
    <row r="920" spans="3:6" x14ac:dyDescent="0.3">
      <c r="C920" s="1081"/>
      <c r="D920" s="1081"/>
      <c r="E920" s="1081"/>
      <c r="F920" s="1081"/>
    </row>
    <row r="921" spans="3:6" x14ac:dyDescent="0.3">
      <c r="C921" s="1081"/>
      <c r="D921" s="1081"/>
      <c r="E921" s="1081"/>
      <c r="F921" s="1081"/>
    </row>
    <row r="922" spans="3:6" x14ac:dyDescent="0.3">
      <c r="C922" s="1081"/>
      <c r="D922" s="1081"/>
      <c r="E922" s="1081"/>
      <c r="F922" s="1081"/>
    </row>
    <row r="923" spans="3:6" x14ac:dyDescent="0.3">
      <c r="C923" s="1081"/>
      <c r="D923" s="1081"/>
      <c r="E923" s="1081"/>
      <c r="F923" s="1081"/>
    </row>
    <row r="924" spans="3:6" x14ac:dyDescent="0.3">
      <c r="C924" s="1081"/>
      <c r="D924" s="1081"/>
      <c r="E924" s="1081"/>
      <c r="F924" s="1081"/>
    </row>
    <row r="925" spans="3:6" x14ac:dyDescent="0.3">
      <c r="C925" s="1081"/>
      <c r="D925" s="1081"/>
      <c r="E925" s="1081"/>
      <c r="F925" s="1081"/>
    </row>
    <row r="926" spans="3:6" x14ac:dyDescent="0.3">
      <c r="C926" s="1081"/>
      <c r="D926" s="1081"/>
      <c r="E926" s="1081"/>
      <c r="F926" s="1081"/>
    </row>
    <row r="927" spans="3:6" x14ac:dyDescent="0.3">
      <c r="C927" s="1081"/>
      <c r="D927" s="1081"/>
      <c r="E927" s="1081"/>
      <c r="F927" s="1081"/>
    </row>
    <row r="928" spans="3:6" x14ac:dyDescent="0.3">
      <c r="C928" s="1081"/>
      <c r="D928" s="1081"/>
      <c r="E928" s="1081"/>
      <c r="F928" s="1081"/>
    </row>
    <row r="929" spans="3:6" x14ac:dyDescent="0.3">
      <c r="C929" s="1081"/>
      <c r="D929" s="1081"/>
      <c r="E929" s="1081"/>
      <c r="F929" s="1081"/>
    </row>
    <row r="930" spans="3:6" x14ac:dyDescent="0.3">
      <c r="C930" s="1081"/>
      <c r="D930" s="1081"/>
      <c r="E930" s="1081"/>
      <c r="F930" s="1081"/>
    </row>
    <row r="931" spans="3:6" x14ac:dyDescent="0.3">
      <c r="C931" s="1081"/>
      <c r="D931" s="1081"/>
      <c r="E931" s="1081"/>
      <c r="F931" s="1081"/>
    </row>
    <row r="932" spans="3:6" x14ac:dyDescent="0.3">
      <c r="C932" s="1081"/>
      <c r="D932" s="1081"/>
      <c r="E932" s="1081"/>
      <c r="F932" s="1081"/>
    </row>
    <row r="933" spans="3:6" x14ac:dyDescent="0.3">
      <c r="C933" s="1081"/>
      <c r="D933" s="1081"/>
      <c r="E933" s="1081"/>
      <c r="F933" s="1081"/>
    </row>
    <row r="934" spans="3:6" x14ac:dyDescent="0.3">
      <c r="C934" s="1081"/>
      <c r="D934" s="1081"/>
      <c r="E934" s="1081"/>
      <c r="F934" s="1081"/>
    </row>
    <row r="935" spans="3:6" x14ac:dyDescent="0.3">
      <c r="C935" s="1081"/>
      <c r="D935" s="1081"/>
      <c r="E935" s="1081"/>
      <c r="F935" s="1081"/>
    </row>
    <row r="936" spans="3:6" x14ac:dyDescent="0.3">
      <c r="C936" s="1081"/>
      <c r="D936" s="1081"/>
      <c r="E936" s="1081"/>
      <c r="F936" s="1081"/>
    </row>
    <row r="937" spans="3:6" x14ac:dyDescent="0.3">
      <c r="C937" s="1081"/>
      <c r="D937" s="1081"/>
      <c r="E937" s="1081"/>
      <c r="F937" s="1081"/>
    </row>
    <row r="938" spans="3:6" x14ac:dyDescent="0.3">
      <c r="C938" s="1081"/>
      <c r="D938" s="1081"/>
      <c r="E938" s="1081"/>
      <c r="F938" s="1081"/>
    </row>
    <row r="939" spans="3:6" x14ac:dyDescent="0.3">
      <c r="C939" s="1081"/>
      <c r="D939" s="1081"/>
      <c r="E939" s="1081"/>
      <c r="F939" s="1081"/>
    </row>
    <row r="940" spans="3:6" x14ac:dyDescent="0.3">
      <c r="C940" s="1081"/>
      <c r="D940" s="1081"/>
      <c r="E940" s="1081"/>
      <c r="F940" s="1081"/>
    </row>
    <row r="941" spans="3:6" x14ac:dyDescent="0.3">
      <c r="C941" s="1081"/>
      <c r="D941" s="1081"/>
      <c r="E941" s="1081"/>
      <c r="F941" s="1081"/>
    </row>
    <row r="942" spans="3:6" x14ac:dyDescent="0.3">
      <c r="C942" s="1081"/>
      <c r="D942" s="1081"/>
      <c r="E942" s="1081"/>
      <c r="F942" s="1081"/>
    </row>
    <row r="943" spans="3:6" x14ac:dyDescent="0.3">
      <c r="C943" s="1081"/>
      <c r="D943" s="1081"/>
      <c r="E943" s="1081"/>
      <c r="F943" s="1081"/>
    </row>
    <row r="944" spans="3:6" x14ac:dyDescent="0.3">
      <c r="C944" s="1081"/>
      <c r="D944" s="1081"/>
      <c r="E944" s="1081"/>
      <c r="F944" s="1081"/>
    </row>
    <row r="945" spans="3:6" x14ac:dyDescent="0.3">
      <c r="C945" s="1081"/>
      <c r="D945" s="1081"/>
      <c r="E945" s="1081"/>
      <c r="F945" s="1081"/>
    </row>
    <row r="946" spans="3:6" x14ac:dyDescent="0.3">
      <c r="C946" s="1081"/>
      <c r="D946" s="1081"/>
      <c r="E946" s="1081"/>
      <c r="F946" s="1081"/>
    </row>
    <row r="947" spans="3:6" x14ac:dyDescent="0.3">
      <c r="C947" s="1081"/>
      <c r="D947" s="1081"/>
      <c r="E947" s="1081"/>
      <c r="F947" s="1081"/>
    </row>
    <row r="948" spans="3:6" x14ac:dyDescent="0.3">
      <c r="C948" s="1081"/>
      <c r="D948" s="1081"/>
      <c r="E948" s="1081"/>
      <c r="F948" s="1081"/>
    </row>
    <row r="949" spans="3:6" x14ac:dyDescent="0.3">
      <c r="C949" s="1081"/>
      <c r="D949" s="1081"/>
      <c r="E949" s="1081"/>
      <c r="F949" s="1081"/>
    </row>
    <row r="950" spans="3:6" x14ac:dyDescent="0.3">
      <c r="C950" s="1081"/>
      <c r="D950" s="1081"/>
      <c r="E950" s="1081"/>
      <c r="F950" s="1081"/>
    </row>
    <row r="951" spans="3:6" x14ac:dyDescent="0.3">
      <c r="C951" s="1081"/>
      <c r="D951" s="1081"/>
      <c r="E951" s="1081"/>
      <c r="F951" s="1081"/>
    </row>
    <row r="952" spans="3:6" x14ac:dyDescent="0.3">
      <c r="C952" s="1081"/>
      <c r="D952" s="1081"/>
      <c r="E952" s="1081"/>
      <c r="F952" s="1081"/>
    </row>
    <row r="953" spans="3:6" x14ac:dyDescent="0.3">
      <c r="C953" s="1081"/>
      <c r="D953" s="1081"/>
      <c r="E953" s="1081"/>
      <c r="F953" s="1081"/>
    </row>
    <row r="954" spans="3:6" x14ac:dyDescent="0.3">
      <c r="C954" s="1081"/>
      <c r="D954" s="1081"/>
      <c r="E954" s="1081"/>
      <c r="F954" s="1081"/>
    </row>
    <row r="955" spans="3:6" x14ac:dyDescent="0.3">
      <c r="C955" s="1081"/>
      <c r="D955" s="1081"/>
      <c r="E955" s="1081"/>
      <c r="F955" s="1081"/>
    </row>
    <row r="956" spans="3:6" x14ac:dyDescent="0.3">
      <c r="C956" s="1081"/>
      <c r="D956" s="1081"/>
      <c r="E956" s="1081"/>
      <c r="F956" s="1081"/>
    </row>
    <row r="957" spans="3:6" x14ac:dyDescent="0.3">
      <c r="C957" s="1081"/>
      <c r="D957" s="1081"/>
      <c r="E957" s="1081"/>
      <c r="F957" s="1081"/>
    </row>
    <row r="958" spans="3:6" x14ac:dyDescent="0.3">
      <c r="C958" s="1081"/>
      <c r="D958" s="1081"/>
      <c r="E958" s="1081"/>
      <c r="F958" s="1081"/>
    </row>
    <row r="959" spans="3:6" x14ac:dyDescent="0.3">
      <c r="C959" s="1081"/>
      <c r="D959" s="1081"/>
      <c r="E959" s="1081"/>
      <c r="F959" s="1081"/>
    </row>
    <row r="960" spans="3:6" x14ac:dyDescent="0.3">
      <c r="C960" s="1081"/>
      <c r="D960" s="1081"/>
      <c r="E960" s="1081"/>
      <c r="F960" s="1081"/>
    </row>
    <row r="961" spans="3:6" x14ac:dyDescent="0.3">
      <c r="C961" s="1081"/>
      <c r="D961" s="1081"/>
      <c r="E961" s="1081"/>
      <c r="F961" s="1081"/>
    </row>
    <row r="962" spans="3:6" x14ac:dyDescent="0.3">
      <c r="C962" s="1081"/>
      <c r="D962" s="1081"/>
      <c r="E962" s="1081"/>
      <c r="F962" s="1081"/>
    </row>
    <row r="963" spans="3:6" x14ac:dyDescent="0.3">
      <c r="C963" s="1081"/>
      <c r="D963" s="1081"/>
      <c r="E963" s="1081"/>
      <c r="F963" s="1081"/>
    </row>
    <row r="964" spans="3:6" x14ac:dyDescent="0.3">
      <c r="C964" s="1081"/>
      <c r="D964" s="1081"/>
      <c r="E964" s="1081"/>
      <c r="F964" s="1081"/>
    </row>
    <row r="965" spans="3:6" x14ac:dyDescent="0.3">
      <c r="C965" s="1081"/>
      <c r="D965" s="1081"/>
      <c r="E965" s="1081"/>
      <c r="F965" s="1081"/>
    </row>
    <row r="966" spans="3:6" x14ac:dyDescent="0.3">
      <c r="C966" s="1081"/>
      <c r="D966" s="1081"/>
      <c r="E966" s="1081"/>
      <c r="F966" s="1081"/>
    </row>
    <row r="967" spans="3:6" x14ac:dyDescent="0.3">
      <c r="C967" s="1081"/>
      <c r="D967" s="1081"/>
      <c r="E967" s="1081"/>
      <c r="F967" s="1081"/>
    </row>
    <row r="968" spans="3:6" x14ac:dyDescent="0.3">
      <c r="C968" s="1081"/>
      <c r="D968" s="1081"/>
      <c r="E968" s="1081"/>
      <c r="F968" s="1081"/>
    </row>
    <row r="969" spans="3:6" x14ac:dyDescent="0.3">
      <c r="C969" s="1081"/>
      <c r="D969" s="1081"/>
      <c r="E969" s="1081"/>
      <c r="F969" s="1081"/>
    </row>
    <row r="970" spans="3:6" x14ac:dyDescent="0.3">
      <c r="C970" s="1081"/>
      <c r="D970" s="1081"/>
      <c r="E970" s="1081"/>
      <c r="F970" s="1081"/>
    </row>
    <row r="971" spans="3:6" x14ac:dyDescent="0.3">
      <c r="C971" s="1081"/>
      <c r="D971" s="1081"/>
      <c r="E971" s="1081"/>
      <c r="F971" s="1081"/>
    </row>
    <row r="972" spans="3:6" x14ac:dyDescent="0.3">
      <c r="C972" s="1081"/>
      <c r="D972" s="1081"/>
      <c r="E972" s="1081"/>
      <c r="F972" s="1081"/>
    </row>
    <row r="973" spans="3:6" x14ac:dyDescent="0.3">
      <c r="C973" s="1081"/>
      <c r="D973" s="1081"/>
      <c r="E973" s="1081"/>
      <c r="F973" s="1081"/>
    </row>
    <row r="974" spans="3:6" x14ac:dyDescent="0.3">
      <c r="C974" s="1081"/>
      <c r="D974" s="1081"/>
      <c r="E974" s="1081"/>
      <c r="F974" s="1081"/>
    </row>
    <row r="975" spans="3:6" x14ac:dyDescent="0.3">
      <c r="C975" s="1081"/>
      <c r="D975" s="1081"/>
      <c r="E975" s="1081"/>
      <c r="F975" s="1081"/>
    </row>
    <row r="976" spans="3:6" x14ac:dyDescent="0.3">
      <c r="C976" s="1081"/>
      <c r="D976" s="1081"/>
      <c r="E976" s="1081"/>
      <c r="F976" s="1081"/>
    </row>
    <row r="977" spans="3:6" x14ac:dyDescent="0.3">
      <c r="C977" s="1081"/>
      <c r="D977" s="1081"/>
      <c r="E977" s="1081"/>
      <c r="F977" s="1081"/>
    </row>
    <row r="978" spans="3:6" x14ac:dyDescent="0.3">
      <c r="C978" s="1081"/>
      <c r="D978" s="1081"/>
      <c r="E978" s="1081"/>
      <c r="F978" s="1081"/>
    </row>
    <row r="979" spans="3:6" x14ac:dyDescent="0.3">
      <c r="C979" s="1081"/>
      <c r="D979" s="1081"/>
      <c r="E979" s="1081"/>
      <c r="F979" s="1081"/>
    </row>
    <row r="980" spans="3:6" x14ac:dyDescent="0.3">
      <c r="C980" s="1081"/>
      <c r="D980" s="1081"/>
      <c r="E980" s="1081"/>
      <c r="F980" s="1081"/>
    </row>
    <row r="981" spans="3:6" x14ac:dyDescent="0.3">
      <c r="C981" s="1081"/>
      <c r="D981" s="1081"/>
      <c r="E981" s="1081"/>
      <c r="F981" s="1081"/>
    </row>
    <row r="982" spans="3:6" x14ac:dyDescent="0.3">
      <c r="C982" s="1081"/>
      <c r="D982" s="1081"/>
      <c r="E982" s="1081"/>
      <c r="F982" s="1081"/>
    </row>
    <row r="983" spans="3:6" x14ac:dyDescent="0.3">
      <c r="C983" s="1081"/>
      <c r="D983" s="1081"/>
      <c r="E983" s="1081"/>
      <c r="F983" s="1081"/>
    </row>
    <row r="984" spans="3:6" x14ac:dyDescent="0.3">
      <c r="C984" s="1081"/>
      <c r="D984" s="1081"/>
      <c r="E984" s="1081"/>
      <c r="F984" s="1081"/>
    </row>
    <row r="985" spans="3:6" x14ac:dyDescent="0.3">
      <c r="C985" s="1081"/>
      <c r="D985" s="1081"/>
      <c r="E985" s="1081"/>
      <c r="F985" s="1081"/>
    </row>
    <row r="986" spans="3:6" x14ac:dyDescent="0.3">
      <c r="C986" s="1081"/>
      <c r="D986" s="1081"/>
      <c r="E986" s="1081"/>
      <c r="F986" s="1081"/>
    </row>
    <row r="987" spans="3:6" x14ac:dyDescent="0.3">
      <c r="C987" s="1081"/>
      <c r="D987" s="1081"/>
      <c r="E987" s="1081"/>
      <c r="F987" s="1081"/>
    </row>
    <row r="988" spans="3:6" x14ac:dyDescent="0.3">
      <c r="C988" s="1081"/>
      <c r="D988" s="1081"/>
      <c r="E988" s="1081"/>
      <c r="F988" s="1081"/>
    </row>
    <row r="989" spans="3:6" x14ac:dyDescent="0.3">
      <c r="C989" s="1081"/>
      <c r="D989" s="1081"/>
      <c r="E989" s="1081"/>
      <c r="F989" s="1081"/>
    </row>
    <row r="990" spans="3:6" x14ac:dyDescent="0.3">
      <c r="C990" s="1081"/>
      <c r="D990" s="1081"/>
      <c r="E990" s="1081"/>
      <c r="F990" s="1081"/>
    </row>
    <row r="991" spans="3:6" x14ac:dyDescent="0.3">
      <c r="C991" s="1081"/>
      <c r="D991" s="1081"/>
      <c r="E991" s="1081"/>
      <c r="F991" s="1081"/>
    </row>
    <row r="992" spans="3:6" x14ac:dyDescent="0.3">
      <c r="C992" s="1081"/>
      <c r="D992" s="1081"/>
      <c r="E992" s="1081"/>
      <c r="F992" s="1081"/>
    </row>
    <row r="993" spans="3:6" x14ac:dyDescent="0.3">
      <c r="C993" s="1081"/>
      <c r="D993" s="1081"/>
      <c r="E993" s="1081"/>
      <c r="F993" s="1081"/>
    </row>
    <row r="994" spans="3:6" x14ac:dyDescent="0.3">
      <c r="C994" s="1081"/>
      <c r="D994" s="1081"/>
      <c r="E994" s="1081"/>
      <c r="F994" s="1081"/>
    </row>
    <row r="995" spans="3:6" x14ac:dyDescent="0.3">
      <c r="C995" s="1081"/>
      <c r="D995" s="1081"/>
      <c r="E995" s="1081"/>
      <c r="F995" s="1081"/>
    </row>
    <row r="996" spans="3:6" x14ac:dyDescent="0.3">
      <c r="C996" s="1081"/>
      <c r="D996" s="1081"/>
      <c r="E996" s="1081"/>
      <c r="F996" s="1081"/>
    </row>
    <row r="997" spans="3:6" x14ac:dyDescent="0.3">
      <c r="C997" s="1081"/>
      <c r="D997" s="1081"/>
      <c r="E997" s="1081"/>
      <c r="F997" s="1081"/>
    </row>
    <row r="998" spans="3:6" x14ac:dyDescent="0.3">
      <c r="C998" s="1081"/>
      <c r="D998" s="1081"/>
      <c r="E998" s="1081"/>
      <c r="F998" s="1081"/>
    </row>
    <row r="999" spans="3:6" x14ac:dyDescent="0.3">
      <c r="C999" s="1081"/>
      <c r="D999" s="1081"/>
      <c r="E999" s="1081"/>
      <c r="F999" s="1081"/>
    </row>
    <row r="1000" spans="3:6" x14ac:dyDescent="0.3">
      <c r="C1000" s="1081"/>
      <c r="D1000" s="1081"/>
      <c r="E1000" s="1081"/>
      <c r="F1000" s="1081"/>
    </row>
    <row r="1001" spans="3:6" x14ac:dyDescent="0.3">
      <c r="C1001" s="1081"/>
      <c r="D1001" s="1081"/>
      <c r="E1001" s="1081"/>
      <c r="F1001" s="1081"/>
    </row>
    <row r="1002" spans="3:6" x14ac:dyDescent="0.3">
      <c r="C1002" s="1081"/>
      <c r="D1002" s="1081"/>
      <c r="E1002" s="1081"/>
      <c r="F1002" s="1081"/>
    </row>
    <row r="1003" spans="3:6" x14ac:dyDescent="0.3">
      <c r="C1003" s="1081"/>
      <c r="D1003" s="1081"/>
      <c r="E1003" s="1081"/>
      <c r="F1003" s="1081"/>
    </row>
    <row r="1004" spans="3:6" x14ac:dyDescent="0.3">
      <c r="C1004" s="1081"/>
      <c r="D1004" s="1081"/>
      <c r="E1004" s="1081"/>
      <c r="F1004" s="1081"/>
    </row>
    <row r="1005" spans="3:6" x14ac:dyDescent="0.3">
      <c r="C1005" s="1081"/>
      <c r="D1005" s="1081"/>
      <c r="E1005" s="1081"/>
      <c r="F1005" s="1081"/>
    </row>
    <row r="1006" spans="3:6" x14ac:dyDescent="0.3">
      <c r="C1006" s="1081"/>
      <c r="D1006" s="1081"/>
      <c r="E1006" s="1081"/>
      <c r="F1006" s="1081"/>
    </row>
    <row r="1007" spans="3:6" x14ac:dyDescent="0.3">
      <c r="C1007" s="1081"/>
      <c r="D1007" s="1081"/>
      <c r="E1007" s="1081"/>
      <c r="F1007" s="1081"/>
    </row>
    <row r="1008" spans="3:6" x14ac:dyDescent="0.3">
      <c r="C1008" s="1081"/>
      <c r="D1008" s="1081"/>
      <c r="E1008" s="1081"/>
      <c r="F1008" s="1081"/>
    </row>
    <row r="1009" spans="3:6" x14ac:dyDescent="0.3">
      <c r="C1009" s="1081"/>
      <c r="D1009" s="1081"/>
      <c r="E1009" s="1081"/>
      <c r="F1009" s="1081"/>
    </row>
    <row r="1010" spans="3:6" x14ac:dyDescent="0.3">
      <c r="C1010" s="1081"/>
      <c r="D1010" s="1081"/>
      <c r="E1010" s="1081"/>
      <c r="F1010" s="1081"/>
    </row>
    <row r="1011" spans="3:6" x14ac:dyDescent="0.3">
      <c r="C1011" s="1081"/>
      <c r="D1011" s="1081"/>
      <c r="E1011" s="1081"/>
      <c r="F1011" s="1081"/>
    </row>
    <row r="1012" spans="3:6" x14ac:dyDescent="0.3">
      <c r="C1012" s="1081"/>
      <c r="D1012" s="1081"/>
      <c r="E1012" s="1081"/>
      <c r="F1012" s="1081"/>
    </row>
    <row r="1013" spans="3:6" x14ac:dyDescent="0.3">
      <c r="C1013" s="1081"/>
      <c r="D1013" s="1081"/>
      <c r="E1013" s="1081"/>
      <c r="F1013" s="1081"/>
    </row>
    <row r="1014" spans="3:6" x14ac:dyDescent="0.3">
      <c r="C1014" s="1081"/>
      <c r="D1014" s="1081"/>
      <c r="E1014" s="1081"/>
      <c r="F1014" s="1081"/>
    </row>
    <row r="1015" spans="3:6" x14ac:dyDescent="0.3">
      <c r="C1015" s="1081"/>
      <c r="D1015" s="1081"/>
      <c r="E1015" s="1081"/>
      <c r="F1015" s="1081"/>
    </row>
    <row r="1016" spans="3:6" x14ac:dyDescent="0.3">
      <c r="C1016" s="1081"/>
      <c r="D1016" s="1081"/>
      <c r="E1016" s="1081"/>
      <c r="F1016" s="1081"/>
    </row>
    <row r="1017" spans="3:6" x14ac:dyDescent="0.3">
      <c r="C1017" s="1081"/>
      <c r="D1017" s="1081"/>
      <c r="E1017" s="1081"/>
      <c r="F1017" s="1081"/>
    </row>
    <row r="1018" spans="3:6" x14ac:dyDescent="0.3">
      <c r="C1018" s="1081"/>
      <c r="D1018" s="1081"/>
      <c r="E1018" s="1081"/>
      <c r="F1018" s="1081"/>
    </row>
    <row r="1019" spans="3:6" x14ac:dyDescent="0.3">
      <c r="C1019" s="1081"/>
      <c r="D1019" s="1081"/>
      <c r="E1019" s="1081"/>
      <c r="F1019" s="1081"/>
    </row>
    <row r="1020" spans="3:6" x14ac:dyDescent="0.3">
      <c r="C1020" s="1081"/>
      <c r="D1020" s="1081"/>
      <c r="E1020" s="1081"/>
      <c r="F1020" s="1081"/>
    </row>
    <row r="1021" spans="3:6" x14ac:dyDescent="0.3">
      <c r="C1021" s="1081"/>
      <c r="D1021" s="1081"/>
      <c r="E1021" s="1081"/>
      <c r="F1021" s="1081"/>
    </row>
    <row r="1022" spans="3:6" x14ac:dyDescent="0.3">
      <c r="C1022" s="1081"/>
      <c r="D1022" s="1081"/>
      <c r="E1022" s="1081"/>
      <c r="F1022" s="1081"/>
    </row>
    <row r="1023" spans="3:6" x14ac:dyDescent="0.3">
      <c r="C1023" s="1081"/>
      <c r="D1023" s="1081"/>
      <c r="E1023" s="1081"/>
      <c r="F1023" s="1081"/>
    </row>
    <row r="1024" spans="3:6" x14ac:dyDescent="0.3">
      <c r="C1024" s="1081"/>
      <c r="D1024" s="1081"/>
      <c r="E1024" s="1081"/>
      <c r="F1024" s="1081"/>
    </row>
    <row r="1025" spans="3:6" x14ac:dyDescent="0.3">
      <c r="C1025" s="1081"/>
      <c r="D1025" s="1081"/>
      <c r="E1025" s="1081"/>
      <c r="F1025" s="1081"/>
    </row>
    <row r="1026" spans="3:6" x14ac:dyDescent="0.3">
      <c r="C1026" s="1081"/>
      <c r="D1026" s="1081"/>
      <c r="E1026" s="1081"/>
      <c r="F1026" s="1081"/>
    </row>
    <row r="1027" spans="3:6" x14ac:dyDescent="0.3">
      <c r="C1027" s="1081"/>
      <c r="D1027" s="1081"/>
      <c r="E1027" s="1081"/>
      <c r="F1027" s="1081"/>
    </row>
    <row r="1028" spans="3:6" x14ac:dyDescent="0.3">
      <c r="C1028" s="1081"/>
      <c r="D1028" s="1081"/>
      <c r="E1028" s="1081"/>
      <c r="F1028" s="1081"/>
    </row>
    <row r="1029" spans="3:6" x14ac:dyDescent="0.3">
      <c r="C1029" s="1081"/>
      <c r="D1029" s="1081"/>
      <c r="E1029" s="1081"/>
      <c r="F1029" s="1081"/>
    </row>
    <row r="1030" spans="3:6" x14ac:dyDescent="0.3">
      <c r="C1030" s="1081"/>
      <c r="D1030" s="1081"/>
      <c r="E1030" s="1081"/>
      <c r="F1030" s="1081"/>
    </row>
    <row r="1031" spans="3:6" x14ac:dyDescent="0.3">
      <c r="C1031" s="1081"/>
      <c r="D1031" s="1081"/>
      <c r="E1031" s="1081"/>
      <c r="F1031" s="1081"/>
    </row>
    <row r="1032" spans="3:6" x14ac:dyDescent="0.3">
      <c r="C1032" s="1081"/>
      <c r="D1032" s="1081"/>
      <c r="E1032" s="1081"/>
      <c r="F1032" s="1081"/>
    </row>
    <row r="1033" spans="3:6" x14ac:dyDescent="0.3">
      <c r="C1033" s="1081"/>
      <c r="D1033" s="1081"/>
      <c r="E1033" s="1081"/>
      <c r="F1033" s="1081"/>
    </row>
    <row r="1034" spans="3:6" x14ac:dyDescent="0.3">
      <c r="C1034" s="1081"/>
      <c r="D1034" s="1081"/>
      <c r="E1034" s="1081"/>
      <c r="F1034" s="1081"/>
    </row>
    <row r="1035" spans="3:6" x14ac:dyDescent="0.3">
      <c r="C1035" s="1081"/>
      <c r="D1035" s="1081"/>
      <c r="E1035" s="1081"/>
      <c r="F1035" s="1081"/>
    </row>
    <row r="1036" spans="3:6" x14ac:dyDescent="0.3">
      <c r="C1036" s="1081"/>
      <c r="D1036" s="1081"/>
      <c r="E1036" s="1081"/>
      <c r="F1036" s="1081"/>
    </row>
    <row r="1037" spans="3:6" x14ac:dyDescent="0.3">
      <c r="C1037" s="1081"/>
      <c r="D1037" s="1081"/>
      <c r="E1037" s="1081"/>
      <c r="F1037" s="1081"/>
    </row>
    <row r="1038" spans="3:6" x14ac:dyDescent="0.3">
      <c r="C1038" s="1081"/>
      <c r="D1038" s="1081"/>
      <c r="E1038" s="1081"/>
      <c r="F1038" s="1081"/>
    </row>
    <row r="1039" spans="3:6" x14ac:dyDescent="0.3">
      <c r="C1039" s="1081"/>
      <c r="D1039" s="1081"/>
      <c r="E1039" s="1081"/>
      <c r="F1039" s="1081"/>
    </row>
    <row r="1040" spans="3:6" x14ac:dyDescent="0.3">
      <c r="C1040" s="1081"/>
      <c r="D1040" s="1081"/>
      <c r="E1040" s="1081"/>
      <c r="F1040" s="1081"/>
    </row>
    <row r="1041" spans="3:6" x14ac:dyDescent="0.3">
      <c r="C1041" s="1081"/>
      <c r="D1041" s="1081"/>
      <c r="E1041" s="1081"/>
      <c r="F1041" s="1081"/>
    </row>
    <row r="1042" spans="3:6" x14ac:dyDescent="0.3">
      <c r="C1042" s="1081"/>
      <c r="D1042" s="1081"/>
      <c r="E1042" s="1081"/>
      <c r="F1042" s="1081"/>
    </row>
    <row r="1043" spans="3:6" x14ac:dyDescent="0.3">
      <c r="C1043" s="1081"/>
      <c r="D1043" s="1081"/>
      <c r="E1043" s="1081"/>
      <c r="F1043" s="1081"/>
    </row>
    <row r="1044" spans="3:6" x14ac:dyDescent="0.3">
      <c r="C1044" s="1081"/>
      <c r="D1044" s="1081"/>
      <c r="E1044" s="1081"/>
      <c r="F1044" s="1081"/>
    </row>
    <row r="1045" spans="3:6" x14ac:dyDescent="0.3">
      <c r="C1045" s="1081"/>
      <c r="D1045" s="1081"/>
      <c r="E1045" s="1081"/>
      <c r="F1045" s="1081"/>
    </row>
    <row r="1046" spans="3:6" x14ac:dyDescent="0.3">
      <c r="C1046" s="1081"/>
      <c r="D1046" s="1081"/>
      <c r="E1046" s="1081"/>
      <c r="F1046" s="1081"/>
    </row>
    <row r="1047" spans="3:6" x14ac:dyDescent="0.3">
      <c r="C1047" s="1081"/>
      <c r="D1047" s="1081"/>
      <c r="E1047" s="1081"/>
      <c r="F1047" s="1081"/>
    </row>
    <row r="1048" spans="3:6" x14ac:dyDescent="0.3">
      <c r="C1048" s="1081"/>
      <c r="D1048" s="1081"/>
      <c r="E1048" s="1081"/>
      <c r="F1048" s="1081"/>
    </row>
    <row r="1049" spans="3:6" x14ac:dyDescent="0.3">
      <c r="C1049" s="1081"/>
      <c r="D1049" s="1081"/>
      <c r="E1049" s="1081"/>
      <c r="F1049" s="1081"/>
    </row>
    <row r="1050" spans="3:6" x14ac:dyDescent="0.3">
      <c r="C1050" s="1081"/>
      <c r="D1050" s="1081"/>
      <c r="E1050" s="1081"/>
      <c r="F1050" s="1081"/>
    </row>
    <row r="1051" spans="3:6" x14ac:dyDescent="0.3">
      <c r="C1051" s="1081"/>
      <c r="D1051" s="1081"/>
      <c r="E1051" s="1081"/>
      <c r="F1051" s="1081"/>
    </row>
    <row r="1052" spans="3:6" x14ac:dyDescent="0.3">
      <c r="C1052" s="1081"/>
      <c r="D1052" s="1081"/>
      <c r="E1052" s="1081"/>
      <c r="F1052" s="1081"/>
    </row>
    <row r="1053" spans="3:6" x14ac:dyDescent="0.3">
      <c r="C1053" s="1081"/>
      <c r="D1053" s="1081"/>
      <c r="E1053" s="1081"/>
      <c r="F1053" s="1081"/>
    </row>
    <row r="1054" spans="3:6" x14ac:dyDescent="0.3">
      <c r="C1054" s="1081"/>
      <c r="D1054" s="1081"/>
      <c r="E1054" s="1081"/>
      <c r="F1054" s="1081"/>
    </row>
    <row r="1055" spans="3:6" x14ac:dyDescent="0.3">
      <c r="C1055" s="1081"/>
      <c r="D1055" s="1081"/>
      <c r="E1055" s="1081"/>
      <c r="F1055" s="1081"/>
    </row>
    <row r="1056" spans="3:6" x14ac:dyDescent="0.3">
      <c r="C1056" s="1081"/>
      <c r="D1056" s="1081"/>
      <c r="E1056" s="1081"/>
      <c r="F1056" s="1081"/>
    </row>
    <row r="1057" spans="3:6" x14ac:dyDescent="0.3">
      <c r="C1057" s="1081"/>
      <c r="D1057" s="1081"/>
      <c r="E1057" s="1081"/>
      <c r="F1057" s="1081"/>
    </row>
    <row r="1058" spans="3:6" x14ac:dyDescent="0.3">
      <c r="C1058" s="1081"/>
      <c r="D1058" s="1081"/>
      <c r="E1058" s="1081"/>
      <c r="F1058" s="1081"/>
    </row>
    <row r="1059" spans="3:6" x14ac:dyDescent="0.3">
      <c r="C1059" s="1081"/>
      <c r="D1059" s="1081"/>
      <c r="E1059" s="1081"/>
      <c r="F1059" s="1081"/>
    </row>
    <row r="1060" spans="3:6" x14ac:dyDescent="0.3">
      <c r="C1060" s="1081"/>
      <c r="D1060" s="1081"/>
      <c r="E1060" s="1081"/>
      <c r="F1060" s="1081"/>
    </row>
    <row r="1061" spans="3:6" x14ac:dyDescent="0.3">
      <c r="C1061" s="1081"/>
      <c r="D1061" s="1081"/>
      <c r="E1061" s="1081"/>
      <c r="F1061" s="1081"/>
    </row>
    <row r="1062" spans="3:6" x14ac:dyDescent="0.3">
      <c r="C1062" s="1081"/>
      <c r="D1062" s="1081"/>
      <c r="E1062" s="1081"/>
      <c r="F1062" s="1081"/>
    </row>
    <row r="1063" spans="3:6" x14ac:dyDescent="0.3">
      <c r="C1063" s="1081"/>
      <c r="D1063" s="1081"/>
      <c r="E1063" s="1081"/>
      <c r="F1063" s="1081"/>
    </row>
    <row r="1064" spans="3:6" x14ac:dyDescent="0.3">
      <c r="C1064" s="1081"/>
      <c r="D1064" s="1081"/>
      <c r="E1064" s="1081"/>
      <c r="F1064" s="1081"/>
    </row>
    <row r="1065" spans="3:6" x14ac:dyDescent="0.3">
      <c r="C1065" s="1081"/>
      <c r="D1065" s="1081"/>
      <c r="E1065" s="1081"/>
      <c r="F1065" s="1081"/>
    </row>
    <row r="1066" spans="3:6" x14ac:dyDescent="0.3">
      <c r="C1066" s="1081"/>
      <c r="D1066" s="1081"/>
      <c r="E1066" s="1081"/>
      <c r="F1066" s="1081"/>
    </row>
    <row r="1067" spans="3:6" x14ac:dyDescent="0.3">
      <c r="C1067" s="1081"/>
      <c r="D1067" s="1081"/>
      <c r="E1067" s="1081"/>
      <c r="F1067" s="1081"/>
    </row>
    <row r="1068" spans="3:6" x14ac:dyDescent="0.3">
      <c r="C1068" s="1081"/>
      <c r="D1068" s="1081"/>
      <c r="E1068" s="1081"/>
      <c r="F1068" s="1081"/>
    </row>
    <row r="1069" spans="3:6" x14ac:dyDescent="0.3">
      <c r="C1069" s="1081"/>
      <c r="D1069" s="1081"/>
      <c r="E1069" s="1081"/>
      <c r="F1069" s="1081"/>
    </row>
    <row r="1070" spans="3:6" x14ac:dyDescent="0.3">
      <c r="C1070" s="1081"/>
      <c r="D1070" s="1081"/>
      <c r="E1070" s="1081"/>
      <c r="F1070" s="1081"/>
    </row>
    <row r="1071" spans="3:6" x14ac:dyDescent="0.3">
      <c r="C1071" s="1081"/>
      <c r="D1071" s="1081"/>
      <c r="E1071" s="1081"/>
      <c r="F1071" s="1081"/>
    </row>
    <row r="1072" spans="3:6" x14ac:dyDescent="0.3">
      <c r="C1072" s="1081"/>
      <c r="D1072" s="1081"/>
      <c r="E1072" s="1081"/>
      <c r="F1072" s="1081"/>
    </row>
    <row r="1073" spans="3:6" x14ac:dyDescent="0.3">
      <c r="C1073" s="1081"/>
      <c r="D1073" s="1081"/>
      <c r="E1073" s="1081"/>
      <c r="F1073" s="1081"/>
    </row>
    <row r="1074" spans="3:6" x14ac:dyDescent="0.3">
      <c r="C1074" s="1081"/>
      <c r="D1074" s="1081"/>
      <c r="E1074" s="1081"/>
      <c r="F1074" s="1081"/>
    </row>
    <row r="1075" spans="3:6" x14ac:dyDescent="0.3">
      <c r="C1075" s="1081"/>
      <c r="D1075" s="1081"/>
      <c r="E1075" s="1081"/>
      <c r="F1075" s="1081"/>
    </row>
    <row r="1076" spans="3:6" x14ac:dyDescent="0.3">
      <c r="C1076" s="1081"/>
      <c r="D1076" s="1081"/>
      <c r="E1076" s="1081"/>
      <c r="F1076" s="1081"/>
    </row>
    <row r="1077" spans="3:6" x14ac:dyDescent="0.3">
      <c r="C1077" s="1081"/>
      <c r="D1077" s="1081"/>
      <c r="E1077" s="1081"/>
      <c r="F1077" s="1081"/>
    </row>
    <row r="1078" spans="3:6" x14ac:dyDescent="0.3">
      <c r="C1078" s="1081"/>
      <c r="D1078" s="1081"/>
      <c r="E1078" s="1081"/>
      <c r="F1078" s="1081"/>
    </row>
    <row r="1079" spans="3:6" x14ac:dyDescent="0.3">
      <c r="C1079" s="1081"/>
      <c r="D1079" s="1081"/>
      <c r="E1079" s="1081"/>
      <c r="F1079" s="1081"/>
    </row>
    <row r="1080" spans="3:6" x14ac:dyDescent="0.3">
      <c r="C1080" s="1081"/>
      <c r="D1080" s="1081"/>
      <c r="E1080" s="1081"/>
      <c r="F1080" s="1081"/>
    </row>
    <row r="1081" spans="3:6" x14ac:dyDescent="0.3">
      <c r="C1081" s="1081"/>
      <c r="D1081" s="1081"/>
      <c r="E1081" s="1081"/>
      <c r="F1081" s="1081"/>
    </row>
    <row r="1082" spans="3:6" x14ac:dyDescent="0.3">
      <c r="C1082" s="1081"/>
      <c r="D1082" s="1081"/>
      <c r="E1082" s="1081"/>
      <c r="F1082" s="1081"/>
    </row>
    <row r="1083" spans="3:6" x14ac:dyDescent="0.3">
      <c r="C1083" s="1081"/>
      <c r="D1083" s="1081"/>
      <c r="E1083" s="1081"/>
      <c r="F1083" s="1081"/>
    </row>
    <row r="1084" spans="3:6" x14ac:dyDescent="0.3">
      <c r="C1084" s="1081"/>
      <c r="D1084" s="1081"/>
      <c r="E1084" s="1081"/>
      <c r="F1084" s="1081"/>
    </row>
    <row r="1085" spans="3:6" x14ac:dyDescent="0.3">
      <c r="C1085" s="1081"/>
      <c r="D1085" s="1081"/>
      <c r="E1085" s="1081"/>
      <c r="F1085" s="1081"/>
    </row>
    <row r="1086" spans="3:6" x14ac:dyDescent="0.3">
      <c r="C1086" s="1081"/>
      <c r="D1086" s="1081"/>
      <c r="E1086" s="1081"/>
      <c r="F1086" s="1081"/>
    </row>
    <row r="1087" spans="3:6" x14ac:dyDescent="0.3">
      <c r="C1087" s="1081"/>
      <c r="D1087" s="1081"/>
      <c r="E1087" s="1081"/>
      <c r="F1087" s="1081"/>
    </row>
    <row r="1088" spans="3:6" x14ac:dyDescent="0.3">
      <c r="C1088" s="1081"/>
      <c r="D1088" s="1081"/>
      <c r="E1088" s="1081"/>
      <c r="F1088" s="1081"/>
    </row>
    <row r="1089" spans="3:6" x14ac:dyDescent="0.3">
      <c r="C1089" s="1081"/>
      <c r="D1089" s="1081"/>
      <c r="E1089" s="1081"/>
      <c r="F1089" s="1081"/>
    </row>
    <row r="1090" spans="3:6" x14ac:dyDescent="0.3">
      <c r="C1090" s="1081"/>
      <c r="D1090" s="1081"/>
      <c r="E1090" s="1081"/>
      <c r="F1090" s="1081"/>
    </row>
    <row r="1091" spans="3:6" x14ac:dyDescent="0.3">
      <c r="C1091" s="1081"/>
      <c r="D1091" s="1081"/>
      <c r="E1091" s="1081"/>
      <c r="F1091" s="1081"/>
    </row>
    <row r="1092" spans="3:6" x14ac:dyDescent="0.3">
      <c r="C1092" s="1081"/>
      <c r="D1092" s="1081"/>
      <c r="E1092" s="1081"/>
      <c r="F1092" s="1081"/>
    </row>
    <row r="1093" spans="3:6" x14ac:dyDescent="0.3">
      <c r="C1093" s="1081"/>
      <c r="D1093" s="1081"/>
      <c r="E1093" s="1081"/>
      <c r="F1093" s="1081"/>
    </row>
    <row r="1094" spans="3:6" x14ac:dyDescent="0.3">
      <c r="C1094" s="1081"/>
      <c r="D1094" s="1081"/>
      <c r="E1094" s="1081"/>
      <c r="F1094" s="1081"/>
    </row>
    <row r="1095" spans="3:6" x14ac:dyDescent="0.3">
      <c r="C1095" s="1081"/>
      <c r="D1095" s="1081"/>
      <c r="E1095" s="1081"/>
      <c r="F1095" s="1081"/>
    </row>
    <row r="1096" spans="3:6" x14ac:dyDescent="0.3">
      <c r="C1096" s="1081"/>
      <c r="D1096" s="1081"/>
      <c r="E1096" s="1081"/>
      <c r="F1096" s="1081"/>
    </row>
    <row r="1097" spans="3:6" x14ac:dyDescent="0.3">
      <c r="C1097" s="1081"/>
      <c r="D1097" s="1081"/>
      <c r="E1097" s="1081"/>
      <c r="F1097" s="1081"/>
    </row>
    <row r="1098" spans="3:6" x14ac:dyDescent="0.3">
      <c r="C1098" s="1081"/>
      <c r="D1098" s="1081"/>
      <c r="E1098" s="1081"/>
      <c r="F1098" s="1081"/>
    </row>
    <row r="1099" spans="3:6" x14ac:dyDescent="0.3">
      <c r="C1099" s="1081"/>
      <c r="D1099" s="1081"/>
      <c r="E1099" s="1081"/>
      <c r="F1099" s="1081"/>
    </row>
    <row r="1100" spans="3:6" x14ac:dyDescent="0.3">
      <c r="C1100" s="1081"/>
      <c r="D1100" s="1081"/>
      <c r="E1100" s="1081"/>
      <c r="F1100" s="1081"/>
    </row>
    <row r="1101" spans="3:6" x14ac:dyDescent="0.3">
      <c r="C1101" s="1081"/>
      <c r="D1101" s="1081"/>
      <c r="E1101" s="1081"/>
      <c r="F1101" s="1081"/>
    </row>
    <row r="1102" spans="3:6" x14ac:dyDescent="0.3">
      <c r="C1102" s="1081"/>
      <c r="D1102" s="1081"/>
      <c r="E1102" s="1081"/>
      <c r="F1102" s="1081"/>
    </row>
    <row r="1103" spans="3:6" x14ac:dyDescent="0.3">
      <c r="C1103" s="1081"/>
      <c r="D1103" s="1081"/>
      <c r="E1103" s="1081"/>
      <c r="F1103" s="1081"/>
    </row>
    <row r="1104" spans="3:6" x14ac:dyDescent="0.3">
      <c r="C1104" s="1081"/>
      <c r="D1104" s="1081"/>
      <c r="E1104" s="1081"/>
      <c r="F1104" s="1081"/>
    </row>
    <row r="1105" spans="3:6" x14ac:dyDescent="0.3">
      <c r="C1105" s="1081"/>
      <c r="D1105" s="1081"/>
      <c r="E1105" s="1081"/>
      <c r="F1105" s="1081"/>
    </row>
    <row r="1106" spans="3:6" x14ac:dyDescent="0.3">
      <c r="C1106" s="1081"/>
      <c r="D1106" s="1081"/>
      <c r="E1106" s="1081"/>
      <c r="F1106" s="1081"/>
    </row>
    <row r="1107" spans="3:6" x14ac:dyDescent="0.3">
      <c r="C1107" s="1081"/>
      <c r="D1107" s="1081"/>
      <c r="E1107" s="1081"/>
      <c r="F1107" s="1081"/>
    </row>
    <row r="1108" spans="3:6" x14ac:dyDescent="0.3">
      <c r="C1108" s="1081"/>
      <c r="D1108" s="1081"/>
      <c r="E1108" s="1081"/>
      <c r="F1108" s="1081"/>
    </row>
    <row r="1109" spans="3:6" x14ac:dyDescent="0.3">
      <c r="C1109" s="1081"/>
      <c r="D1109" s="1081"/>
      <c r="E1109" s="1081"/>
      <c r="F1109" s="1081"/>
    </row>
    <row r="1110" spans="3:6" x14ac:dyDescent="0.3">
      <c r="C1110" s="1081"/>
      <c r="D1110" s="1081"/>
      <c r="E1110" s="1081"/>
      <c r="F1110" s="1081"/>
    </row>
    <row r="1111" spans="3:6" x14ac:dyDescent="0.3">
      <c r="C1111" s="1081"/>
      <c r="D1111" s="1081"/>
      <c r="E1111" s="1081"/>
      <c r="F1111" s="1081"/>
    </row>
    <row r="1112" spans="3:6" x14ac:dyDescent="0.3">
      <c r="C1112" s="1081"/>
      <c r="D1112" s="1081"/>
      <c r="E1112" s="1081"/>
      <c r="F1112" s="1081"/>
    </row>
    <row r="1113" spans="3:6" x14ac:dyDescent="0.3">
      <c r="C1113" s="1081"/>
      <c r="D1113" s="1081"/>
      <c r="E1113" s="1081"/>
      <c r="F1113" s="1081"/>
    </row>
    <row r="1114" spans="3:6" x14ac:dyDescent="0.3">
      <c r="C1114" s="1081"/>
      <c r="D1114" s="1081"/>
      <c r="E1114" s="1081"/>
      <c r="F1114" s="1081"/>
    </row>
    <row r="1115" spans="3:6" x14ac:dyDescent="0.3">
      <c r="C1115" s="1081"/>
      <c r="D1115" s="1081"/>
      <c r="E1115" s="1081"/>
      <c r="F1115" s="1081"/>
    </row>
    <row r="1116" spans="3:6" x14ac:dyDescent="0.3">
      <c r="C1116" s="1081"/>
      <c r="D1116" s="1081"/>
      <c r="E1116" s="1081"/>
      <c r="F1116" s="1081"/>
    </row>
    <row r="1117" spans="3:6" x14ac:dyDescent="0.3">
      <c r="C1117" s="1081"/>
      <c r="D1117" s="1081"/>
      <c r="E1117" s="1081"/>
      <c r="F1117" s="1081"/>
    </row>
    <row r="1118" spans="3:6" x14ac:dyDescent="0.3">
      <c r="C1118" s="1081"/>
      <c r="D1118" s="1081"/>
      <c r="E1118" s="1081"/>
      <c r="F1118" s="1081"/>
    </row>
    <row r="1119" spans="3:6" x14ac:dyDescent="0.3">
      <c r="C1119" s="1081"/>
      <c r="D1119" s="1081"/>
      <c r="E1119" s="1081"/>
      <c r="F1119" s="1081"/>
    </row>
    <row r="1120" spans="3:6" x14ac:dyDescent="0.3">
      <c r="C1120" s="1081"/>
      <c r="D1120" s="1081"/>
      <c r="E1120" s="1081"/>
      <c r="F1120" s="1081"/>
    </row>
    <row r="1121" spans="3:6" x14ac:dyDescent="0.3">
      <c r="C1121" s="1081"/>
      <c r="D1121" s="1081"/>
      <c r="E1121" s="1081"/>
      <c r="F1121" s="1081"/>
    </row>
    <row r="1122" spans="3:6" x14ac:dyDescent="0.3">
      <c r="C1122" s="1081"/>
      <c r="D1122" s="1081"/>
      <c r="E1122" s="1081"/>
      <c r="F1122" s="1081"/>
    </row>
    <row r="1123" spans="3:6" x14ac:dyDescent="0.3">
      <c r="C1123" s="1081"/>
      <c r="D1123" s="1081"/>
      <c r="E1123" s="1081"/>
      <c r="F1123" s="1081"/>
    </row>
    <row r="1124" spans="3:6" x14ac:dyDescent="0.3">
      <c r="C1124" s="1081"/>
      <c r="D1124" s="1081"/>
      <c r="E1124" s="1081"/>
      <c r="F1124" s="1081"/>
    </row>
    <row r="1125" spans="3:6" x14ac:dyDescent="0.3">
      <c r="C1125" s="1081"/>
      <c r="D1125" s="1081"/>
      <c r="E1125" s="1081"/>
      <c r="F1125" s="1081"/>
    </row>
    <row r="1126" spans="3:6" x14ac:dyDescent="0.3">
      <c r="C1126" s="1081"/>
      <c r="D1126" s="1081"/>
      <c r="E1126" s="1081"/>
      <c r="F1126" s="1081"/>
    </row>
    <row r="1127" spans="3:6" x14ac:dyDescent="0.3">
      <c r="C1127" s="1081"/>
      <c r="D1127" s="1081"/>
      <c r="E1127" s="1081"/>
      <c r="F1127" s="1081"/>
    </row>
    <row r="1128" spans="3:6" x14ac:dyDescent="0.3">
      <c r="C1128" s="1081"/>
      <c r="D1128" s="1081"/>
      <c r="E1128" s="1081"/>
      <c r="F1128" s="1081"/>
    </row>
    <row r="1129" spans="3:6" x14ac:dyDescent="0.3">
      <c r="C1129" s="1081"/>
      <c r="D1129" s="1081"/>
      <c r="E1129" s="1081"/>
      <c r="F1129" s="1081"/>
    </row>
    <row r="1130" spans="3:6" x14ac:dyDescent="0.3">
      <c r="C1130" s="1081"/>
      <c r="D1130" s="1081"/>
      <c r="E1130" s="1081"/>
      <c r="F1130" s="1081"/>
    </row>
    <row r="1131" spans="3:6" x14ac:dyDescent="0.3">
      <c r="C1131" s="1081"/>
      <c r="D1131" s="1081"/>
      <c r="E1131" s="1081"/>
      <c r="F1131" s="1081"/>
    </row>
    <row r="1132" spans="3:6" x14ac:dyDescent="0.3">
      <c r="C1132" s="1081"/>
      <c r="D1132" s="1081"/>
      <c r="E1132" s="1081"/>
      <c r="F1132" s="1081"/>
    </row>
    <row r="1133" spans="3:6" x14ac:dyDescent="0.3">
      <c r="C1133" s="1081"/>
      <c r="D1133" s="1081"/>
      <c r="E1133" s="1081"/>
      <c r="F1133" s="1081"/>
    </row>
    <row r="1134" spans="3:6" x14ac:dyDescent="0.3">
      <c r="C1134" s="1081"/>
      <c r="D1134" s="1081"/>
      <c r="E1134" s="1081"/>
      <c r="F1134" s="1081"/>
    </row>
    <row r="1135" spans="3:6" x14ac:dyDescent="0.3">
      <c r="C1135" s="1081"/>
      <c r="D1135" s="1081"/>
      <c r="E1135" s="1081"/>
      <c r="F1135" s="1081"/>
    </row>
    <row r="1136" spans="3:6" x14ac:dyDescent="0.3">
      <c r="C1136" s="1081"/>
      <c r="D1136" s="1081"/>
      <c r="E1136" s="1081"/>
      <c r="F1136" s="1081"/>
    </row>
    <row r="1137" spans="3:6" x14ac:dyDescent="0.3">
      <c r="C1137" s="1081"/>
      <c r="D1137" s="1081"/>
      <c r="E1137" s="1081"/>
      <c r="F1137" s="1081"/>
    </row>
    <row r="1138" spans="3:6" x14ac:dyDescent="0.3">
      <c r="C1138" s="1081"/>
      <c r="D1138" s="1081"/>
      <c r="E1138" s="1081"/>
      <c r="F1138" s="1081"/>
    </row>
    <row r="1139" spans="3:6" x14ac:dyDescent="0.3">
      <c r="C1139" s="1081"/>
      <c r="D1139" s="1081"/>
      <c r="E1139" s="1081"/>
      <c r="F1139" s="1081"/>
    </row>
    <row r="1140" spans="3:6" x14ac:dyDescent="0.3">
      <c r="C1140" s="1081"/>
      <c r="D1140" s="1081"/>
      <c r="E1140" s="1081"/>
      <c r="F1140" s="1081"/>
    </row>
    <row r="1141" spans="3:6" x14ac:dyDescent="0.3">
      <c r="C1141" s="1081"/>
      <c r="D1141" s="1081"/>
      <c r="E1141" s="1081"/>
      <c r="F1141" s="1081"/>
    </row>
    <row r="1142" spans="3:6" x14ac:dyDescent="0.3">
      <c r="C1142" s="1081"/>
      <c r="D1142" s="1081"/>
      <c r="E1142" s="1081"/>
      <c r="F1142" s="1081"/>
    </row>
    <row r="1143" spans="3:6" x14ac:dyDescent="0.3">
      <c r="C1143" s="1081"/>
      <c r="D1143" s="1081"/>
      <c r="E1143" s="1081"/>
      <c r="F1143" s="1081"/>
    </row>
    <row r="1144" spans="3:6" x14ac:dyDescent="0.3">
      <c r="C1144" s="1081"/>
      <c r="D1144" s="1081"/>
      <c r="E1144" s="1081"/>
      <c r="F1144" s="1081"/>
    </row>
    <row r="1145" spans="3:6" x14ac:dyDescent="0.3">
      <c r="C1145" s="1081"/>
      <c r="D1145" s="1081"/>
      <c r="E1145" s="1081"/>
      <c r="F1145" s="1081"/>
    </row>
    <row r="1146" spans="3:6" x14ac:dyDescent="0.3">
      <c r="C1146" s="1081"/>
      <c r="D1146" s="1081"/>
      <c r="E1146" s="1081"/>
      <c r="F1146" s="1081"/>
    </row>
    <row r="1147" spans="3:6" x14ac:dyDescent="0.3">
      <c r="C1147" s="1081"/>
      <c r="D1147" s="1081"/>
      <c r="E1147" s="1081"/>
      <c r="F1147" s="1081"/>
    </row>
    <row r="1148" spans="3:6" x14ac:dyDescent="0.3">
      <c r="C1148" s="1081"/>
      <c r="D1148" s="1081"/>
      <c r="E1148" s="1081"/>
      <c r="F1148" s="1081"/>
    </row>
    <row r="1149" spans="3:6" x14ac:dyDescent="0.3">
      <c r="C1149" s="1081"/>
      <c r="D1149" s="1081"/>
      <c r="E1149" s="1081"/>
      <c r="F1149" s="1081"/>
    </row>
    <row r="1150" spans="3:6" x14ac:dyDescent="0.3">
      <c r="C1150" s="1081"/>
      <c r="D1150" s="1081"/>
      <c r="E1150" s="1081"/>
      <c r="F1150" s="1081"/>
    </row>
    <row r="1151" spans="3:6" x14ac:dyDescent="0.3">
      <c r="C1151" s="1081"/>
      <c r="D1151" s="1081"/>
      <c r="E1151" s="1081"/>
      <c r="F1151" s="1081"/>
    </row>
    <row r="1152" spans="3:6" x14ac:dyDescent="0.3">
      <c r="C1152" s="1081"/>
      <c r="D1152" s="1081"/>
      <c r="E1152" s="1081"/>
      <c r="F1152" s="1081"/>
    </row>
    <row r="1153" spans="3:6" x14ac:dyDescent="0.3">
      <c r="C1153" s="1081"/>
      <c r="D1153" s="1081"/>
      <c r="E1153" s="1081"/>
      <c r="F1153" s="1081"/>
    </row>
    <row r="1154" spans="3:6" x14ac:dyDescent="0.3">
      <c r="C1154" s="1081"/>
      <c r="D1154" s="1081"/>
      <c r="E1154" s="1081"/>
      <c r="F1154" s="1081"/>
    </row>
    <row r="1155" spans="3:6" x14ac:dyDescent="0.3">
      <c r="C1155" s="1081"/>
      <c r="D1155" s="1081"/>
      <c r="E1155" s="1081"/>
      <c r="F1155" s="1081"/>
    </row>
    <row r="1156" spans="3:6" x14ac:dyDescent="0.3">
      <c r="C1156" s="1081"/>
      <c r="D1156" s="1081"/>
      <c r="E1156" s="1081"/>
      <c r="F1156" s="1081"/>
    </row>
    <row r="1157" spans="3:6" x14ac:dyDescent="0.3">
      <c r="C1157" s="1081"/>
      <c r="D1157" s="1081"/>
      <c r="E1157" s="1081"/>
      <c r="F1157" s="1081"/>
    </row>
    <row r="1158" spans="3:6" x14ac:dyDescent="0.3">
      <c r="C1158" s="1081"/>
      <c r="D1158" s="1081"/>
      <c r="E1158" s="1081"/>
      <c r="F1158" s="1081"/>
    </row>
    <row r="1159" spans="3:6" x14ac:dyDescent="0.3">
      <c r="C1159" s="1081"/>
      <c r="D1159" s="1081"/>
      <c r="E1159" s="1081"/>
      <c r="F1159" s="1081"/>
    </row>
    <row r="1160" spans="3:6" x14ac:dyDescent="0.3">
      <c r="C1160" s="1081"/>
      <c r="D1160" s="1081"/>
      <c r="E1160" s="1081"/>
      <c r="F1160" s="1081"/>
    </row>
    <row r="1161" spans="3:6" x14ac:dyDescent="0.3">
      <c r="C1161" s="1081"/>
      <c r="D1161" s="1081"/>
      <c r="E1161" s="1081"/>
      <c r="F1161" s="1081"/>
    </row>
    <row r="1162" spans="3:6" x14ac:dyDescent="0.3">
      <c r="C1162" s="1081"/>
      <c r="D1162" s="1081"/>
      <c r="E1162" s="1081"/>
      <c r="F1162" s="1081"/>
    </row>
    <row r="1163" spans="3:6" x14ac:dyDescent="0.3">
      <c r="C1163" s="1081"/>
      <c r="D1163" s="1081"/>
      <c r="E1163" s="1081"/>
      <c r="F1163" s="1081"/>
    </row>
    <row r="1164" spans="3:6" x14ac:dyDescent="0.3">
      <c r="C1164" s="1081"/>
      <c r="D1164" s="1081"/>
      <c r="E1164" s="1081"/>
      <c r="F1164" s="1081"/>
    </row>
    <row r="1165" spans="3:6" x14ac:dyDescent="0.3">
      <c r="C1165" s="1081"/>
      <c r="D1165" s="1081"/>
      <c r="E1165" s="1081"/>
      <c r="F1165" s="1081"/>
    </row>
    <row r="1166" spans="3:6" x14ac:dyDescent="0.3">
      <c r="C1166" s="1081"/>
      <c r="D1166" s="1081"/>
      <c r="E1166" s="1081"/>
      <c r="F1166" s="1081"/>
    </row>
    <row r="1167" spans="3:6" x14ac:dyDescent="0.3">
      <c r="C1167" s="1081"/>
      <c r="D1167" s="1081"/>
      <c r="E1167" s="1081"/>
      <c r="F1167" s="1081"/>
    </row>
    <row r="1168" spans="3:6" x14ac:dyDescent="0.3">
      <c r="C1168" s="1081"/>
      <c r="D1168" s="1081"/>
      <c r="E1168" s="1081"/>
      <c r="F1168" s="1081"/>
    </row>
    <row r="1169" spans="3:6" x14ac:dyDescent="0.3">
      <c r="C1169" s="1081"/>
      <c r="D1169" s="1081"/>
      <c r="E1169" s="1081"/>
      <c r="F1169" s="1081"/>
    </row>
    <row r="1170" spans="3:6" x14ac:dyDescent="0.3">
      <c r="C1170" s="1081"/>
      <c r="D1170" s="1081"/>
      <c r="E1170" s="1081"/>
      <c r="F1170" s="1081"/>
    </row>
    <row r="1171" spans="3:6" x14ac:dyDescent="0.3">
      <c r="C1171" s="1081"/>
      <c r="D1171" s="1081"/>
      <c r="E1171" s="1081"/>
      <c r="F1171" s="1081"/>
    </row>
    <row r="1172" spans="3:6" x14ac:dyDescent="0.3">
      <c r="C1172" s="1081"/>
      <c r="D1172" s="1081"/>
      <c r="E1172" s="1081"/>
      <c r="F1172" s="1081"/>
    </row>
    <row r="1173" spans="3:6" x14ac:dyDescent="0.3">
      <c r="C1173" s="1081"/>
      <c r="D1173" s="1081"/>
      <c r="E1173" s="1081"/>
      <c r="F1173" s="1081"/>
    </row>
    <row r="1174" spans="3:6" x14ac:dyDescent="0.3">
      <c r="C1174" s="1081"/>
      <c r="D1174" s="1081"/>
      <c r="E1174" s="1081"/>
      <c r="F1174" s="1081"/>
    </row>
    <row r="1175" spans="3:6" x14ac:dyDescent="0.3">
      <c r="C1175" s="1081"/>
      <c r="D1175" s="1081"/>
      <c r="E1175" s="1081"/>
      <c r="F1175" s="1081"/>
    </row>
    <row r="1176" spans="3:6" x14ac:dyDescent="0.3">
      <c r="C1176" s="1081"/>
      <c r="D1176" s="1081"/>
      <c r="E1176" s="1081"/>
      <c r="F1176" s="1081"/>
    </row>
    <row r="1177" spans="3:6" x14ac:dyDescent="0.3">
      <c r="C1177" s="1081"/>
      <c r="D1177" s="1081"/>
      <c r="E1177" s="1081"/>
      <c r="F1177" s="1081"/>
    </row>
    <row r="1178" spans="3:6" x14ac:dyDescent="0.3">
      <c r="C1178" s="1081"/>
      <c r="D1178" s="1081"/>
      <c r="E1178" s="1081"/>
      <c r="F1178" s="1081"/>
    </row>
    <row r="1179" spans="3:6" x14ac:dyDescent="0.3">
      <c r="C1179" s="1081"/>
      <c r="D1179" s="1081"/>
      <c r="E1179" s="1081"/>
      <c r="F1179" s="1081"/>
    </row>
    <row r="1180" spans="3:6" x14ac:dyDescent="0.3">
      <c r="C1180" s="1081"/>
      <c r="D1180" s="1081"/>
      <c r="E1180" s="1081"/>
      <c r="F1180" s="1081"/>
    </row>
    <row r="1181" spans="3:6" x14ac:dyDescent="0.3">
      <c r="C1181" s="1081"/>
      <c r="D1181" s="1081"/>
      <c r="E1181" s="1081"/>
      <c r="F1181" s="1081"/>
    </row>
    <row r="1182" spans="3:6" x14ac:dyDescent="0.3">
      <c r="C1182" s="1081"/>
      <c r="D1182" s="1081"/>
      <c r="E1182" s="1081"/>
      <c r="F1182" s="1081"/>
    </row>
    <row r="1183" spans="3:6" x14ac:dyDescent="0.3">
      <c r="C1183" s="1081"/>
      <c r="D1183" s="1081"/>
      <c r="E1183" s="1081"/>
      <c r="F1183" s="1081"/>
    </row>
    <row r="1184" spans="3:6" x14ac:dyDescent="0.3">
      <c r="C1184" s="1081"/>
      <c r="D1184" s="1081"/>
      <c r="E1184" s="1081"/>
      <c r="F1184" s="1081"/>
    </row>
    <row r="1185" spans="3:6" x14ac:dyDescent="0.3">
      <c r="C1185" s="1081"/>
      <c r="D1185" s="1081"/>
      <c r="E1185" s="1081"/>
      <c r="F1185" s="1081"/>
    </row>
    <row r="1186" spans="3:6" x14ac:dyDescent="0.3">
      <c r="C1186" s="1081"/>
      <c r="D1186" s="1081"/>
      <c r="E1186" s="1081"/>
      <c r="F1186" s="1081"/>
    </row>
    <row r="1187" spans="3:6" x14ac:dyDescent="0.3">
      <c r="C1187" s="1081"/>
      <c r="D1187" s="1081"/>
      <c r="E1187" s="1081"/>
      <c r="F1187" s="1081"/>
    </row>
    <row r="1188" spans="3:6" x14ac:dyDescent="0.3">
      <c r="C1188" s="1081"/>
      <c r="D1188" s="1081"/>
      <c r="E1188" s="1081"/>
      <c r="F1188" s="1081"/>
    </row>
    <row r="1189" spans="3:6" x14ac:dyDescent="0.3">
      <c r="C1189" s="1081"/>
      <c r="D1189" s="1081"/>
      <c r="E1189" s="1081"/>
      <c r="F1189" s="1081"/>
    </row>
    <row r="1190" spans="3:6" x14ac:dyDescent="0.3">
      <c r="C1190" s="1081"/>
      <c r="D1190" s="1081"/>
      <c r="E1190" s="1081"/>
      <c r="F1190" s="1081"/>
    </row>
    <row r="1191" spans="3:6" x14ac:dyDescent="0.3">
      <c r="C1191" s="1081"/>
      <c r="D1191" s="1081"/>
      <c r="E1191" s="1081"/>
      <c r="F1191" s="1081"/>
    </row>
    <row r="1192" spans="3:6" x14ac:dyDescent="0.3">
      <c r="C1192" s="1081"/>
      <c r="D1192" s="1081"/>
      <c r="E1192" s="1081"/>
      <c r="F1192" s="1081"/>
    </row>
    <row r="1193" spans="3:6" x14ac:dyDescent="0.3">
      <c r="C1193" s="1081"/>
      <c r="D1193" s="1081"/>
      <c r="E1193" s="1081"/>
      <c r="F1193" s="1081"/>
    </row>
    <row r="1194" spans="3:6" x14ac:dyDescent="0.3">
      <c r="C1194" s="1081"/>
      <c r="D1194" s="1081"/>
      <c r="E1194" s="1081"/>
      <c r="F1194" s="1081"/>
    </row>
    <row r="1195" spans="3:6" x14ac:dyDescent="0.3">
      <c r="C1195" s="1081"/>
      <c r="D1195" s="1081"/>
      <c r="E1195" s="1081"/>
      <c r="F1195" s="1081"/>
    </row>
    <row r="1196" spans="3:6" x14ac:dyDescent="0.3">
      <c r="C1196" s="1081"/>
      <c r="D1196" s="1081"/>
      <c r="E1196" s="1081"/>
      <c r="F1196" s="1081"/>
    </row>
    <row r="1197" spans="3:6" x14ac:dyDescent="0.3">
      <c r="C1197" s="1081"/>
      <c r="D1197" s="1081"/>
      <c r="E1197" s="1081"/>
      <c r="F1197" s="1081"/>
    </row>
    <row r="1198" spans="3:6" x14ac:dyDescent="0.3">
      <c r="C1198" s="1081"/>
      <c r="D1198" s="1081"/>
      <c r="E1198" s="1081"/>
      <c r="F1198" s="1081"/>
    </row>
    <row r="1199" spans="3:6" x14ac:dyDescent="0.3">
      <c r="C1199" s="1081"/>
      <c r="D1199" s="1081"/>
      <c r="E1199" s="1081"/>
      <c r="F1199" s="1081"/>
    </row>
    <row r="1200" spans="3:6" x14ac:dyDescent="0.3">
      <c r="C1200" s="1081"/>
      <c r="D1200" s="1081"/>
      <c r="E1200" s="1081"/>
      <c r="F1200" s="1081"/>
    </row>
  </sheetData>
  <sheetProtection algorithmName="SHA-512" hashValue="WjgQnSqJFdI5CUStJvfsltb+79FM6+MkIfAg+rjXl1QgKLwH/N3gwllZ1CpogTqFHHxNAkFrQ4lGEXtS94Y2YA==" saltValue="xqWdWyyBx8UhG0drA5fNBQ==" spinCount="100000" sheet="1" objects="1" scenarios="1"/>
  <mergeCells count="15">
    <mergeCell ref="G477:I477"/>
    <mergeCell ref="E7:E8"/>
    <mergeCell ref="B2:D2"/>
    <mergeCell ref="B5:D5"/>
    <mergeCell ref="A7:A8"/>
    <mergeCell ref="B7:B8"/>
    <mergeCell ref="C7:C8"/>
    <mergeCell ref="A475:B475"/>
    <mergeCell ref="A71:B71"/>
    <mergeCell ref="A81:B81"/>
    <mergeCell ref="A83:B83"/>
    <mergeCell ref="A454:B454"/>
    <mergeCell ref="A471:B471"/>
    <mergeCell ref="A473:B473"/>
    <mergeCell ref="D7:D8"/>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K478"/>
  <sheetViews>
    <sheetView workbookViewId="0">
      <pane ySplit="8" topLeftCell="A9" activePane="bottomLeft" state="frozen"/>
      <selection pane="bottomLeft" activeCell="C10" sqref="C10"/>
    </sheetView>
  </sheetViews>
  <sheetFormatPr defaultRowHeight="14.4" x14ac:dyDescent="0.3"/>
  <cols>
    <col min="1" max="1" width="43.33203125" style="960" bestFit="1" customWidth="1"/>
    <col min="2" max="2" width="9.77734375" style="960" customWidth="1"/>
    <col min="3" max="6" width="23.77734375" style="960" customWidth="1"/>
    <col min="7" max="16384" width="8.88671875" style="960"/>
  </cols>
  <sheetData>
    <row r="1" spans="1:37" x14ac:dyDescent="0.3">
      <c r="A1" s="255"/>
      <c r="B1" s="255"/>
      <c r="C1" s="713"/>
      <c r="D1" s="255"/>
      <c r="E1" s="255"/>
      <c r="F1" s="345"/>
    </row>
    <row r="2" spans="1:37" x14ac:dyDescent="0.3">
      <c r="A2" s="248" t="s">
        <v>302</v>
      </c>
      <c r="B2" s="1403" t="str">
        <f>'Expenditures - all orgs'!B4</f>
        <v>Dept name</v>
      </c>
      <c r="C2" s="1404"/>
      <c r="D2" s="1405"/>
      <c r="E2" s="249" t="s">
        <v>315</v>
      </c>
      <c r="F2" s="1082">
        <f>C475</f>
        <v>0</v>
      </c>
    </row>
    <row r="3" spans="1:37" x14ac:dyDescent="0.3">
      <c r="A3" s="248" t="s">
        <v>41</v>
      </c>
      <c r="B3" s="1083" t="str">
        <f>'Expenditures - all orgs'!E4</f>
        <v>CCCCCC</v>
      </c>
      <c r="C3" s="256"/>
      <c r="D3" s="257"/>
      <c r="E3" s="959" t="s">
        <v>361</v>
      </c>
      <c r="F3" s="981"/>
    </row>
    <row r="4" spans="1:37" ht="15" thickBot="1" x14ac:dyDescent="0.35">
      <c r="A4" s="259"/>
      <c r="B4" s="260"/>
      <c r="C4" s="260"/>
      <c r="D4" s="260"/>
      <c r="E4" s="959" t="s">
        <v>399</v>
      </c>
      <c r="F4" s="981"/>
    </row>
    <row r="5" spans="1:37" ht="25.2" customHeight="1" thickBot="1" x14ac:dyDescent="0.35">
      <c r="A5" s="263"/>
      <c r="B5" s="1406" t="s">
        <v>154</v>
      </c>
      <c r="C5" s="1407"/>
      <c r="D5" s="1408"/>
      <c r="E5" s="264"/>
      <c r="F5" s="253"/>
    </row>
    <row r="6" spans="1:37" ht="15" thickBot="1" x14ac:dyDescent="0.35">
      <c r="A6" s="263"/>
      <c r="B6" s="963"/>
      <c r="C6" s="709"/>
      <c r="D6" s="265"/>
      <c r="E6" s="264"/>
      <c r="F6" s="253"/>
    </row>
    <row r="7" spans="1:37" ht="28.2" customHeight="1" x14ac:dyDescent="0.3">
      <c r="A7" s="1378" t="s">
        <v>55</v>
      </c>
      <c r="B7" s="1398" t="s">
        <v>0</v>
      </c>
      <c r="C7" s="1371" t="s">
        <v>312</v>
      </c>
      <c r="D7" s="1389" t="s">
        <v>400</v>
      </c>
      <c r="E7" s="1369" t="s">
        <v>49</v>
      </c>
      <c r="F7" s="266" t="s">
        <v>42</v>
      </c>
    </row>
    <row r="8" spans="1:37" ht="14.4" customHeight="1" thickBot="1" x14ac:dyDescent="0.35">
      <c r="A8" s="1379"/>
      <c r="B8" s="1399"/>
      <c r="C8" s="1372"/>
      <c r="D8" s="1390"/>
      <c r="E8" s="1370"/>
      <c r="F8" s="982" t="s">
        <v>299</v>
      </c>
    </row>
    <row r="9" spans="1:37" ht="17.399999999999999" customHeight="1" x14ac:dyDescent="0.3">
      <c r="A9" s="272" t="s">
        <v>155</v>
      </c>
      <c r="B9" s="964"/>
      <c r="C9" s="273"/>
      <c r="D9" s="709"/>
      <c r="E9" s="710"/>
      <c r="F9" s="711"/>
    </row>
    <row r="10" spans="1:37" ht="15" customHeight="1" x14ac:dyDescent="0.3">
      <c r="A10" s="708" t="s">
        <v>5</v>
      </c>
      <c r="B10" s="1141">
        <v>111100</v>
      </c>
      <c r="C10" s="275">
        <f>SUMIFS('Expenditures - all orgs'!$D$14:$D$3599,'Expenditures - all orgs'!$C$14:$C$3599, 'Budget Detail - CCCCCC'!$B10,'Expenditures - all orgs'!$B$14:$B$3599,'Budget Detail - CCCCCC'!$B$3)</f>
        <v>0</v>
      </c>
      <c r="D10" s="276">
        <f>SUMIFS('Expenditures - all orgs'!$E$14:$E$3599,'Expenditures - all orgs'!$C$14:$C$3599, 'Budget Detail - CCCCCC'!$B10,'Expenditures - all orgs'!$B$14:$B$3599,'Budget Detail - CCCCCC'!$B$3)</f>
        <v>0</v>
      </c>
      <c r="E10" s="277">
        <f>SUMIFS('Expenditures - all orgs'!$F$14:$F$3599,'Expenditures - all orgs'!$C$14:$C$3599, 'Budget Detail - CCCCCC'!$B10,'Expenditures - all orgs'!$B$14:$B$3599,'Budget Detail - CCCCCC'!$B$3)</f>
        <v>0</v>
      </c>
      <c r="F10" s="278">
        <f>C10-D10-E10</f>
        <v>0</v>
      </c>
    </row>
    <row r="11" spans="1:37" ht="15" customHeight="1" x14ac:dyDescent="0.3">
      <c r="A11" s="216" t="s">
        <v>6</v>
      </c>
      <c r="B11" s="1140">
        <v>111200</v>
      </c>
      <c r="C11" s="275">
        <f>SUMIFS('Expenditures - all orgs'!$D$14:$D$3599,'Expenditures - all orgs'!$C$14:$C$3599, 'Budget Detail - CCCCCC'!$B11,'Expenditures - all orgs'!$B$14:$B$3599,'Budget Detail - CCCCCC'!$B$3)</f>
        <v>0</v>
      </c>
      <c r="D11" s="276">
        <f>SUMIFS('Expenditures - all orgs'!$E$14:$E$3599,'Expenditures - all orgs'!$C$14:$C$3599, 'Budget Detail - CCCCCC'!$B11,'Expenditures - all orgs'!$B$14:$B$3599,'Budget Detail - CCCCCC'!$B$3)</f>
        <v>0</v>
      </c>
      <c r="E11" s="277">
        <f>SUMIFS('Expenditures - all orgs'!$F$14:$F$3599,'Expenditures - all orgs'!$C$14:$C$3599, 'Budget Detail - CCCCCC'!$B11,'Expenditures - all orgs'!$B$14:$B$3599,'Budget Detail - CCCCCC'!$B$3)</f>
        <v>0</v>
      </c>
      <c r="F11" s="278">
        <f t="shared" ref="F11:F75" si="0">C11-D11-E11</f>
        <v>0</v>
      </c>
    </row>
    <row r="12" spans="1:37" ht="15" customHeight="1" x14ac:dyDescent="0.3">
      <c r="A12" s="216" t="s">
        <v>110</v>
      </c>
      <c r="B12" s="1140">
        <v>111210</v>
      </c>
      <c r="C12" s="275">
        <f>SUMIFS('Expenditures - all orgs'!$D$14:$D$3599,'Expenditures - all orgs'!$C$14:$C$3599, 'Budget Detail - CCCCCC'!$B12,'Expenditures - all orgs'!$B$14:$B$3599,'Budget Detail - CCCCCC'!$B$3)</f>
        <v>0</v>
      </c>
      <c r="D12" s="276">
        <f>SUMIFS('Expenditures - all orgs'!$E$14:$E$3599,'Expenditures - all orgs'!$C$14:$C$3599, 'Budget Detail - CCCCCC'!$B12,'Expenditures - all orgs'!$B$14:$B$3599,'Budget Detail - CCCCCC'!$B$3)</f>
        <v>0</v>
      </c>
      <c r="E12" s="277">
        <f>SUMIFS('Expenditures - all orgs'!$F$14:$F$3599,'Expenditures - all orgs'!$C$14:$C$3599, 'Budget Detail - CCCCCC'!$B12,'Expenditures - all orgs'!$B$14:$B$3599,'Budget Detail - CCCCCC'!$B$3)</f>
        <v>0</v>
      </c>
      <c r="F12" s="278">
        <f t="shared" si="0"/>
        <v>0</v>
      </c>
    </row>
    <row r="13" spans="1:37" ht="15" customHeight="1" x14ac:dyDescent="0.3">
      <c r="A13" s="216" t="s">
        <v>310</v>
      </c>
      <c r="B13" s="1140">
        <v>111220</v>
      </c>
      <c r="C13" s="275">
        <f>SUMIFS('Expenditures - all orgs'!$D$14:$D$3599,'Expenditures - all orgs'!$C$14:$C$3599, 'Budget Detail - CCCCCC'!$B13,'Expenditures - all orgs'!$B$14:$B$3599,'Budget Detail - CCCCCC'!$B$3)</f>
        <v>0</v>
      </c>
      <c r="D13" s="276">
        <f>SUMIFS('Expenditures - all orgs'!$E$14:$E$3599,'Expenditures - all orgs'!$C$14:$C$3599, 'Budget Detail - CCCCCC'!$B13,'Expenditures - all orgs'!$B$14:$B$3599,'Budget Detail - CCCCCC'!$B$3)</f>
        <v>0</v>
      </c>
      <c r="E13" s="277">
        <f>SUMIFS('Expenditures - all orgs'!$F$14:$F$3599,'Expenditures - all orgs'!$C$14:$C$3599, 'Budget Detail - CCCCCC'!$B13,'Expenditures - all orgs'!$B$14:$B$3599,'Budget Detail - CCCCCC'!$B$3)</f>
        <v>0</v>
      </c>
      <c r="F13" s="278">
        <f t="shared" si="0"/>
        <v>0</v>
      </c>
    </row>
    <row r="14" spans="1:37" ht="15" customHeight="1" x14ac:dyDescent="0.3">
      <c r="A14" s="216" t="s">
        <v>7</v>
      </c>
      <c r="B14" s="1140">
        <v>111300</v>
      </c>
      <c r="C14" s="275">
        <f>SUMIFS('Expenditures - all orgs'!$D$14:$D$3599,'Expenditures - all orgs'!$C$14:$C$3599, 'Budget Detail - CCCCCC'!$B14,'Expenditures - all orgs'!$B$14:$B$3599,'Budget Detail - CCCCCC'!$B$3)</f>
        <v>0</v>
      </c>
      <c r="D14" s="276">
        <f>SUMIFS('Expenditures - all orgs'!$E$14:$E$3599,'Expenditures - all orgs'!$C$14:$C$3599, 'Budget Detail - CCCCCC'!$B14,'Expenditures - all orgs'!$B$14:$B$3599,'Budget Detail - CCCCCC'!$B$3)</f>
        <v>0</v>
      </c>
      <c r="E14" s="277">
        <f>SUMIFS('Expenditures - all orgs'!$F$14:$F$3599,'Expenditures - all orgs'!$C$14:$C$3599, 'Budget Detail - CCCCCC'!$B14,'Expenditures - all orgs'!$B$14:$B$3599,'Budget Detail - CCCCCC'!$B$3)</f>
        <v>0</v>
      </c>
      <c r="F14" s="278">
        <f t="shared" si="0"/>
        <v>0</v>
      </c>
    </row>
    <row r="15" spans="1:37" s="713" customFormat="1" ht="15" customHeight="1" x14ac:dyDescent="0.3">
      <c r="A15" s="225" t="s">
        <v>442</v>
      </c>
      <c r="B15" s="1140">
        <v>111310</v>
      </c>
      <c r="C15" s="275">
        <f>SUMIFS('Expenditures - all orgs'!$D$14:$D$3599,'Expenditures - all orgs'!$C$14:$C$3599, 'Budget Detail - CCCCCC'!$B15,'Expenditures - all orgs'!$B$14:$B$3599,'Budget Detail - CCCCCC'!$B$3)</f>
        <v>0</v>
      </c>
      <c r="D15" s="276">
        <f>SUMIFS('Expenditures - all orgs'!$E$14:$E$3599,'Expenditures - all orgs'!$C$14:$C$3599, 'Budget Detail - CCCCCC'!$B15,'Expenditures - all orgs'!$B$14:$B$3599,'Budget Detail - CCCCCC'!$B$3)</f>
        <v>0</v>
      </c>
      <c r="E15" s="277">
        <f>SUMIFS('Expenditures - all orgs'!$F$14:$F$3599,'Expenditures - all orgs'!$C$14:$C$3599, 'Budget Detail - CCCCCC'!$B15,'Expenditures - all orgs'!$B$14:$B$3599,'Budget Detail - CCCCCC'!$B$3)</f>
        <v>0</v>
      </c>
      <c r="F15" s="278">
        <f t="shared" si="0"/>
        <v>0</v>
      </c>
      <c r="G15" s="712"/>
      <c r="H15" s="280"/>
      <c r="I15" s="280"/>
      <c r="J15" s="280"/>
      <c r="K15" s="712"/>
      <c r="L15" s="712"/>
      <c r="M15" s="712"/>
      <c r="N15" s="712"/>
      <c r="O15" s="281"/>
      <c r="P15" s="712"/>
      <c r="Q15" s="712"/>
      <c r="R15" s="712"/>
      <c r="S15" s="712"/>
      <c r="T15" s="712"/>
      <c r="U15" s="712"/>
      <c r="V15" s="712"/>
      <c r="W15" s="712"/>
      <c r="X15" s="712"/>
      <c r="Y15" s="712"/>
      <c r="Z15" s="712"/>
      <c r="AA15" s="712"/>
      <c r="AB15" s="712"/>
      <c r="AC15" s="712"/>
      <c r="AD15" s="712"/>
      <c r="AE15" s="712"/>
      <c r="AF15" s="712"/>
      <c r="AG15" s="712"/>
      <c r="AH15" s="712"/>
      <c r="AI15" s="712"/>
      <c r="AJ15" s="712"/>
      <c r="AK15" s="712"/>
    </row>
    <row r="16" spans="1:37" ht="15" customHeight="1" x14ac:dyDescent="0.3">
      <c r="A16" s="216" t="s">
        <v>8</v>
      </c>
      <c r="B16" s="1140">
        <v>111400</v>
      </c>
      <c r="C16" s="275">
        <f>SUMIFS('Expenditures - all orgs'!$D$14:$D$3599,'Expenditures - all orgs'!$C$14:$C$3599, 'Budget Detail - CCCCCC'!$B16,'Expenditures - all orgs'!$B$14:$B$3599,'Budget Detail - CCCCCC'!$B$3)</f>
        <v>0</v>
      </c>
      <c r="D16" s="276">
        <f>SUMIFS('Expenditures - all orgs'!$E$14:$E$3599,'Expenditures - all orgs'!$C$14:$C$3599, 'Budget Detail - CCCCCC'!$B16,'Expenditures - all orgs'!$B$14:$B$3599,'Budget Detail - CCCCCC'!$B$3)</f>
        <v>0</v>
      </c>
      <c r="E16" s="277">
        <f>SUMIFS('Expenditures - all orgs'!$F$14:$F$3599,'Expenditures - all orgs'!$C$14:$C$3599, 'Budget Detail - CCCCCC'!$B16,'Expenditures - all orgs'!$B$14:$B$3599,'Budget Detail - CCCCCC'!$B$3)</f>
        <v>0</v>
      </c>
      <c r="F16" s="278">
        <f t="shared" si="0"/>
        <v>0</v>
      </c>
    </row>
    <row r="17" spans="1:6" ht="15" customHeight="1" x14ac:dyDescent="0.3">
      <c r="A17" s="216" t="s">
        <v>9</v>
      </c>
      <c r="B17" s="1140">
        <v>111500</v>
      </c>
      <c r="C17" s="275">
        <f>SUMIFS('Expenditures - all orgs'!$D$14:$D$3599,'Expenditures - all orgs'!$C$14:$C$3599, 'Budget Detail - CCCCCC'!$B17,'Expenditures - all orgs'!$B$14:$B$3599,'Budget Detail - CCCCCC'!$B$3)</f>
        <v>0</v>
      </c>
      <c r="D17" s="276">
        <f>SUMIFS('Expenditures - all orgs'!$E$14:$E$3599,'Expenditures - all orgs'!$C$14:$C$3599, 'Budget Detail - CCCCCC'!$B17,'Expenditures - all orgs'!$B$14:$B$3599,'Budget Detail - CCCCCC'!$B$3)</f>
        <v>0</v>
      </c>
      <c r="E17" s="277">
        <f>SUMIFS('Expenditures - all orgs'!$F$14:$F$3599,'Expenditures - all orgs'!$C$14:$C$3599, 'Budget Detail - CCCCCC'!$B17,'Expenditures - all orgs'!$B$14:$B$3599,'Budget Detail - CCCCCC'!$B$3)</f>
        <v>0</v>
      </c>
      <c r="F17" s="278">
        <f t="shared" si="0"/>
        <v>0</v>
      </c>
    </row>
    <row r="18" spans="1:6" ht="15" customHeight="1" x14ac:dyDescent="0.3">
      <c r="A18" s="216" t="s">
        <v>10</v>
      </c>
      <c r="B18" s="1140">
        <v>111600</v>
      </c>
      <c r="C18" s="275">
        <f>SUMIFS('Expenditures - all orgs'!$D$14:$D$3599,'Expenditures - all orgs'!$C$14:$C$3599, 'Budget Detail - CCCCCC'!$B18,'Expenditures - all orgs'!$B$14:$B$3599,'Budget Detail - CCCCCC'!$B$3)</f>
        <v>0</v>
      </c>
      <c r="D18" s="276">
        <f>SUMIFS('Expenditures - all orgs'!$E$14:$E$3599,'Expenditures - all orgs'!$C$14:$C$3599, 'Budget Detail - CCCCCC'!$B18,'Expenditures - all orgs'!$B$14:$B$3599,'Budget Detail - CCCCCC'!$B$3)</f>
        <v>0</v>
      </c>
      <c r="E18" s="277">
        <f>SUMIFS('Expenditures - all orgs'!$F$14:$F$3599,'Expenditures - all orgs'!$C$14:$C$3599, 'Budget Detail - CCCCCC'!$B18,'Expenditures - all orgs'!$B$14:$B$3599,'Budget Detail - CCCCCC'!$B$3)</f>
        <v>0</v>
      </c>
      <c r="F18" s="278">
        <f t="shared" si="0"/>
        <v>0</v>
      </c>
    </row>
    <row r="19" spans="1:6" ht="15" customHeight="1" x14ac:dyDescent="0.3">
      <c r="A19" s="216" t="s">
        <v>11</v>
      </c>
      <c r="B19" s="1140">
        <v>111700</v>
      </c>
      <c r="C19" s="275">
        <f>SUMIFS('Expenditures - all orgs'!$D$14:$D$3599,'Expenditures - all orgs'!$C$14:$C$3599, 'Budget Detail - CCCCCC'!$B19,'Expenditures - all orgs'!$B$14:$B$3599,'Budget Detail - CCCCCC'!$B$3)</f>
        <v>0</v>
      </c>
      <c r="D19" s="276">
        <f>SUMIFS('Expenditures - all orgs'!$E$14:$E$3599,'Expenditures - all orgs'!$C$14:$C$3599, 'Budget Detail - CCCCCC'!$B19,'Expenditures - all orgs'!$B$14:$B$3599,'Budget Detail - CCCCCC'!$B$3)</f>
        <v>0</v>
      </c>
      <c r="E19" s="277">
        <f>SUMIFS('Expenditures - all orgs'!$F$14:$F$3599,'Expenditures - all orgs'!$C$14:$C$3599, 'Budget Detail - CCCCCC'!$B19,'Expenditures - all orgs'!$B$14:$B$3599,'Budget Detail - CCCCCC'!$B$3)</f>
        <v>0</v>
      </c>
      <c r="F19" s="278">
        <f t="shared" si="0"/>
        <v>0</v>
      </c>
    </row>
    <row r="20" spans="1:6" ht="15" customHeight="1" x14ac:dyDescent="0.3">
      <c r="A20" s="216" t="s">
        <v>12</v>
      </c>
      <c r="B20" s="1140">
        <v>111800</v>
      </c>
      <c r="C20" s="275">
        <f>SUMIFS('Expenditures - all orgs'!$D$14:$D$3599,'Expenditures - all orgs'!$C$14:$C$3599, 'Budget Detail - CCCCCC'!$B20,'Expenditures - all orgs'!$B$14:$B$3599,'Budget Detail - CCCCCC'!$B$3)</f>
        <v>0</v>
      </c>
      <c r="D20" s="276">
        <f>SUMIFS('Expenditures - all orgs'!$E$14:$E$3599,'Expenditures - all orgs'!$C$14:$C$3599, 'Budget Detail - CCCCCC'!$B20,'Expenditures - all orgs'!$B$14:$B$3599,'Budget Detail - CCCCCC'!$B$3)</f>
        <v>0</v>
      </c>
      <c r="E20" s="277">
        <f>SUMIFS('Expenditures - all orgs'!$F$14:$F$3599,'Expenditures - all orgs'!$C$14:$C$3599, 'Budget Detail - CCCCCC'!$B20,'Expenditures - all orgs'!$B$14:$B$3599,'Budget Detail - CCCCCC'!$B$3)</f>
        <v>0</v>
      </c>
      <c r="F20" s="278">
        <f t="shared" si="0"/>
        <v>0</v>
      </c>
    </row>
    <row r="21" spans="1:6" ht="15" customHeight="1" x14ac:dyDescent="0.3">
      <c r="A21" s="216" t="s">
        <v>109</v>
      </c>
      <c r="B21" s="1140">
        <v>111900</v>
      </c>
      <c r="C21" s="275">
        <f>SUMIFS('Expenditures - all orgs'!$D$14:$D$3599,'Expenditures - all orgs'!$C$14:$C$3599, 'Budget Detail - CCCCCC'!$B21,'Expenditures - all orgs'!$B$14:$B$3599,'Budget Detail - CCCCCC'!$B$3)</f>
        <v>0</v>
      </c>
      <c r="D21" s="276">
        <f>SUMIFS('Expenditures - all orgs'!$E$14:$E$3599,'Expenditures - all orgs'!$C$14:$C$3599, 'Budget Detail - CCCCCC'!$B21,'Expenditures - all orgs'!$B$14:$B$3599,'Budget Detail - CCCCCC'!$B$3)</f>
        <v>0</v>
      </c>
      <c r="E21" s="277">
        <f>SUMIFS('Expenditures - all orgs'!$F$14:$F$3599,'Expenditures - all orgs'!$C$14:$C$3599, 'Budget Detail - CCCCCC'!$B21,'Expenditures - all orgs'!$B$14:$B$3599,'Budget Detail - CCCCCC'!$B$3)</f>
        <v>0</v>
      </c>
      <c r="F21" s="278">
        <f t="shared" si="0"/>
        <v>0</v>
      </c>
    </row>
    <row r="22" spans="1:6" ht="15" customHeight="1" x14ac:dyDescent="0.3">
      <c r="A22" s="708" t="s">
        <v>1</v>
      </c>
      <c r="B22" s="1140">
        <v>112100</v>
      </c>
      <c r="C22" s="275">
        <f>SUMIFS('Expenditures - all orgs'!$D$14:$D$3599,'Expenditures - all orgs'!$C$14:$C$3599, 'Budget Detail - CCCCCC'!$B22,'Expenditures - all orgs'!$B$14:$B$3599,'Budget Detail - CCCCCC'!$B$3)</f>
        <v>0</v>
      </c>
      <c r="D22" s="276">
        <f>SUMIFS('Expenditures - all orgs'!$E$14:$E$3599,'Expenditures - all orgs'!$C$14:$C$3599, 'Budget Detail - CCCCCC'!$B22,'Expenditures - all orgs'!$B$14:$B$3599,'Budget Detail - CCCCCC'!$B$3)</f>
        <v>0</v>
      </c>
      <c r="E22" s="277">
        <f>SUMIFS('Expenditures - all orgs'!$F$14:$F$3599,'Expenditures - all orgs'!$C$14:$C$3599, 'Budget Detail - CCCCCC'!$B22,'Expenditures - all orgs'!$B$14:$B$3599,'Budget Detail - CCCCCC'!$B$3)</f>
        <v>0</v>
      </c>
      <c r="F22" s="278">
        <f t="shared" si="0"/>
        <v>0</v>
      </c>
    </row>
    <row r="23" spans="1:6" ht="15" customHeight="1" x14ac:dyDescent="0.3">
      <c r="A23" s="708" t="s">
        <v>89</v>
      </c>
      <c r="B23" s="1140">
        <v>112110</v>
      </c>
      <c r="C23" s="275">
        <f>SUMIFS('Expenditures - all orgs'!$D$14:$D$3599,'Expenditures - all orgs'!$C$14:$C$3599, 'Budget Detail - CCCCCC'!$B23,'Expenditures - all orgs'!$B$14:$B$3599,'Budget Detail - CCCCCC'!$B$3)</f>
        <v>0</v>
      </c>
      <c r="D23" s="276">
        <f>SUMIFS('Expenditures - all orgs'!$E$14:$E$3599,'Expenditures - all orgs'!$C$14:$C$3599, 'Budget Detail - CCCCCC'!$B23,'Expenditures - all orgs'!$B$14:$B$3599,'Budget Detail - CCCCCC'!$B$3)</f>
        <v>0</v>
      </c>
      <c r="E23" s="277">
        <f>SUMIFS('Expenditures - all orgs'!$F$14:$F$3599,'Expenditures - all orgs'!$C$14:$C$3599, 'Budget Detail - CCCCCC'!$B23,'Expenditures - all orgs'!$B$14:$B$3599,'Budget Detail - CCCCCC'!$B$3)</f>
        <v>0</v>
      </c>
      <c r="F23" s="278">
        <f t="shared" si="0"/>
        <v>0</v>
      </c>
    </row>
    <row r="24" spans="1:6" ht="15" customHeight="1" x14ac:dyDescent="0.3">
      <c r="A24" s="708" t="s">
        <v>174</v>
      </c>
      <c r="B24" s="1140">
        <v>112130</v>
      </c>
      <c r="C24" s="275">
        <f>SUMIFS('Expenditures - all orgs'!$D$14:$D$3599,'Expenditures - all orgs'!$C$14:$C$3599, 'Budget Detail - CCCCCC'!$B24,'Expenditures - all orgs'!$B$14:$B$3599,'Budget Detail - CCCCCC'!$B$3)</f>
        <v>0</v>
      </c>
      <c r="D24" s="276">
        <f>SUMIFS('Expenditures - all orgs'!$E$14:$E$3599,'Expenditures - all orgs'!$C$14:$C$3599, 'Budget Detail - CCCCCC'!$B24,'Expenditures - all orgs'!$B$14:$B$3599,'Budget Detail - CCCCCC'!$B$3)</f>
        <v>0</v>
      </c>
      <c r="E24" s="277">
        <f>SUMIFS('Expenditures - all orgs'!$F$14:$F$3599,'Expenditures - all orgs'!$C$14:$C$3599, 'Budget Detail - CCCCCC'!$B24,'Expenditures - all orgs'!$B$14:$B$3599,'Budget Detail - CCCCCC'!$B$3)</f>
        <v>0</v>
      </c>
      <c r="F24" s="278">
        <f>C24-D24-E24</f>
        <v>0</v>
      </c>
    </row>
    <row r="25" spans="1:6" ht="15" customHeight="1" x14ac:dyDescent="0.3">
      <c r="A25" s="216" t="s">
        <v>2</v>
      </c>
      <c r="B25" s="1140">
        <v>112300</v>
      </c>
      <c r="C25" s="275">
        <f>SUMIFS('Expenditures - all orgs'!$D$14:$D$3599,'Expenditures - all orgs'!$C$14:$C$3599, 'Budget Detail - CCCCCC'!$B25,'Expenditures - all orgs'!$B$14:$B$3599,'Budget Detail - CCCCCC'!$B$3)</f>
        <v>0</v>
      </c>
      <c r="D25" s="276">
        <f>SUMIFS('Expenditures - all orgs'!$E$14:$E$3599,'Expenditures - all orgs'!$C$14:$C$3599, 'Budget Detail - CCCCCC'!$B25,'Expenditures - all orgs'!$B$14:$B$3599,'Budget Detail - CCCCCC'!$B$3)</f>
        <v>0</v>
      </c>
      <c r="E25" s="277">
        <f>SUMIFS('Expenditures - all orgs'!$F$14:$F$3599,'Expenditures - all orgs'!$C$14:$C$3599, 'Budget Detail - CCCCCC'!$B25,'Expenditures - all orgs'!$B$14:$B$3599,'Budget Detail - CCCCCC'!$B$3)</f>
        <v>0</v>
      </c>
      <c r="F25" s="278">
        <f t="shared" si="0"/>
        <v>0</v>
      </c>
    </row>
    <row r="26" spans="1:6" ht="15" customHeight="1" x14ac:dyDescent="0.3">
      <c r="A26" s="216" t="s">
        <v>88</v>
      </c>
      <c r="B26" s="1140">
        <v>112310</v>
      </c>
      <c r="C26" s="275">
        <f>SUMIFS('Expenditures - all orgs'!$D$14:$D$3599,'Expenditures - all orgs'!$C$14:$C$3599, 'Budget Detail - CCCCCC'!$B26,'Expenditures - all orgs'!$B$14:$B$3599,'Budget Detail - CCCCCC'!$B$3)</f>
        <v>0</v>
      </c>
      <c r="D26" s="276">
        <f>SUMIFS('Expenditures - all orgs'!$E$14:$E$3599,'Expenditures - all orgs'!$C$14:$C$3599, 'Budget Detail - CCCCCC'!$B26,'Expenditures - all orgs'!$B$14:$B$3599,'Budget Detail - CCCCCC'!$B$3)</f>
        <v>0</v>
      </c>
      <c r="E26" s="277">
        <f>SUMIFS('Expenditures - all orgs'!$F$14:$F$3599,'Expenditures - all orgs'!$C$14:$C$3599, 'Budget Detail - CCCCCC'!$B26,'Expenditures - all orgs'!$B$14:$B$3599,'Budget Detail - CCCCCC'!$B$3)</f>
        <v>0</v>
      </c>
      <c r="F26" s="278">
        <f t="shared" si="0"/>
        <v>0</v>
      </c>
    </row>
    <row r="27" spans="1:6" ht="15" customHeight="1" x14ac:dyDescent="0.3">
      <c r="A27" s="216" t="s">
        <v>64</v>
      </c>
      <c r="B27" s="1140">
        <v>112500</v>
      </c>
      <c r="C27" s="275">
        <f>SUMIFS('Expenditures - all orgs'!$D$14:$D$3599,'Expenditures - all orgs'!$C$14:$C$3599, 'Budget Detail - CCCCCC'!$B27,'Expenditures - all orgs'!$B$14:$B$3599,'Budget Detail - CCCCCC'!$B$3)</f>
        <v>0</v>
      </c>
      <c r="D27" s="276">
        <f>SUMIFS('Expenditures - all orgs'!$E$14:$E$3599,'Expenditures - all orgs'!$C$14:$C$3599, 'Budget Detail - CCCCCC'!$B27,'Expenditures - all orgs'!$B$14:$B$3599,'Budget Detail - CCCCCC'!$B$3)</f>
        <v>0</v>
      </c>
      <c r="E27" s="277">
        <f>SUMIFS('Expenditures - all orgs'!$F$14:$F$3599,'Expenditures - all orgs'!$C$14:$C$3599, 'Budget Detail - CCCCCC'!$B27,'Expenditures - all orgs'!$B$14:$B$3599,'Budget Detail - CCCCCC'!$B$3)</f>
        <v>0</v>
      </c>
      <c r="F27" s="278">
        <f t="shared" si="0"/>
        <v>0</v>
      </c>
    </row>
    <row r="28" spans="1:6" ht="15" customHeight="1" x14ac:dyDescent="0.3">
      <c r="A28" s="216" t="s">
        <v>65</v>
      </c>
      <c r="B28" s="1140">
        <v>112600</v>
      </c>
      <c r="C28" s="275">
        <f>SUMIFS('Expenditures - all orgs'!$D$14:$D$3599,'Expenditures - all orgs'!$C$14:$C$3599, 'Budget Detail - CCCCCC'!$B28,'Expenditures - all orgs'!$B$14:$B$3599,'Budget Detail - CCCCCC'!$B$3)</f>
        <v>0</v>
      </c>
      <c r="D28" s="276">
        <f>SUMIFS('Expenditures - all orgs'!$E$14:$E$3599,'Expenditures - all orgs'!$C$14:$C$3599, 'Budget Detail - CCCCCC'!$B28,'Expenditures - all orgs'!$B$14:$B$3599,'Budget Detail - CCCCCC'!$B$3)</f>
        <v>0</v>
      </c>
      <c r="E28" s="277">
        <f>SUMIFS('Expenditures - all orgs'!$F$14:$F$3599,'Expenditures - all orgs'!$C$14:$C$3599, 'Budget Detail - CCCCCC'!$B28,'Expenditures - all orgs'!$B$14:$B$3599,'Budget Detail - CCCCCC'!$B$3)</f>
        <v>0</v>
      </c>
      <c r="F28" s="278">
        <f t="shared" si="0"/>
        <v>0</v>
      </c>
    </row>
    <row r="29" spans="1:6" ht="15" customHeight="1" x14ac:dyDescent="0.3">
      <c r="A29" s="216" t="s">
        <v>163</v>
      </c>
      <c r="B29" s="1140">
        <v>112610</v>
      </c>
      <c r="C29" s="275">
        <f>SUMIFS('Expenditures - all orgs'!$D$14:$D$3599,'Expenditures - all orgs'!$C$14:$C$3599, 'Budget Detail - CCCCCC'!$B29,'Expenditures - all orgs'!$B$14:$B$3599,'Budget Detail - CCCCCC'!$B$3)</f>
        <v>0</v>
      </c>
      <c r="D29" s="276">
        <f>SUMIFS('Expenditures - all orgs'!$E$14:$E$3599,'Expenditures - all orgs'!$C$14:$C$3599, 'Budget Detail - CCCCCC'!$B29,'Expenditures - all orgs'!$B$14:$B$3599,'Budget Detail - CCCCCC'!$B$3)</f>
        <v>0</v>
      </c>
      <c r="E29" s="277">
        <f>SUMIFS('Expenditures - all orgs'!$F$14:$F$3599,'Expenditures - all orgs'!$C$14:$C$3599, 'Budget Detail - CCCCCC'!$B29,'Expenditures - all orgs'!$B$14:$B$3599,'Budget Detail - CCCCCC'!$B$3)</f>
        <v>0</v>
      </c>
      <c r="F29" s="278">
        <f t="shared" si="0"/>
        <v>0</v>
      </c>
    </row>
    <row r="30" spans="1:6" ht="15" customHeight="1" x14ac:dyDescent="0.3">
      <c r="A30" s="216" t="s">
        <v>68</v>
      </c>
      <c r="B30" s="1140">
        <v>112620</v>
      </c>
      <c r="C30" s="275">
        <f>SUMIFS('Expenditures - all orgs'!$D$14:$D$3599,'Expenditures - all orgs'!$C$14:$C$3599, 'Budget Detail - CCCCCC'!$B30,'Expenditures - all orgs'!$B$14:$B$3599,'Budget Detail - CCCCCC'!$B$3)</f>
        <v>0</v>
      </c>
      <c r="D30" s="276">
        <f>SUMIFS('Expenditures - all orgs'!$E$14:$E$3599,'Expenditures - all orgs'!$C$14:$C$3599, 'Budget Detail - CCCCCC'!$B30,'Expenditures - all orgs'!$B$14:$B$3599,'Budget Detail - CCCCCC'!$B$3)</f>
        <v>0</v>
      </c>
      <c r="E30" s="277">
        <f>SUMIFS('Expenditures - all orgs'!$F$14:$F$3599,'Expenditures - all orgs'!$C$14:$C$3599, 'Budget Detail - CCCCCC'!$B30,'Expenditures - all orgs'!$B$14:$B$3599,'Budget Detail - CCCCCC'!$B$3)</f>
        <v>0</v>
      </c>
      <c r="F30" s="278">
        <f t="shared" si="0"/>
        <v>0</v>
      </c>
    </row>
    <row r="31" spans="1:6" ht="15" customHeight="1" x14ac:dyDescent="0.3">
      <c r="A31" s="216" t="s">
        <v>162</v>
      </c>
      <c r="B31" s="1140">
        <v>112800</v>
      </c>
      <c r="C31" s="275">
        <f>SUMIFS('Expenditures - all orgs'!$D$14:$D$3599,'Expenditures - all orgs'!$C$14:$C$3599, 'Budget Detail - CCCCCC'!$B31,'Expenditures - all orgs'!$B$14:$B$3599,'Budget Detail - CCCCCC'!$B$3)</f>
        <v>0</v>
      </c>
      <c r="D31" s="276">
        <f>SUMIFS('Expenditures - all orgs'!$E$14:$E$3599,'Expenditures - all orgs'!$C$14:$C$3599, 'Budget Detail - CCCCCC'!$B31,'Expenditures - all orgs'!$B$14:$B$3599,'Budget Detail - CCCCCC'!$B$3)</f>
        <v>0</v>
      </c>
      <c r="E31" s="277">
        <f>SUMIFS('Expenditures - all orgs'!$F$14:$F$3599,'Expenditures - all orgs'!$C$14:$C$3599, 'Budget Detail - CCCCCC'!$B31,'Expenditures - all orgs'!$B$14:$B$3599,'Budget Detail - CCCCCC'!$B$3)</f>
        <v>0</v>
      </c>
      <c r="F31" s="278">
        <f t="shared" si="0"/>
        <v>0</v>
      </c>
    </row>
    <row r="32" spans="1:6" ht="15" customHeight="1" x14ac:dyDescent="0.3">
      <c r="A32" s="216" t="s">
        <v>164</v>
      </c>
      <c r="B32" s="1140">
        <v>112810</v>
      </c>
      <c r="C32" s="275">
        <f>SUMIFS('Expenditures - all orgs'!$D$14:$D$3599,'Expenditures - all orgs'!$C$14:$C$3599, 'Budget Detail - CCCCCC'!$B32,'Expenditures - all orgs'!$B$14:$B$3599,'Budget Detail - CCCCCC'!$B$3)</f>
        <v>0</v>
      </c>
      <c r="D32" s="276">
        <f>SUMIFS('Expenditures - all orgs'!$E$14:$E$3599,'Expenditures - all orgs'!$C$14:$C$3599, 'Budget Detail - CCCCCC'!$B32,'Expenditures - all orgs'!$B$14:$B$3599,'Budget Detail - CCCCCC'!$B$3)</f>
        <v>0</v>
      </c>
      <c r="E32" s="277">
        <f>SUMIFS('Expenditures - all orgs'!$F$14:$F$3599,'Expenditures - all orgs'!$C$14:$C$3599, 'Budget Detail - CCCCCC'!$B32,'Expenditures - all orgs'!$B$14:$B$3599,'Budget Detail - CCCCCC'!$B$3)</f>
        <v>0</v>
      </c>
      <c r="F32" s="278">
        <f t="shared" si="0"/>
        <v>0</v>
      </c>
    </row>
    <row r="33" spans="1:6" ht="15" customHeight="1" x14ac:dyDescent="0.3">
      <c r="A33" s="216" t="s">
        <v>165</v>
      </c>
      <c r="B33" s="1140">
        <v>112820</v>
      </c>
      <c r="C33" s="275">
        <f>SUMIFS('Expenditures - all orgs'!$D$14:$D$3599,'Expenditures - all orgs'!$C$14:$C$3599, 'Budget Detail - CCCCCC'!$B33,'Expenditures - all orgs'!$B$14:$B$3599,'Budget Detail - CCCCCC'!$B$3)</f>
        <v>0</v>
      </c>
      <c r="D33" s="276">
        <f>SUMIFS('Expenditures - all orgs'!$E$14:$E$3599,'Expenditures - all orgs'!$C$14:$C$3599, 'Budget Detail - CCCCCC'!$B33,'Expenditures - all orgs'!$B$14:$B$3599,'Budget Detail - CCCCCC'!$B$3)</f>
        <v>0</v>
      </c>
      <c r="E33" s="277">
        <f>SUMIFS('Expenditures - all orgs'!$F$14:$F$3599,'Expenditures - all orgs'!$C$14:$C$3599, 'Budget Detail - CCCCCC'!$B33,'Expenditures - all orgs'!$B$14:$B$3599,'Budget Detail - CCCCCC'!$B$3)</f>
        <v>0</v>
      </c>
      <c r="F33" s="278">
        <f t="shared" si="0"/>
        <v>0</v>
      </c>
    </row>
    <row r="34" spans="1:6" ht="15" customHeight="1" x14ac:dyDescent="0.3">
      <c r="A34" s="216" t="s">
        <v>166</v>
      </c>
      <c r="B34" s="1140">
        <v>112900</v>
      </c>
      <c r="C34" s="275">
        <f>SUMIFS('Expenditures - all orgs'!$D$14:$D$3599,'Expenditures - all orgs'!$C$14:$C$3599, 'Budget Detail - CCCCCC'!$B34,'Expenditures - all orgs'!$B$14:$B$3599,'Budget Detail - CCCCCC'!$B$3)</f>
        <v>0</v>
      </c>
      <c r="D34" s="276">
        <f>SUMIFS('Expenditures - all orgs'!$E$14:$E$3599,'Expenditures - all orgs'!$C$14:$C$3599, 'Budget Detail - CCCCCC'!$B34,'Expenditures - all orgs'!$B$14:$B$3599,'Budget Detail - CCCCCC'!$B$3)</f>
        <v>0</v>
      </c>
      <c r="E34" s="277">
        <f>SUMIFS('Expenditures - all orgs'!$F$14:$F$3599,'Expenditures - all orgs'!$C$14:$C$3599, 'Budget Detail - CCCCCC'!$B34,'Expenditures - all orgs'!$B$14:$B$3599,'Budget Detail - CCCCCC'!$B$3)</f>
        <v>0</v>
      </c>
      <c r="F34" s="278">
        <f t="shared" si="0"/>
        <v>0</v>
      </c>
    </row>
    <row r="35" spans="1:6" ht="15" customHeight="1" x14ac:dyDescent="0.3">
      <c r="A35" s="216" t="s">
        <v>63</v>
      </c>
      <c r="B35" s="1140">
        <v>113100</v>
      </c>
      <c r="C35" s="275">
        <f>SUMIFS('Expenditures - all orgs'!$D$14:$D$3599,'Expenditures - all orgs'!$C$14:$C$3599, 'Budget Detail - CCCCCC'!$B35,'Expenditures - all orgs'!$B$14:$B$3599,'Budget Detail - CCCCCC'!$B$3)</f>
        <v>0</v>
      </c>
      <c r="D35" s="276">
        <f>SUMIFS('Expenditures - all orgs'!$E$14:$E$3599,'Expenditures - all orgs'!$C$14:$C$3599, 'Budget Detail - CCCCCC'!$B35,'Expenditures - all orgs'!$B$14:$B$3599,'Budget Detail - CCCCCC'!$B$3)</f>
        <v>0</v>
      </c>
      <c r="E35" s="277">
        <f>SUMIFS('Expenditures - all orgs'!$F$14:$F$3599,'Expenditures - all orgs'!$C$14:$C$3599, 'Budget Detail - CCCCCC'!$B35,'Expenditures - all orgs'!$B$14:$B$3599,'Budget Detail - CCCCCC'!$B$3)</f>
        <v>0</v>
      </c>
      <c r="F35" s="278">
        <f t="shared" si="0"/>
        <v>0</v>
      </c>
    </row>
    <row r="36" spans="1:6" ht="15" customHeight="1" x14ac:dyDescent="0.3">
      <c r="A36" s="216" t="s">
        <v>159</v>
      </c>
      <c r="B36" s="1140">
        <v>113115</v>
      </c>
      <c r="C36" s="275">
        <f>SUMIFS('Expenditures - all orgs'!$D$14:$D$3599,'Expenditures - all orgs'!$C$14:$C$3599, 'Budget Detail - CCCCCC'!$B36,'Expenditures - all orgs'!$B$14:$B$3599,'Budget Detail - CCCCCC'!$B$3)</f>
        <v>0</v>
      </c>
      <c r="D36" s="276">
        <f>SUMIFS('Expenditures - all orgs'!$E$14:$E$3599,'Expenditures - all orgs'!$C$14:$C$3599, 'Budget Detail - CCCCCC'!$B36,'Expenditures - all orgs'!$B$14:$B$3599,'Budget Detail - CCCCCC'!$B$3)</f>
        <v>0</v>
      </c>
      <c r="E36" s="277">
        <f>SUMIFS('Expenditures - all orgs'!$F$14:$F$3599,'Expenditures - all orgs'!$C$14:$C$3599, 'Budget Detail - CCCCCC'!$B36,'Expenditures - all orgs'!$B$14:$B$3599,'Budget Detail - CCCCCC'!$B$3)</f>
        <v>0</v>
      </c>
      <c r="F36" s="278">
        <f t="shared" si="0"/>
        <v>0</v>
      </c>
    </row>
    <row r="37" spans="1:6" ht="15" customHeight="1" x14ac:dyDescent="0.3">
      <c r="A37" s="216" t="s">
        <v>13</v>
      </c>
      <c r="B37" s="1140">
        <v>113800</v>
      </c>
      <c r="C37" s="275">
        <f>SUMIFS('Expenditures - all orgs'!$D$14:$D$3599,'Expenditures - all orgs'!$C$14:$C$3599, 'Budget Detail - CCCCCC'!$B37,'Expenditures - all orgs'!$B$14:$B$3599,'Budget Detail - CCCCCC'!$B$3)</f>
        <v>0</v>
      </c>
      <c r="D37" s="276">
        <f>SUMIFS('Expenditures - all orgs'!$E$14:$E$3599,'Expenditures - all orgs'!$C$14:$C$3599, 'Budget Detail - CCCCCC'!$B37,'Expenditures - all orgs'!$B$14:$B$3599,'Budget Detail - CCCCCC'!$B$3)</f>
        <v>0</v>
      </c>
      <c r="E37" s="277">
        <f>SUMIFS('Expenditures - all orgs'!$F$14:$F$3599,'Expenditures - all orgs'!$C$14:$C$3599, 'Budget Detail - CCCCCC'!$B37,'Expenditures - all orgs'!$B$14:$B$3599,'Budget Detail - CCCCCC'!$B$3)</f>
        <v>0</v>
      </c>
      <c r="F37" s="278">
        <f t="shared" si="0"/>
        <v>0</v>
      </c>
    </row>
    <row r="38" spans="1:6" ht="15" customHeight="1" x14ac:dyDescent="0.3">
      <c r="A38" s="216" t="s">
        <v>3</v>
      </c>
      <c r="B38" s="1140">
        <v>114100</v>
      </c>
      <c r="C38" s="275">
        <f>SUMIFS('Expenditures - all orgs'!$D$14:$D$3599,'Expenditures - all orgs'!$C$14:$C$3599, 'Budget Detail - CCCCCC'!$B38,'Expenditures - all orgs'!$B$14:$B$3599,'Budget Detail - CCCCCC'!$B$3)</f>
        <v>0</v>
      </c>
      <c r="D38" s="276">
        <f>SUMIFS('Expenditures - all orgs'!$E$14:$E$3599,'Expenditures - all orgs'!$C$14:$C$3599, 'Budget Detail - CCCCCC'!$B38,'Expenditures - all orgs'!$B$14:$B$3599,'Budget Detail - CCCCCC'!$B$3)</f>
        <v>0</v>
      </c>
      <c r="E38" s="277">
        <f>SUMIFS('Expenditures - all orgs'!$F$14:$F$3599,'Expenditures - all orgs'!$C$14:$C$3599, 'Budget Detail - CCCCCC'!$B38,'Expenditures - all orgs'!$B$14:$B$3599,'Budget Detail - CCCCCC'!$B$3)</f>
        <v>0</v>
      </c>
      <c r="F38" s="278">
        <f t="shared" si="0"/>
        <v>0</v>
      </c>
    </row>
    <row r="39" spans="1:6" ht="15" customHeight="1" x14ac:dyDescent="0.3">
      <c r="A39" s="216" t="s">
        <v>157</v>
      </c>
      <c r="B39" s="1140">
        <v>114200</v>
      </c>
      <c r="C39" s="275">
        <f>SUMIFS('Expenditures - all orgs'!$D$14:$D$3599,'Expenditures - all orgs'!$C$14:$C$3599, 'Budget Detail - CCCCCC'!$B39,'Expenditures - all orgs'!$B$14:$B$3599,'Budget Detail - CCCCCC'!$B$3)</f>
        <v>0</v>
      </c>
      <c r="D39" s="276">
        <f>SUMIFS('Expenditures - all orgs'!$E$14:$E$3599,'Expenditures - all orgs'!$C$14:$C$3599, 'Budget Detail - CCCCCC'!$B39,'Expenditures - all orgs'!$B$14:$B$3599,'Budget Detail - CCCCCC'!$B$3)</f>
        <v>0</v>
      </c>
      <c r="E39" s="277">
        <f>SUMIFS('Expenditures - all orgs'!$F$14:$F$3599,'Expenditures - all orgs'!$C$14:$C$3599, 'Budget Detail - CCCCCC'!$B39,'Expenditures - all orgs'!$B$14:$B$3599,'Budget Detail - CCCCCC'!$B$3)</f>
        <v>0</v>
      </c>
      <c r="F39" s="278">
        <f t="shared" si="0"/>
        <v>0</v>
      </c>
    </row>
    <row r="40" spans="1:6" ht="15" customHeight="1" x14ac:dyDescent="0.3">
      <c r="A40" s="216" t="s">
        <v>167</v>
      </c>
      <c r="B40" s="1140">
        <v>114300</v>
      </c>
      <c r="C40" s="275">
        <f>SUMIFS('Expenditures - all orgs'!$D$14:$D$3599,'Expenditures - all orgs'!$C$14:$C$3599, 'Budget Detail - CCCCCC'!$B40,'Expenditures - all orgs'!$B$14:$B$3599,'Budget Detail - CCCCCC'!$B$3)</f>
        <v>0</v>
      </c>
      <c r="D40" s="276">
        <f>SUMIFS('Expenditures - all orgs'!$E$14:$E$3599,'Expenditures - all orgs'!$C$14:$C$3599, 'Budget Detail - CCCCCC'!$B40,'Expenditures - all orgs'!$B$14:$B$3599,'Budget Detail - CCCCCC'!$B$3)</f>
        <v>0</v>
      </c>
      <c r="E40" s="277">
        <f>SUMIFS('Expenditures - all orgs'!$F$14:$F$3599,'Expenditures - all orgs'!$C$14:$C$3599, 'Budget Detail - CCCCCC'!$B40,'Expenditures - all orgs'!$B$14:$B$3599,'Budget Detail - CCCCCC'!$B$3)</f>
        <v>0</v>
      </c>
      <c r="F40" s="278">
        <f t="shared" si="0"/>
        <v>0</v>
      </c>
    </row>
    <row r="41" spans="1:6" ht="15" customHeight="1" x14ac:dyDescent="0.3">
      <c r="A41" s="216" t="s">
        <v>4</v>
      </c>
      <c r="B41" s="1140">
        <v>114400</v>
      </c>
      <c r="C41" s="275">
        <f>SUMIFS('Expenditures - all orgs'!$D$14:$D$3599,'Expenditures - all orgs'!$C$14:$C$3599, 'Budget Detail - CCCCCC'!$B41,'Expenditures - all orgs'!$B$14:$B$3599,'Budget Detail - CCCCCC'!$B$3)</f>
        <v>0</v>
      </c>
      <c r="D41" s="276">
        <f>SUMIFS('Expenditures - all orgs'!$E$14:$E$3599,'Expenditures - all orgs'!$C$14:$C$3599, 'Budget Detail - CCCCCC'!$B41,'Expenditures - all orgs'!$B$14:$B$3599,'Budget Detail - CCCCCC'!$B$3)</f>
        <v>0</v>
      </c>
      <c r="E41" s="277">
        <f>SUMIFS('Expenditures - all orgs'!$F$14:$F$3599,'Expenditures - all orgs'!$C$14:$C$3599, 'Budget Detail - CCCCCC'!$B41,'Expenditures - all orgs'!$B$14:$B$3599,'Budget Detail - CCCCCC'!$B$3)</f>
        <v>0</v>
      </c>
      <c r="F41" s="278">
        <f t="shared" si="0"/>
        <v>0</v>
      </c>
    </row>
    <row r="42" spans="1:6" ht="15" customHeight="1" x14ac:dyDescent="0.3">
      <c r="A42" s="216" t="s">
        <v>66</v>
      </c>
      <c r="B42" s="1140">
        <v>114500</v>
      </c>
      <c r="C42" s="275">
        <f>SUMIFS('Expenditures - all orgs'!$D$14:$D$3599,'Expenditures - all orgs'!$C$14:$C$3599, 'Budget Detail - CCCCCC'!$B42,'Expenditures - all orgs'!$B$14:$B$3599,'Budget Detail - CCCCCC'!$B$3)</f>
        <v>0</v>
      </c>
      <c r="D42" s="276">
        <f>SUMIFS('Expenditures - all orgs'!$E$14:$E$3599,'Expenditures - all orgs'!$C$14:$C$3599, 'Budget Detail - CCCCCC'!$B42,'Expenditures - all orgs'!$B$14:$B$3599,'Budget Detail - CCCCCC'!$B$3)</f>
        <v>0</v>
      </c>
      <c r="E42" s="277">
        <f>SUMIFS('Expenditures - all orgs'!$F$14:$F$3599,'Expenditures - all orgs'!$C$14:$C$3599, 'Budget Detail - CCCCCC'!$B42,'Expenditures - all orgs'!$B$14:$B$3599,'Budget Detail - CCCCCC'!$B$3)</f>
        <v>0</v>
      </c>
      <c r="F42" s="278">
        <f t="shared" si="0"/>
        <v>0</v>
      </c>
    </row>
    <row r="43" spans="1:6" ht="15" customHeight="1" x14ac:dyDescent="0.3">
      <c r="A43" s="216" t="s">
        <v>168</v>
      </c>
      <c r="B43" s="1140">
        <v>114510</v>
      </c>
      <c r="C43" s="275">
        <f>SUMIFS('Expenditures - all orgs'!$D$14:$D$3599,'Expenditures - all orgs'!$C$14:$C$3599, 'Budget Detail - CCCCCC'!$B43,'Expenditures - all orgs'!$B$14:$B$3599,'Budget Detail - CCCCCC'!$B$3)</f>
        <v>0</v>
      </c>
      <c r="D43" s="276">
        <f>SUMIFS('Expenditures - all orgs'!$E$14:$E$3599,'Expenditures - all orgs'!$C$14:$C$3599, 'Budget Detail - CCCCCC'!$B43,'Expenditures - all orgs'!$B$14:$B$3599,'Budget Detail - CCCCCC'!$B$3)</f>
        <v>0</v>
      </c>
      <c r="E43" s="277">
        <f>SUMIFS('Expenditures - all orgs'!$F$14:$F$3599,'Expenditures - all orgs'!$C$14:$C$3599, 'Budget Detail - CCCCCC'!$B43,'Expenditures - all orgs'!$B$14:$B$3599,'Budget Detail - CCCCCC'!$B$3)</f>
        <v>0</v>
      </c>
      <c r="F43" s="278">
        <f t="shared" si="0"/>
        <v>0</v>
      </c>
    </row>
    <row r="44" spans="1:6" ht="15" customHeight="1" x14ac:dyDescent="0.3">
      <c r="A44" s="216" t="s">
        <v>67</v>
      </c>
      <c r="B44" s="1140">
        <v>114530</v>
      </c>
      <c r="C44" s="275">
        <f>SUMIFS('Expenditures - all orgs'!$D$14:$D$3599,'Expenditures - all orgs'!$C$14:$C$3599, 'Budget Detail - CCCCCC'!$B44,'Expenditures - all orgs'!$B$14:$B$3599,'Budget Detail - CCCCCC'!$B$3)</f>
        <v>0</v>
      </c>
      <c r="D44" s="276">
        <f>SUMIFS('Expenditures - all orgs'!$E$14:$E$3599,'Expenditures - all orgs'!$C$14:$C$3599, 'Budget Detail - CCCCCC'!$B44,'Expenditures - all orgs'!$B$14:$B$3599,'Budget Detail - CCCCCC'!$B$3)</f>
        <v>0</v>
      </c>
      <c r="E44" s="277">
        <f>SUMIFS('Expenditures - all orgs'!$F$14:$F$3599,'Expenditures - all orgs'!$C$14:$C$3599, 'Budget Detail - CCCCCC'!$B44,'Expenditures - all orgs'!$B$14:$B$3599,'Budget Detail - CCCCCC'!$B$3)</f>
        <v>0</v>
      </c>
      <c r="F44" s="278">
        <f t="shared" si="0"/>
        <v>0</v>
      </c>
    </row>
    <row r="45" spans="1:6" ht="15" customHeight="1" x14ac:dyDescent="0.3">
      <c r="A45" s="216" t="s">
        <v>156</v>
      </c>
      <c r="B45" s="1140">
        <v>114540</v>
      </c>
      <c r="C45" s="275">
        <f>SUMIFS('Expenditures - all orgs'!$D$14:$D$3599,'Expenditures - all orgs'!$C$14:$C$3599, 'Budget Detail - CCCCCC'!$B45,'Expenditures - all orgs'!$B$14:$B$3599,'Budget Detail - CCCCCC'!$B$3)</f>
        <v>0</v>
      </c>
      <c r="D45" s="276">
        <f>SUMIFS('Expenditures - all orgs'!$E$14:$E$3599,'Expenditures - all orgs'!$C$14:$C$3599, 'Budget Detail - CCCCCC'!$B45,'Expenditures - all orgs'!$B$14:$B$3599,'Budget Detail - CCCCCC'!$B$3)</f>
        <v>0</v>
      </c>
      <c r="E45" s="277">
        <f>SUMIFS('Expenditures - all orgs'!$F$14:$F$3599,'Expenditures - all orgs'!$C$14:$C$3599, 'Budget Detail - CCCCCC'!$B45,'Expenditures - all orgs'!$B$14:$B$3599,'Budget Detail - CCCCCC'!$B$3)</f>
        <v>0</v>
      </c>
      <c r="F45" s="278">
        <f t="shared" si="0"/>
        <v>0</v>
      </c>
    </row>
    <row r="46" spans="1:6" ht="15" customHeight="1" x14ac:dyDescent="0.3">
      <c r="A46" s="216" t="s">
        <v>158</v>
      </c>
      <c r="B46" s="1140">
        <v>114600</v>
      </c>
      <c r="C46" s="275">
        <f>SUMIFS('Expenditures - all orgs'!$D$14:$D$3599,'Expenditures - all orgs'!$C$14:$C$3599, 'Budget Detail - CCCCCC'!$B46,'Expenditures - all orgs'!$B$14:$B$3599,'Budget Detail - CCCCCC'!$B$3)</f>
        <v>0</v>
      </c>
      <c r="D46" s="276">
        <f>SUMIFS('Expenditures - all orgs'!$E$14:$E$3599,'Expenditures - all orgs'!$C$14:$C$3599, 'Budget Detail - CCCCCC'!$B46,'Expenditures - all orgs'!$B$14:$B$3599,'Budget Detail - CCCCCC'!$B$3)</f>
        <v>0</v>
      </c>
      <c r="E46" s="277">
        <f>SUMIFS('Expenditures - all orgs'!$F$14:$F$3599,'Expenditures - all orgs'!$C$14:$C$3599, 'Budget Detail - CCCCCC'!$B46,'Expenditures - all orgs'!$B$14:$B$3599,'Budget Detail - CCCCCC'!$B$3)</f>
        <v>0</v>
      </c>
      <c r="F46" s="278">
        <f t="shared" si="0"/>
        <v>0</v>
      </c>
    </row>
    <row r="47" spans="1:6" ht="15" customHeight="1" x14ac:dyDescent="0.3">
      <c r="A47" s="216" t="s">
        <v>169</v>
      </c>
      <c r="B47" s="1140">
        <v>114900</v>
      </c>
      <c r="C47" s="275">
        <f>SUMIFS('Expenditures - all orgs'!$D$14:$D$3599,'Expenditures - all orgs'!$C$14:$C$3599, 'Budget Detail - CCCCCC'!$B47,'Expenditures - all orgs'!$B$14:$B$3599,'Budget Detail - CCCCCC'!$B$3)</f>
        <v>0</v>
      </c>
      <c r="D47" s="276">
        <f>SUMIFS('Expenditures - all orgs'!$E$14:$E$3599,'Expenditures - all orgs'!$C$14:$C$3599, 'Budget Detail - CCCCCC'!$B47,'Expenditures - all orgs'!$B$14:$B$3599,'Budget Detail - CCCCCC'!$B$3)</f>
        <v>0</v>
      </c>
      <c r="E47" s="277">
        <f>SUMIFS('Expenditures - all orgs'!$F$14:$F$3599,'Expenditures - all orgs'!$C$14:$C$3599, 'Budget Detail - CCCCCC'!$B47,'Expenditures - all orgs'!$B$14:$B$3599,'Budget Detail - CCCCCC'!$B$3)</f>
        <v>0</v>
      </c>
      <c r="F47" s="278">
        <f t="shared" si="0"/>
        <v>0</v>
      </c>
    </row>
    <row r="48" spans="1:6" ht="15" customHeight="1" x14ac:dyDescent="0.3">
      <c r="A48" s="216" t="s">
        <v>170</v>
      </c>
      <c r="B48" s="1140">
        <v>114910</v>
      </c>
      <c r="C48" s="275">
        <f>SUMIFS('Expenditures - all orgs'!$D$14:$D$3599,'Expenditures - all orgs'!$C$14:$C$3599, 'Budget Detail - CCCCCC'!$B48,'Expenditures - all orgs'!$B$14:$B$3599,'Budget Detail - CCCCCC'!$B$3)</f>
        <v>0</v>
      </c>
      <c r="D48" s="276">
        <f>SUMIFS('Expenditures - all orgs'!$E$14:$E$3599,'Expenditures - all orgs'!$C$14:$C$3599, 'Budget Detail - CCCCCC'!$B48,'Expenditures - all orgs'!$B$14:$B$3599,'Budget Detail - CCCCCC'!$B$3)</f>
        <v>0</v>
      </c>
      <c r="E48" s="277">
        <f>SUMIFS('Expenditures - all orgs'!$F$14:$F$3599,'Expenditures - all orgs'!$C$14:$C$3599, 'Budget Detail - CCCCCC'!$B48,'Expenditures - all orgs'!$B$14:$B$3599,'Budget Detail - CCCCCC'!$B$3)</f>
        <v>0</v>
      </c>
      <c r="F48" s="278">
        <f t="shared" si="0"/>
        <v>0</v>
      </c>
    </row>
    <row r="49" spans="1:6" ht="15" customHeight="1" x14ac:dyDescent="0.3">
      <c r="A49" s="216" t="s">
        <v>179</v>
      </c>
      <c r="B49" s="1140">
        <v>115100</v>
      </c>
      <c r="C49" s="275">
        <f>SUMIFS('Expenditures - all orgs'!$D$14:$D$3599,'Expenditures - all orgs'!$C$14:$C$3599, 'Budget Detail - CCCCCC'!$B49,'Expenditures - all orgs'!$B$14:$B$3599,'Budget Detail - CCCCCC'!$B$3)</f>
        <v>0</v>
      </c>
      <c r="D49" s="276">
        <f>SUMIFS('Expenditures - all orgs'!$E$14:$E$3599,'Expenditures - all orgs'!$C$14:$C$3599, 'Budget Detail - CCCCCC'!$B49,'Expenditures - all orgs'!$B$14:$B$3599,'Budget Detail - CCCCCC'!$B$3)</f>
        <v>0</v>
      </c>
      <c r="E49" s="277">
        <f>SUMIFS('Expenditures - all orgs'!$F$14:$F$3599,'Expenditures - all orgs'!$C$14:$C$3599, 'Budget Detail - CCCCCC'!$B49,'Expenditures - all orgs'!$B$14:$B$3599,'Budget Detail - CCCCCC'!$B$3)</f>
        <v>0</v>
      </c>
      <c r="F49" s="278">
        <f t="shared" si="0"/>
        <v>0</v>
      </c>
    </row>
    <row r="50" spans="1:6" ht="15" customHeight="1" x14ac:dyDescent="0.3">
      <c r="A50" s="216" t="s">
        <v>178</v>
      </c>
      <c r="B50" s="1140">
        <v>115200</v>
      </c>
      <c r="C50" s="275">
        <f>SUMIFS('Expenditures - all orgs'!$D$14:$D$3599,'Expenditures - all orgs'!$C$14:$C$3599, 'Budget Detail - CCCCCC'!$B50,'Expenditures - all orgs'!$B$14:$B$3599,'Budget Detail - CCCCCC'!$B$3)</f>
        <v>0</v>
      </c>
      <c r="D50" s="276">
        <f>SUMIFS('Expenditures - all orgs'!$E$14:$E$3599,'Expenditures - all orgs'!$C$14:$C$3599, 'Budget Detail - CCCCCC'!$B50,'Expenditures - all orgs'!$B$14:$B$3599,'Budget Detail - CCCCCC'!$B$3)</f>
        <v>0</v>
      </c>
      <c r="E50" s="277">
        <f>SUMIFS('Expenditures - all orgs'!$F$14:$F$3599,'Expenditures - all orgs'!$C$14:$C$3599, 'Budget Detail - CCCCCC'!$B50,'Expenditures - all orgs'!$B$14:$B$3599,'Budget Detail - CCCCCC'!$B$3)</f>
        <v>0</v>
      </c>
      <c r="F50" s="278">
        <f t="shared" si="0"/>
        <v>0</v>
      </c>
    </row>
    <row r="51" spans="1:6" ht="15" customHeight="1" x14ac:dyDescent="0.3">
      <c r="A51" s="216" t="s">
        <v>180</v>
      </c>
      <c r="B51" s="1140">
        <v>115300</v>
      </c>
      <c r="C51" s="275">
        <f>SUMIFS('Expenditures - all orgs'!$D$14:$D$3599,'Expenditures - all orgs'!$C$14:$C$3599, 'Budget Detail - CCCCCC'!$B51,'Expenditures - all orgs'!$B$14:$B$3599,'Budget Detail - CCCCCC'!$B$3)</f>
        <v>0</v>
      </c>
      <c r="D51" s="276">
        <f>SUMIFS('Expenditures - all orgs'!$E$14:$E$3599,'Expenditures - all orgs'!$C$14:$C$3599, 'Budget Detail - CCCCCC'!$B51,'Expenditures - all orgs'!$B$14:$B$3599,'Budget Detail - CCCCCC'!$B$3)</f>
        <v>0</v>
      </c>
      <c r="E51" s="277">
        <f>SUMIFS('Expenditures - all orgs'!$F$14:$F$3599,'Expenditures - all orgs'!$C$14:$C$3599, 'Budget Detail - CCCCCC'!$B51,'Expenditures - all orgs'!$B$14:$B$3599,'Budget Detail - CCCCCC'!$B$3)</f>
        <v>0</v>
      </c>
      <c r="F51" s="278">
        <f t="shared" si="0"/>
        <v>0</v>
      </c>
    </row>
    <row r="52" spans="1:6" ht="15" customHeight="1" x14ac:dyDescent="0.3">
      <c r="A52" s="216" t="s">
        <v>181</v>
      </c>
      <c r="B52" s="1140">
        <v>115400</v>
      </c>
      <c r="C52" s="275">
        <f>SUMIFS('Expenditures - all orgs'!$D$14:$D$3599,'Expenditures - all orgs'!$C$14:$C$3599, 'Budget Detail - CCCCCC'!$B52,'Expenditures - all orgs'!$B$14:$B$3599,'Budget Detail - CCCCCC'!$B$3)</f>
        <v>0</v>
      </c>
      <c r="D52" s="276">
        <f>SUMIFS('Expenditures - all orgs'!$E$14:$E$3599,'Expenditures - all orgs'!$C$14:$C$3599, 'Budget Detail - CCCCCC'!$B52,'Expenditures - all orgs'!$B$14:$B$3599,'Budget Detail - CCCCCC'!$B$3)</f>
        <v>0</v>
      </c>
      <c r="E52" s="277">
        <f>SUMIFS('Expenditures - all orgs'!$F$14:$F$3599,'Expenditures - all orgs'!$C$14:$C$3599, 'Budget Detail - CCCCCC'!$B52,'Expenditures - all orgs'!$B$14:$B$3599,'Budget Detail - CCCCCC'!$B$3)</f>
        <v>0</v>
      </c>
      <c r="F52" s="278">
        <f t="shared" si="0"/>
        <v>0</v>
      </c>
    </row>
    <row r="53" spans="1:6" ht="15" customHeight="1" x14ac:dyDescent="0.3">
      <c r="A53" s="216" t="s">
        <v>182</v>
      </c>
      <c r="B53" s="1140">
        <v>115800</v>
      </c>
      <c r="C53" s="275">
        <f>SUMIFS('Expenditures - all orgs'!$D$14:$D$3599,'Expenditures - all orgs'!$C$14:$C$3599, 'Budget Detail - CCCCCC'!$B53,'Expenditures - all orgs'!$B$14:$B$3599,'Budget Detail - CCCCCC'!$B$3)</f>
        <v>0</v>
      </c>
      <c r="D53" s="276">
        <f>SUMIFS('Expenditures - all orgs'!$E$14:$E$3599,'Expenditures - all orgs'!$C$14:$C$3599, 'Budget Detail - CCCCCC'!$B53,'Expenditures - all orgs'!$B$14:$B$3599,'Budget Detail - CCCCCC'!$B$3)</f>
        <v>0</v>
      </c>
      <c r="E53" s="277">
        <f>SUMIFS('Expenditures - all orgs'!$F$14:$F$3599,'Expenditures - all orgs'!$C$14:$C$3599, 'Budget Detail - CCCCCC'!$B53,'Expenditures - all orgs'!$B$14:$B$3599,'Budget Detail - CCCCCC'!$B$3)</f>
        <v>0</v>
      </c>
      <c r="F53" s="278">
        <f t="shared" si="0"/>
        <v>0</v>
      </c>
    </row>
    <row r="54" spans="1:6" ht="15" customHeight="1" x14ac:dyDescent="0.3">
      <c r="A54" s="216" t="s">
        <v>160</v>
      </c>
      <c r="B54" s="1140">
        <v>116200</v>
      </c>
      <c r="C54" s="275">
        <f>SUMIFS('Expenditures - all orgs'!$D$14:$D$3599,'Expenditures - all orgs'!$C$14:$C$3599, 'Budget Detail - CCCCCC'!$B54,'Expenditures - all orgs'!$B$14:$B$3599,'Budget Detail - CCCCCC'!$B$3)</f>
        <v>0</v>
      </c>
      <c r="D54" s="276">
        <f>SUMIFS('Expenditures - all orgs'!$E$14:$E$3599,'Expenditures - all orgs'!$C$14:$C$3599, 'Budget Detail - CCCCCC'!$B54,'Expenditures - all orgs'!$B$14:$B$3599,'Budget Detail - CCCCCC'!$B$3)</f>
        <v>0</v>
      </c>
      <c r="E54" s="277">
        <f>SUMIFS('Expenditures - all orgs'!$F$14:$F$3599,'Expenditures - all orgs'!$C$14:$C$3599, 'Budget Detail - CCCCCC'!$B54,'Expenditures - all orgs'!$B$14:$B$3599,'Budget Detail - CCCCCC'!$B$3)</f>
        <v>0</v>
      </c>
      <c r="F54" s="278">
        <f t="shared" si="0"/>
        <v>0</v>
      </c>
    </row>
    <row r="55" spans="1:6" ht="15" customHeight="1" x14ac:dyDescent="0.3">
      <c r="A55" s="216" t="s">
        <v>171</v>
      </c>
      <c r="B55" s="1140">
        <v>116300</v>
      </c>
      <c r="C55" s="275">
        <f>SUMIFS('Expenditures - all orgs'!$D$14:$D$3599,'Expenditures - all orgs'!$C$14:$C$3599, 'Budget Detail - CCCCCC'!$B55,'Expenditures - all orgs'!$B$14:$B$3599,'Budget Detail - CCCCCC'!$B$3)</f>
        <v>0</v>
      </c>
      <c r="D55" s="276">
        <f>SUMIFS('Expenditures - all orgs'!$E$14:$E$3599,'Expenditures - all orgs'!$C$14:$C$3599, 'Budget Detail - CCCCCC'!$B55,'Expenditures - all orgs'!$B$14:$B$3599,'Budget Detail - CCCCCC'!$B$3)</f>
        <v>0</v>
      </c>
      <c r="E55" s="277">
        <f>SUMIFS('Expenditures - all orgs'!$F$14:$F$3599,'Expenditures - all orgs'!$C$14:$C$3599, 'Budget Detail - CCCCCC'!$B55,'Expenditures - all orgs'!$B$14:$B$3599,'Budget Detail - CCCCCC'!$B$3)</f>
        <v>0</v>
      </c>
      <c r="F55" s="278">
        <f t="shared" si="0"/>
        <v>0</v>
      </c>
    </row>
    <row r="56" spans="1:6" ht="15" customHeight="1" x14ac:dyDescent="0.3">
      <c r="A56" s="216" t="s">
        <v>172</v>
      </c>
      <c r="B56" s="1140">
        <v>116400</v>
      </c>
      <c r="C56" s="275">
        <f>SUMIFS('Expenditures - all orgs'!$D$14:$D$3599,'Expenditures - all orgs'!$C$14:$C$3599, 'Budget Detail - CCCCCC'!$B56,'Expenditures - all orgs'!$B$14:$B$3599,'Budget Detail - CCCCCC'!$B$3)</f>
        <v>0</v>
      </c>
      <c r="D56" s="276">
        <f>SUMIFS('Expenditures - all orgs'!$E$14:$E$3599,'Expenditures - all orgs'!$C$14:$C$3599, 'Budget Detail - CCCCCC'!$B56,'Expenditures - all orgs'!$B$14:$B$3599,'Budget Detail - CCCCCC'!$B$3)</f>
        <v>0</v>
      </c>
      <c r="E56" s="277">
        <f>SUMIFS('Expenditures - all orgs'!$F$14:$F$3599,'Expenditures - all orgs'!$C$14:$C$3599, 'Budget Detail - CCCCCC'!$B56,'Expenditures - all orgs'!$B$14:$B$3599,'Budget Detail - CCCCCC'!$B$3)</f>
        <v>0</v>
      </c>
      <c r="F56" s="278">
        <f t="shared" si="0"/>
        <v>0</v>
      </c>
    </row>
    <row r="57" spans="1:6" ht="15" customHeight="1" x14ac:dyDescent="0.3">
      <c r="A57" s="216" t="s">
        <v>173</v>
      </c>
      <c r="B57" s="1140">
        <v>116500</v>
      </c>
      <c r="C57" s="275">
        <f>SUMIFS('Expenditures - all orgs'!$D$14:$D$3599,'Expenditures - all orgs'!$C$14:$C$3599, 'Budget Detail - CCCCCC'!$B57,'Expenditures - all orgs'!$B$14:$B$3599,'Budget Detail - CCCCCC'!$B$3)</f>
        <v>0</v>
      </c>
      <c r="D57" s="276">
        <f>SUMIFS('Expenditures - all orgs'!$E$14:$E$3599,'Expenditures - all orgs'!$C$14:$C$3599, 'Budget Detail - CCCCCC'!$B57,'Expenditures - all orgs'!$B$14:$B$3599,'Budget Detail - CCCCCC'!$B$3)</f>
        <v>0</v>
      </c>
      <c r="E57" s="277">
        <f>SUMIFS('Expenditures - all orgs'!$F$14:$F$3599,'Expenditures - all orgs'!$C$14:$C$3599, 'Budget Detail - CCCCCC'!$B57,'Expenditures - all orgs'!$B$14:$B$3599,'Budget Detail - CCCCCC'!$B$3)</f>
        <v>0</v>
      </c>
      <c r="F57" s="278">
        <f t="shared" si="0"/>
        <v>0</v>
      </c>
    </row>
    <row r="58" spans="1:6" ht="15" customHeight="1" x14ac:dyDescent="0.3">
      <c r="A58" s="216" t="s">
        <v>161</v>
      </c>
      <c r="B58" s="1140">
        <v>116600</v>
      </c>
      <c r="C58" s="275">
        <f>SUMIFS('Expenditures - all orgs'!$D$14:$D$3599,'Expenditures - all orgs'!$C$14:$C$3599, 'Budget Detail - CCCCCC'!$B58,'Expenditures - all orgs'!$B$14:$B$3599,'Budget Detail - CCCCCC'!$B$3)</f>
        <v>0</v>
      </c>
      <c r="D58" s="276">
        <f>SUMIFS('Expenditures - all orgs'!$E$14:$E$3599,'Expenditures - all orgs'!$C$14:$C$3599, 'Budget Detail - CCCCCC'!$B58,'Expenditures - all orgs'!$B$14:$B$3599,'Budget Detail - CCCCCC'!$B$3)</f>
        <v>0</v>
      </c>
      <c r="E58" s="277">
        <f>SUMIFS('Expenditures - all orgs'!$F$14:$F$3599,'Expenditures - all orgs'!$C$14:$C$3599, 'Budget Detail - CCCCCC'!$B58,'Expenditures - all orgs'!$B$14:$B$3599,'Budget Detail - CCCCCC'!$B$3)</f>
        <v>0</v>
      </c>
      <c r="F58" s="278">
        <f t="shared" si="0"/>
        <v>0</v>
      </c>
    </row>
    <row r="59" spans="1:6" ht="15" customHeight="1" x14ac:dyDescent="0.3">
      <c r="A59" s="216" t="s">
        <v>104</v>
      </c>
      <c r="B59" s="1142" t="s">
        <v>107</v>
      </c>
      <c r="C59" s="275">
        <f>SUMIFS('Expenditures - all orgs'!$D$14:$D$3599,'Expenditures - all orgs'!$C$14:$C$3599, 'Budget Detail - CCCCCC'!$B59,'Expenditures - all orgs'!$B$14:$B$3599,'Budget Detail - CCCCCC'!$B$3)</f>
        <v>0</v>
      </c>
      <c r="D59" s="276">
        <f>SUMIFS('Expenditures - all orgs'!$E$14:$E$3599,'Expenditures - all orgs'!$C$14:$C$3599, 'Budget Detail - CCCCCC'!$B59,'Expenditures - all orgs'!$B$14:$B$3599,'Budget Detail - CCCCCC'!$B$3)</f>
        <v>0</v>
      </c>
      <c r="E59" s="277">
        <f>SUMIFS('Expenditures - all orgs'!$F$14:$F$3599,'Expenditures - all orgs'!$C$14:$C$3599, 'Budget Detail - CCCCCC'!$B59,'Expenditures - all orgs'!$B$14:$B$3599,'Budget Detail - CCCCCC'!$B$3)</f>
        <v>0</v>
      </c>
      <c r="F59" s="278">
        <f t="shared" si="0"/>
        <v>0</v>
      </c>
    </row>
    <row r="60" spans="1:6" ht="15" customHeight="1" x14ac:dyDescent="0.3">
      <c r="A60" s="216" t="s">
        <v>104</v>
      </c>
      <c r="B60" s="1142" t="s">
        <v>107</v>
      </c>
      <c r="C60" s="275">
        <f>SUMIFS('Expenditures - all orgs'!$D$14:$D$3599,'Expenditures - all orgs'!$C$14:$C$3599, 'Budget Detail - CCCCCC'!$B60,'Expenditures - all orgs'!$B$14:$B$3599,'Budget Detail - CCCCCC'!$B$3)</f>
        <v>0</v>
      </c>
      <c r="D60" s="276">
        <f>SUMIFS('Expenditures - all orgs'!$E$14:$E$3599,'Expenditures - all orgs'!$C$14:$C$3599, 'Budget Detail - CCCCCC'!$B60,'Expenditures - all orgs'!$B$14:$B$3599,'Budget Detail - CCCCCC'!$B$3)</f>
        <v>0</v>
      </c>
      <c r="E60" s="277">
        <f>SUMIFS('Expenditures - all orgs'!$F$14:$F$3599,'Expenditures - all orgs'!$C$14:$C$3599, 'Budget Detail - CCCCCC'!$B60,'Expenditures - all orgs'!$B$14:$B$3599,'Budget Detail - CCCCCC'!$B$3)</f>
        <v>0</v>
      </c>
      <c r="F60" s="278">
        <f t="shared" si="0"/>
        <v>0</v>
      </c>
    </row>
    <row r="61" spans="1:6" ht="15" customHeight="1" x14ac:dyDescent="0.3">
      <c r="A61" s="216" t="s">
        <v>104</v>
      </c>
      <c r="B61" s="1142" t="s">
        <v>107</v>
      </c>
      <c r="C61" s="275">
        <f>SUMIFS('Expenditures - all orgs'!$D$14:$D$3599,'Expenditures - all orgs'!$C$14:$C$3599, 'Budget Detail - CCCCCC'!$B61,'Expenditures - all orgs'!$B$14:$B$3599,'Budget Detail - CCCCCC'!$B$3)</f>
        <v>0</v>
      </c>
      <c r="D61" s="276">
        <f>SUMIFS('Expenditures - all orgs'!$E$14:$E$3599,'Expenditures - all orgs'!$C$14:$C$3599, 'Budget Detail - CCCCCC'!$B61,'Expenditures - all orgs'!$B$14:$B$3599,'Budget Detail - CCCCCC'!$B$3)</f>
        <v>0</v>
      </c>
      <c r="E61" s="277">
        <f>SUMIFS('Expenditures - all orgs'!$F$14:$F$3599,'Expenditures - all orgs'!$C$14:$C$3599, 'Budget Detail - CCCCCC'!$B61,'Expenditures - all orgs'!$B$14:$B$3599,'Budget Detail - CCCCCC'!$B$3)</f>
        <v>0</v>
      </c>
      <c r="F61" s="278">
        <f t="shared" si="0"/>
        <v>0</v>
      </c>
    </row>
    <row r="62" spans="1:6" ht="15" customHeight="1" x14ac:dyDescent="0.3">
      <c r="A62" s="216" t="s">
        <v>104</v>
      </c>
      <c r="B62" s="1142" t="s">
        <v>107</v>
      </c>
      <c r="C62" s="275">
        <f>SUMIFS('Expenditures - all orgs'!$D$14:$D$3599,'Expenditures - all orgs'!$C$14:$C$3599, 'Budget Detail - CCCCCC'!$B62,'Expenditures - all orgs'!$B$14:$B$3599,'Budget Detail - CCCCCC'!$B$3)</f>
        <v>0</v>
      </c>
      <c r="D62" s="276">
        <f>SUMIFS('Expenditures - all orgs'!$E$14:$E$3599,'Expenditures - all orgs'!$C$14:$C$3599, 'Budget Detail - CCCCCC'!$B62,'Expenditures - all orgs'!$B$14:$B$3599,'Budget Detail - CCCCCC'!$B$3)</f>
        <v>0</v>
      </c>
      <c r="E62" s="277">
        <f>SUMIFS('Expenditures - all orgs'!$F$14:$F$3599,'Expenditures - all orgs'!$C$14:$C$3599, 'Budget Detail - CCCCCC'!$B62,'Expenditures - all orgs'!$B$14:$B$3599,'Budget Detail - CCCCCC'!$B$3)</f>
        <v>0</v>
      </c>
      <c r="F62" s="278">
        <f t="shared" si="0"/>
        <v>0</v>
      </c>
    </row>
    <row r="63" spans="1:6" ht="15" customHeight="1" x14ac:dyDescent="0.3">
      <c r="A63" s="216" t="s">
        <v>104</v>
      </c>
      <c r="B63" s="1142" t="s">
        <v>107</v>
      </c>
      <c r="C63" s="275">
        <f>SUMIFS('Expenditures - all orgs'!$D$14:$D$3599,'Expenditures - all orgs'!$C$14:$C$3599, 'Budget Detail - CCCCCC'!$B63,'Expenditures - all orgs'!$B$14:$B$3599,'Budget Detail - CCCCCC'!$B$3)</f>
        <v>0</v>
      </c>
      <c r="D63" s="276">
        <f>SUMIFS('Expenditures - all orgs'!$E$14:$E$3599,'Expenditures - all orgs'!$C$14:$C$3599, 'Budget Detail - CCCCCC'!$B63,'Expenditures - all orgs'!$B$14:$B$3599,'Budget Detail - CCCCCC'!$B$3)</f>
        <v>0</v>
      </c>
      <c r="E63" s="277">
        <f>SUMIFS('Expenditures - all orgs'!$F$14:$F$3599,'Expenditures - all orgs'!$C$14:$C$3599, 'Budget Detail - CCCCCC'!$B63,'Expenditures - all orgs'!$B$14:$B$3599,'Budget Detail - CCCCCC'!$B$3)</f>
        <v>0</v>
      </c>
      <c r="F63" s="278">
        <f t="shared" si="0"/>
        <v>0</v>
      </c>
    </row>
    <row r="64" spans="1:6" ht="15" customHeight="1" x14ac:dyDescent="0.3">
      <c r="A64" s="216" t="s">
        <v>104</v>
      </c>
      <c r="B64" s="1142" t="s">
        <v>107</v>
      </c>
      <c r="C64" s="275">
        <f>SUMIFS('Expenditures - all orgs'!$D$14:$D$3599,'Expenditures - all orgs'!$C$14:$C$3599, 'Budget Detail - CCCCCC'!$B64,'Expenditures - all orgs'!$B$14:$B$3599,'Budget Detail - CCCCCC'!$B$3)</f>
        <v>0</v>
      </c>
      <c r="D64" s="276">
        <f>SUMIFS('Expenditures - all orgs'!$E$14:$E$3599,'Expenditures - all orgs'!$C$14:$C$3599, 'Budget Detail - CCCCCC'!$B64,'Expenditures - all orgs'!$B$14:$B$3599,'Budget Detail - CCCCCC'!$B$3)</f>
        <v>0</v>
      </c>
      <c r="E64" s="277">
        <f>SUMIFS('Expenditures - all orgs'!$F$14:$F$3599,'Expenditures - all orgs'!$C$14:$C$3599, 'Budget Detail - CCCCCC'!$B64,'Expenditures - all orgs'!$B$14:$B$3599,'Budget Detail - CCCCCC'!$B$3)</f>
        <v>0</v>
      </c>
      <c r="F64" s="278">
        <f t="shared" si="0"/>
        <v>0</v>
      </c>
    </row>
    <row r="65" spans="1:6" ht="15" customHeight="1" x14ac:dyDescent="0.3">
      <c r="A65" s="216" t="s">
        <v>104</v>
      </c>
      <c r="B65" s="1142" t="s">
        <v>107</v>
      </c>
      <c r="C65" s="275">
        <f>SUMIFS('Expenditures - all orgs'!$D$14:$D$3599,'Expenditures - all orgs'!$C$14:$C$3599, 'Budget Detail - CCCCCC'!$B65,'Expenditures - all orgs'!$B$14:$B$3599,'Budget Detail - CCCCCC'!$B$3)</f>
        <v>0</v>
      </c>
      <c r="D65" s="276">
        <f>SUMIFS('Expenditures - all orgs'!$E$14:$E$3599,'Expenditures - all orgs'!$C$14:$C$3599, 'Budget Detail - CCCCCC'!$B65,'Expenditures - all orgs'!$B$14:$B$3599,'Budget Detail - CCCCCC'!$B$3)</f>
        <v>0</v>
      </c>
      <c r="E65" s="277">
        <f>SUMIFS('Expenditures - all orgs'!$F$14:$F$3599,'Expenditures - all orgs'!$C$14:$C$3599, 'Budget Detail - CCCCCC'!$B65,'Expenditures - all orgs'!$B$14:$B$3599,'Budget Detail - CCCCCC'!$B$3)</f>
        <v>0</v>
      </c>
      <c r="F65" s="278">
        <f t="shared" si="0"/>
        <v>0</v>
      </c>
    </row>
    <row r="66" spans="1:6" ht="15" customHeight="1" x14ac:dyDescent="0.3">
      <c r="A66" s="216" t="s">
        <v>104</v>
      </c>
      <c r="B66" s="1142" t="s">
        <v>107</v>
      </c>
      <c r="C66" s="275">
        <f>SUMIFS('Expenditures - all orgs'!$D$14:$D$3599,'Expenditures - all orgs'!$C$14:$C$3599, 'Budget Detail - CCCCCC'!$B66,'Expenditures - all orgs'!$B$14:$B$3599,'Budget Detail - CCCCCC'!$B$3)</f>
        <v>0</v>
      </c>
      <c r="D66" s="276">
        <f>SUMIFS('Expenditures - all orgs'!$E$14:$E$3599,'Expenditures - all orgs'!$C$14:$C$3599, 'Budget Detail - CCCCCC'!$B66,'Expenditures - all orgs'!$B$14:$B$3599,'Budget Detail - CCCCCC'!$B$3)</f>
        <v>0</v>
      </c>
      <c r="E66" s="277">
        <f>SUMIFS('Expenditures - all orgs'!$F$14:$F$3599,'Expenditures - all orgs'!$C$14:$C$3599, 'Budget Detail - CCCCCC'!$B66,'Expenditures - all orgs'!$B$14:$B$3599,'Budget Detail - CCCCCC'!$B$3)</f>
        <v>0</v>
      </c>
      <c r="F66" s="278">
        <f t="shared" si="0"/>
        <v>0</v>
      </c>
    </row>
    <row r="67" spans="1:6" ht="15" customHeight="1" x14ac:dyDescent="0.3">
      <c r="A67" s="216" t="s">
        <v>104</v>
      </c>
      <c r="B67" s="1142" t="s">
        <v>107</v>
      </c>
      <c r="C67" s="275">
        <f>SUMIFS('Expenditures - all orgs'!$D$14:$D$3599,'Expenditures - all orgs'!$C$14:$C$3599, 'Budget Detail - CCCCCC'!$B67,'Expenditures - all orgs'!$B$14:$B$3599,'Budget Detail - CCCCCC'!$B$3)</f>
        <v>0</v>
      </c>
      <c r="D67" s="276">
        <f>SUMIFS('Expenditures - all orgs'!$E$14:$E$3599,'Expenditures - all orgs'!$C$14:$C$3599, 'Budget Detail - CCCCCC'!$B67,'Expenditures - all orgs'!$B$14:$B$3599,'Budget Detail - CCCCCC'!$B$3)</f>
        <v>0</v>
      </c>
      <c r="E67" s="277">
        <f>SUMIFS('Expenditures - all orgs'!$F$14:$F$3599,'Expenditures - all orgs'!$C$14:$C$3599, 'Budget Detail - CCCCCC'!$B67,'Expenditures - all orgs'!$B$14:$B$3599,'Budget Detail - CCCCCC'!$B$3)</f>
        <v>0</v>
      </c>
      <c r="F67" s="278">
        <f t="shared" si="0"/>
        <v>0</v>
      </c>
    </row>
    <row r="68" spans="1:6" ht="15" customHeight="1" x14ac:dyDescent="0.3">
      <c r="A68" s="216" t="s">
        <v>104</v>
      </c>
      <c r="B68" s="1142" t="s">
        <v>107</v>
      </c>
      <c r="C68" s="275">
        <f>SUMIFS('Expenditures - all orgs'!$D$14:$D$3599,'Expenditures - all orgs'!$C$14:$C$3599, 'Budget Detail - CCCCCC'!$B68,'Expenditures - all orgs'!$B$14:$B$3599,'Budget Detail - CCCCCC'!$B$3)</f>
        <v>0</v>
      </c>
      <c r="D68" s="276">
        <f>SUMIFS('Expenditures - all orgs'!$E$14:$E$3599,'Expenditures - all orgs'!$C$14:$C$3599, 'Budget Detail - CCCCCC'!$B68,'Expenditures - all orgs'!$B$14:$B$3599,'Budget Detail - CCCCCC'!$B$3)</f>
        <v>0</v>
      </c>
      <c r="E68" s="277">
        <f>SUMIFS('Expenditures - all orgs'!$F$14:$F$3599,'Expenditures - all orgs'!$C$14:$C$3599, 'Budget Detail - CCCCCC'!$B68,'Expenditures - all orgs'!$B$14:$B$3599,'Budget Detail - CCCCCC'!$B$3)</f>
        <v>0</v>
      </c>
      <c r="F68" s="278">
        <f t="shared" si="0"/>
        <v>0</v>
      </c>
    </row>
    <row r="69" spans="1:6" ht="15" customHeight="1" x14ac:dyDescent="0.3">
      <c r="A69" s="216" t="s">
        <v>104</v>
      </c>
      <c r="B69" s="1142" t="s">
        <v>107</v>
      </c>
      <c r="C69" s="275">
        <f>SUMIFS('Expenditures - all orgs'!$D$14:$D$3599,'Expenditures - all orgs'!$C$14:$C$3599, 'Budget Detail - CCCCCC'!$B69,'Expenditures - all orgs'!$B$14:$B$3599,'Budget Detail - CCCCCC'!$B$3)</f>
        <v>0</v>
      </c>
      <c r="D69" s="276">
        <f>SUMIFS('Expenditures - all orgs'!$E$14:$E$3599,'Expenditures - all orgs'!$C$14:$C$3599, 'Budget Detail - CCCCCC'!$B69,'Expenditures - all orgs'!$B$14:$B$3599,'Budget Detail - CCCCCC'!$B$3)</f>
        <v>0</v>
      </c>
      <c r="E69" s="277">
        <f>SUMIFS('Expenditures - all orgs'!$F$14:$F$3599,'Expenditures - all orgs'!$C$14:$C$3599, 'Budget Detail - CCCCCC'!$B69,'Expenditures - all orgs'!$B$14:$B$3599,'Budget Detail - CCCCCC'!$B$3)</f>
        <v>0</v>
      </c>
      <c r="F69" s="278">
        <f t="shared" si="0"/>
        <v>0</v>
      </c>
    </row>
    <row r="70" spans="1:6" ht="15" customHeight="1" thickBot="1" x14ac:dyDescent="0.35">
      <c r="A70" s="216" t="s">
        <v>104</v>
      </c>
      <c r="B70" s="1142" t="s">
        <v>107</v>
      </c>
      <c r="C70" s="275">
        <f>SUMIFS('Expenditures - all orgs'!$D$14:$D$3599,'Expenditures - all orgs'!$C$14:$C$3599, 'Budget Detail - CCCCCC'!$B70,'Expenditures - all orgs'!$B$14:$B$3599,'Budget Detail - CCCCCC'!$B$3)</f>
        <v>0</v>
      </c>
      <c r="D70" s="276">
        <f>SUMIFS('Expenditures - all orgs'!$E$14:$E$3599,'Expenditures - all orgs'!$C$14:$C$3599, 'Budget Detail - CCCCCC'!$B70,'Expenditures - all orgs'!$B$14:$B$3599,'Budget Detail - CCCCCC'!$B$3)</f>
        <v>0</v>
      </c>
      <c r="E70" s="277">
        <f>SUMIFS('Expenditures - all orgs'!$F$14:$F$3599,'Expenditures - all orgs'!$C$14:$C$3599, 'Budget Detail - CCCCCC'!$B70,'Expenditures - all orgs'!$B$14:$B$3599,'Budget Detail - CCCCCC'!$B$3)</f>
        <v>0</v>
      </c>
      <c r="F70" s="286">
        <f t="shared" si="0"/>
        <v>0</v>
      </c>
    </row>
    <row r="71" spans="1:6" ht="15" customHeight="1" thickBot="1" x14ac:dyDescent="0.35">
      <c r="A71" s="1384" t="s">
        <v>211</v>
      </c>
      <c r="B71" s="1385"/>
      <c r="C71" s="1138">
        <f>SUM(C10:C70)</f>
        <v>0</v>
      </c>
      <c r="D71" s="1138">
        <f>SUM(D10:D70)</f>
        <v>0</v>
      </c>
      <c r="E71" s="1138">
        <f>SUM(E10:E70)</f>
        <v>0</v>
      </c>
      <c r="F71" s="1139">
        <f>SUM(F10:F70)</f>
        <v>0</v>
      </c>
    </row>
    <row r="72" spans="1:6" ht="15" customHeight="1" x14ac:dyDescent="0.3">
      <c r="A72" s="708"/>
      <c r="B72" s="708"/>
      <c r="C72" s="287"/>
      <c r="D72" s="288"/>
      <c r="E72" s="289"/>
      <c r="F72" s="290"/>
    </row>
    <row r="73" spans="1:6" ht="15" customHeight="1" x14ac:dyDescent="0.3">
      <c r="A73" s="217" t="s">
        <v>294</v>
      </c>
      <c r="B73" s="708"/>
      <c r="C73" s="291"/>
      <c r="D73" s="292"/>
      <c r="E73" s="292"/>
      <c r="F73" s="293"/>
    </row>
    <row r="74" spans="1:6" ht="15" customHeight="1" x14ac:dyDescent="0.3">
      <c r="A74" s="218" t="s">
        <v>183</v>
      </c>
      <c r="B74" s="589">
        <v>119600</v>
      </c>
      <c r="C74" s="294">
        <f>SUMIFS('Expenditures - all orgs'!$D$14:$D$3599,'Expenditures - all orgs'!$C$14:$C$3599, 'Budget Detail - CCCCCC'!$B74,'Expenditures - all orgs'!$B$14:$B$3599,'Budget Detail - CCCCCC'!$B$3)</f>
        <v>0</v>
      </c>
      <c r="D74" s="295">
        <f>SUMIFS('Expenditures - all orgs'!$E$14:$E$3599,'Expenditures - all orgs'!$C$14:$C$3599, 'Budget Detail - CCCCCC'!$B74,'Expenditures - all orgs'!$B$14:$B$3599,'Budget Detail - CCCCCC'!$B$3)</f>
        <v>0</v>
      </c>
      <c r="E74" s="296">
        <f>SUMIFS('Expenditures - all orgs'!$F$14:$F$3599,'Expenditures - all orgs'!$C$14:$C$3599, 'Budget Detail - CCCCCC'!$B74,'Expenditures - all orgs'!$B$14:$B$3599,'Budget Detail - CCCCCC'!$B$3)</f>
        <v>0</v>
      </c>
      <c r="F74" s="297">
        <f t="shared" si="0"/>
        <v>0</v>
      </c>
    </row>
    <row r="75" spans="1:6" ht="15" customHeight="1" x14ac:dyDescent="0.3">
      <c r="A75" s="218" t="s">
        <v>184</v>
      </c>
      <c r="B75" s="590">
        <v>119700</v>
      </c>
      <c r="C75" s="294">
        <f>SUMIFS('Expenditures - all orgs'!$D$14:$D$3599,'Expenditures - all orgs'!$C$14:$C$3599, 'Budget Detail - CCCCCC'!$B75,'Expenditures - all orgs'!$B$14:$B$3599,'Budget Detail - CCCCCC'!$B$3)</f>
        <v>0</v>
      </c>
      <c r="D75" s="295">
        <f>SUMIFS('Expenditures - all orgs'!$E$14:$E$3599,'Expenditures - all orgs'!$C$14:$C$3599, 'Budget Detail - CCCCCC'!$B75,'Expenditures - all orgs'!$B$14:$B$3599,'Budget Detail - CCCCCC'!$B$3)</f>
        <v>0</v>
      </c>
      <c r="E75" s="296">
        <f>SUMIFS('Expenditures - all orgs'!$F$14:$F$3599,'Expenditures - all orgs'!$C$14:$C$3599, 'Budget Detail - CCCCCC'!$B75,'Expenditures - all orgs'!$B$14:$B$3599,'Budget Detail - CCCCCC'!$B$3)</f>
        <v>0</v>
      </c>
      <c r="F75" s="297">
        <f t="shared" si="0"/>
        <v>0</v>
      </c>
    </row>
    <row r="76" spans="1:6" ht="15" customHeight="1" x14ac:dyDescent="0.3">
      <c r="A76" s="218" t="s">
        <v>185</v>
      </c>
      <c r="B76" s="590">
        <v>119800</v>
      </c>
      <c r="C76" s="294">
        <f>SUMIFS('Expenditures - all orgs'!$D$14:$D$3599,'Expenditures - all orgs'!$C$14:$C$3599, 'Budget Detail - CCCCCC'!$B76,'Expenditures - all orgs'!$B$14:$B$3599,'Budget Detail - CCCCCC'!$B$3)</f>
        <v>0</v>
      </c>
      <c r="D76" s="295">
        <f>SUMIFS('Expenditures - all orgs'!$E$14:$E$3599,'Expenditures - all orgs'!$C$14:$C$3599, 'Budget Detail - CCCCCC'!$B76,'Expenditures - all orgs'!$B$14:$B$3599,'Budget Detail - CCCCCC'!$B$3)</f>
        <v>0</v>
      </c>
      <c r="E76" s="296">
        <f>SUMIFS('Expenditures - all orgs'!$F$14:$F$3599,'Expenditures - all orgs'!$C$14:$C$3599, 'Budget Detail - CCCCCC'!$B76,'Expenditures - all orgs'!$B$14:$B$3599,'Budget Detail - CCCCCC'!$B$3)</f>
        <v>0</v>
      </c>
      <c r="F76" s="297">
        <f t="shared" ref="F76:F80" si="1">C76-D76-E76</f>
        <v>0</v>
      </c>
    </row>
    <row r="77" spans="1:6" ht="15" customHeight="1" x14ac:dyDescent="0.3">
      <c r="A77" s="218" t="s">
        <v>185</v>
      </c>
      <c r="B77" s="590">
        <v>119900</v>
      </c>
      <c r="C77" s="294">
        <f>SUMIFS('Expenditures - all orgs'!$D$14:$D$3599,'Expenditures - all orgs'!$C$14:$C$3599, 'Budget Detail - CCCCCC'!$B77,'Expenditures - all orgs'!$B$14:$B$3599,'Budget Detail - CCCCCC'!$B$3)</f>
        <v>0</v>
      </c>
      <c r="D77" s="295">
        <f>SUMIFS('Expenditures - all orgs'!$E$14:$E$3599,'Expenditures - all orgs'!$C$14:$C$3599, 'Budget Detail - CCCCCC'!$B77,'Expenditures - all orgs'!$B$14:$B$3599,'Budget Detail - CCCCCC'!$B$3)</f>
        <v>0</v>
      </c>
      <c r="E77" s="296">
        <f>SUMIFS('Expenditures - all orgs'!$F$14:$F$3599,'Expenditures - all orgs'!$C$14:$C$3599, 'Budget Detail - CCCCCC'!$B77,'Expenditures - all orgs'!$B$14:$B$3599,'Budget Detail - CCCCCC'!$B$3)</f>
        <v>0</v>
      </c>
      <c r="F77" s="297">
        <f t="shared" si="1"/>
        <v>0</v>
      </c>
    </row>
    <row r="78" spans="1:6" ht="15" customHeight="1" x14ac:dyDescent="0.3">
      <c r="A78" s="218" t="s">
        <v>185</v>
      </c>
      <c r="B78" s="590">
        <v>119940</v>
      </c>
      <c r="C78" s="294">
        <f>SUMIFS('Expenditures - all orgs'!$D$14:$D$3599,'Expenditures - all orgs'!$C$14:$C$3599, 'Budget Detail - CCCCCC'!$B78,'Expenditures - all orgs'!$B$14:$B$3599,'Budget Detail - CCCCCC'!$B$3)</f>
        <v>0</v>
      </c>
      <c r="D78" s="295">
        <f>SUMIFS('Expenditures - all orgs'!$E$14:$E$3599,'Expenditures - all orgs'!$C$14:$C$3599, 'Budget Detail - CCCCCC'!$B78,'Expenditures - all orgs'!$B$14:$B$3599,'Budget Detail - CCCCCC'!$B$3)</f>
        <v>0</v>
      </c>
      <c r="E78" s="296">
        <f>SUMIFS('Expenditures - all orgs'!$F$14:$F$3599,'Expenditures - all orgs'!$C$14:$C$3599, 'Budget Detail - CCCCCC'!$B78,'Expenditures - all orgs'!$B$14:$B$3599,'Budget Detail - CCCCCC'!$B$3)</f>
        <v>0</v>
      </c>
      <c r="F78" s="297">
        <f t="shared" si="1"/>
        <v>0</v>
      </c>
    </row>
    <row r="79" spans="1:6" ht="15" customHeight="1" x14ac:dyDescent="0.3">
      <c r="A79" s="218" t="s">
        <v>104</v>
      </c>
      <c r="B79" s="590" t="s">
        <v>107</v>
      </c>
      <c r="C79" s="294">
        <f>SUMIFS('Expenditures - all orgs'!$D$14:$D$3599,'Expenditures - all orgs'!$C$14:$C$3599, 'Budget Detail - CCCCCC'!$B79,'Expenditures - all orgs'!$B$14:$B$3599,'Budget Detail - CCCCCC'!$B$3)</f>
        <v>0</v>
      </c>
      <c r="D79" s="295">
        <f>SUMIFS('Expenditures - all orgs'!$E$14:$E$3599,'Expenditures - all orgs'!$C$14:$C$3599, 'Budget Detail - CCCCCC'!$B79,'Expenditures - all orgs'!$B$14:$B$3599,'Budget Detail - CCCCCC'!$B$3)</f>
        <v>0</v>
      </c>
      <c r="E79" s="296">
        <f>SUMIFS('Expenditures - all orgs'!$F$14:$F$3599,'Expenditures - all orgs'!$C$14:$C$3599, 'Budget Detail - CCCCCC'!$B79,'Expenditures - all orgs'!$B$14:$B$3599,'Budget Detail - CCCCCC'!$B$3)</f>
        <v>0</v>
      </c>
      <c r="F79" s="297">
        <f t="shared" si="1"/>
        <v>0</v>
      </c>
    </row>
    <row r="80" spans="1:6" ht="15" customHeight="1" thickBot="1" x14ac:dyDescent="0.35">
      <c r="A80" s="218" t="s">
        <v>104</v>
      </c>
      <c r="B80" s="590" t="s">
        <v>107</v>
      </c>
      <c r="C80" s="294">
        <f>SUMIFS('Expenditures - all orgs'!$D$14:$D$3599,'Expenditures - all orgs'!$C$14:$C$3599, 'Budget Detail - CCCCCC'!$B80,'Expenditures - all orgs'!$B$14:$B$3599,'Budget Detail - CCCCCC'!$B$3)</f>
        <v>0</v>
      </c>
      <c r="D80" s="295">
        <f>SUMIFS('Expenditures - all orgs'!$E$14:$E$3599,'Expenditures - all orgs'!$C$14:$C$3599, 'Budget Detail - CCCCCC'!$B80,'Expenditures - all orgs'!$B$14:$B$3599,'Budget Detail - CCCCCC'!$B$3)</f>
        <v>0</v>
      </c>
      <c r="E80" s="296">
        <f>SUMIFS('Expenditures - all orgs'!$F$14:$F$3599,'Expenditures - all orgs'!$C$14:$C$3599, 'Budget Detail - CCCCCC'!$B80,'Expenditures - all orgs'!$B$14:$B$3599,'Budget Detail - CCCCCC'!$B$3)</f>
        <v>0</v>
      </c>
      <c r="F80" s="298">
        <f t="shared" si="1"/>
        <v>0</v>
      </c>
    </row>
    <row r="81" spans="1:37" ht="15" customHeight="1" thickBot="1" x14ac:dyDescent="0.35">
      <c r="A81" s="1386" t="s">
        <v>212</v>
      </c>
      <c r="B81" s="1387"/>
      <c r="C81" s="1143">
        <f>SUM(C74:C80)</f>
        <v>0</v>
      </c>
      <c r="D81" s="1143">
        <f>SUM(D74:D80)</f>
        <v>0</v>
      </c>
      <c r="E81" s="1143">
        <f t="shared" ref="E81:F81" si="2">SUM(E74:E80)</f>
        <v>0</v>
      </c>
      <c r="F81" s="1144">
        <f t="shared" si="2"/>
        <v>0</v>
      </c>
    </row>
    <row r="82" spans="1:37" ht="15" customHeight="1" thickBot="1" x14ac:dyDescent="0.35">
      <c r="A82" s="218"/>
      <c r="B82" s="219"/>
      <c r="C82" s="300"/>
      <c r="D82" s="289"/>
      <c r="E82" s="289"/>
      <c r="F82" s="290"/>
    </row>
    <row r="83" spans="1:37" ht="18" customHeight="1" thickBot="1" x14ac:dyDescent="0.35">
      <c r="A83" s="1382" t="s">
        <v>313</v>
      </c>
      <c r="B83" s="1383"/>
      <c r="C83" s="301">
        <f>C71+C81</f>
        <v>0</v>
      </c>
      <c r="D83" s="301">
        <f>D71+D81</f>
        <v>0</v>
      </c>
      <c r="E83" s="301">
        <f>E71+E81</f>
        <v>0</v>
      </c>
      <c r="F83" s="302">
        <f>F71+F81</f>
        <v>0</v>
      </c>
    </row>
    <row r="84" spans="1:37" ht="15" customHeight="1" x14ac:dyDescent="0.3">
      <c r="A84" s="215"/>
      <c r="B84" s="215"/>
      <c r="C84" s="709"/>
      <c r="D84" s="709"/>
      <c r="E84" s="303"/>
      <c r="F84" s="284"/>
    </row>
    <row r="85" spans="1:37" ht="15" customHeight="1" x14ac:dyDescent="0.3">
      <c r="A85" s="216"/>
      <c r="B85" s="216"/>
      <c r="C85" s="709"/>
      <c r="D85" s="709"/>
      <c r="E85" s="710"/>
      <c r="F85" s="714"/>
    </row>
    <row r="86" spans="1:37" ht="15" customHeight="1" x14ac:dyDescent="0.3">
      <c r="A86" s="220" t="s">
        <v>14</v>
      </c>
      <c r="B86" s="221"/>
      <c r="C86" s="304"/>
      <c r="D86" s="709"/>
      <c r="E86" s="710"/>
      <c r="F86" s="714"/>
    </row>
    <row r="87" spans="1:37" ht="15" customHeight="1" thickBot="1" x14ac:dyDescent="0.35">
      <c r="A87" s="222" t="s">
        <v>86</v>
      </c>
      <c r="B87" s="595">
        <v>120010</v>
      </c>
      <c r="C87" s="347">
        <f>SUMIFS('Expenditures - all orgs'!$D$14:$D$3599,'Expenditures - all orgs'!$C$14:$C$3599, 'Budget Detail - CCCCCC'!$B87,'Expenditures - all orgs'!$B$14:$B$3599,'Budget Detail - CCCCCC'!$B$3)</f>
        <v>0</v>
      </c>
      <c r="D87" s="388">
        <f>SUMIFS('Expenditures - all orgs'!$E$14:$E$3599,'Expenditures - all orgs'!$C$14:$C$3599, 'Budget Detail - CCCCCC'!$B87,'Expenditures - all orgs'!$B$14:$B$3599,'Budget Detail - CCCCCC'!$B$3)</f>
        <v>0</v>
      </c>
      <c r="E87" s="389">
        <f>SUMIFS('Expenditures - all orgs'!$F$14:$F$3599,'Expenditures - all orgs'!$C$14:$C$3599, 'Budget Detail - CCCCCC'!$B87,'Expenditures - all orgs'!$B$14:$B$3599,'Budget Detail - CCCCCC'!$B$3)</f>
        <v>0</v>
      </c>
      <c r="F87" s="390">
        <f>C87-D87-E87</f>
        <v>0</v>
      </c>
    </row>
    <row r="88" spans="1:37" ht="15" customHeight="1" thickBot="1" x14ac:dyDescent="0.35">
      <c r="A88" s="218"/>
      <c r="B88" s="596" t="s">
        <v>362</v>
      </c>
      <c r="C88" s="349">
        <f>SUM(C87)</f>
        <v>0</v>
      </c>
      <c r="D88" s="349">
        <f t="shared" ref="D88:F88" si="3">SUM(D87)</f>
        <v>0</v>
      </c>
      <c r="E88" s="349">
        <f t="shared" si="3"/>
        <v>0</v>
      </c>
      <c r="F88" s="349">
        <f t="shared" si="3"/>
        <v>0</v>
      </c>
    </row>
    <row r="89" spans="1:37" ht="15" customHeight="1" x14ac:dyDescent="0.3">
      <c r="A89" s="708"/>
      <c r="B89" s="588"/>
      <c r="C89" s="288"/>
      <c r="D89" s="966"/>
      <c r="E89" s="966"/>
      <c r="F89" s="967"/>
    </row>
    <row r="90" spans="1:37" ht="15" customHeight="1" x14ac:dyDescent="0.3">
      <c r="A90" s="231" t="s">
        <v>204</v>
      </c>
      <c r="B90" s="588"/>
      <c r="C90" s="291"/>
      <c r="D90" s="292"/>
      <c r="E90" s="292"/>
      <c r="F90" s="293"/>
    </row>
    <row r="91" spans="1:37" ht="15" customHeight="1" x14ac:dyDescent="0.3">
      <c r="A91" s="222" t="s">
        <v>91</v>
      </c>
      <c r="B91" s="597">
        <v>121100</v>
      </c>
      <c r="C91" s="308">
        <f>SUMIFS('Expenditures - all orgs'!$D$14:$D$3599,'Expenditures - all orgs'!$C$14:$C$3599, 'Budget Detail - CCCCCC'!$B91,'Expenditures - all orgs'!$B$14:$B$3599,'Budget Detail - CCCCCC'!$B$3)</f>
        <v>0</v>
      </c>
      <c r="D91" s="393">
        <f>SUMIFS('Expenditures - all orgs'!$E$14:$E$3599,'Expenditures - all orgs'!$C$14:$C$3599, 'Budget Detail - CCCCCC'!$B91,'Expenditures - all orgs'!$B$14:$B$3599,'Budget Detail - CCCCCC'!$B$3)</f>
        <v>0</v>
      </c>
      <c r="E91" s="394">
        <f>SUMIFS('Expenditures - all orgs'!$F$14:$F$3599,'Expenditures - all orgs'!$C$14:$C$3599, 'Budget Detail - CCCCCC'!$B91,'Expenditures - all orgs'!$B$14:$B$3599,'Budget Detail - CCCCCC'!$B$3)</f>
        <v>0</v>
      </c>
      <c r="F91" s="395">
        <f>C91-D91-E91</f>
        <v>0</v>
      </c>
    </row>
    <row r="92" spans="1:37" ht="15" customHeight="1" x14ac:dyDescent="0.3">
      <c r="A92" s="222" t="s">
        <v>301</v>
      </c>
      <c r="B92" s="598">
        <v>121110</v>
      </c>
      <c r="C92" s="308">
        <f>SUMIFS('Expenditures - all orgs'!$D$14:$D$3599,'Expenditures - all orgs'!$C$14:$C$3599, 'Budget Detail - CCCCCC'!$B92,'Expenditures - all orgs'!$B$14:$B$3599,'Budget Detail - CCCCCC'!$B$3)</f>
        <v>0</v>
      </c>
      <c r="D92" s="393">
        <f>SUMIFS('Expenditures - all orgs'!$E$14:$E$3599,'Expenditures - all orgs'!$C$14:$C$3599, 'Budget Detail - CCCCCC'!$B92,'Expenditures - all orgs'!$B$14:$B$3599,'Budget Detail - CCCCCC'!$B$3)</f>
        <v>0</v>
      </c>
      <c r="E92" s="394">
        <f>SUMIFS('Expenditures - all orgs'!$F$14:$F$3599,'Expenditures - all orgs'!$C$14:$C$3599, 'Budget Detail - CCCCCC'!$B92,'Expenditures - all orgs'!$B$14:$B$3599,'Budget Detail - CCCCCC'!$B$3)</f>
        <v>0</v>
      </c>
      <c r="F92" s="396">
        <f>C92-D92-E92</f>
        <v>0</v>
      </c>
    </row>
    <row r="93" spans="1:37" ht="15" customHeight="1" x14ac:dyDescent="0.3">
      <c r="A93" s="222" t="s">
        <v>186</v>
      </c>
      <c r="B93" s="598">
        <v>121200</v>
      </c>
      <c r="C93" s="308">
        <f>SUMIFS('Expenditures - all orgs'!$D$14:$D$3599,'Expenditures - all orgs'!$C$14:$C$3599, 'Budget Detail - CCCCCC'!$B93,'Expenditures - all orgs'!$B$14:$B$3599,'Budget Detail - CCCCCC'!$B$3)</f>
        <v>0</v>
      </c>
      <c r="D93" s="393">
        <f>SUMIFS('Expenditures - all orgs'!$E$14:$E$3599,'Expenditures - all orgs'!$C$14:$C$3599, 'Budget Detail - CCCCCC'!$B93,'Expenditures - all orgs'!$B$14:$B$3599,'Budget Detail - CCCCCC'!$B$3)</f>
        <v>0</v>
      </c>
      <c r="E93" s="394">
        <f>SUMIFS('Expenditures - all orgs'!$F$14:$F$3599,'Expenditures - all orgs'!$C$14:$C$3599, 'Budget Detail - CCCCCC'!$B93,'Expenditures - all orgs'!$B$14:$B$3599,'Budget Detail - CCCCCC'!$B$3)</f>
        <v>0</v>
      </c>
      <c r="F93" s="396">
        <f t="shared" ref="F93:F103" si="4">C93-D93-E93</f>
        <v>0</v>
      </c>
    </row>
    <row r="94" spans="1:37" s="713" customFormat="1" ht="15" customHeight="1" x14ac:dyDescent="0.3">
      <c r="A94" s="222" t="s">
        <v>418</v>
      </c>
      <c r="B94" s="598">
        <v>121300</v>
      </c>
      <c r="C94" s="308">
        <f>SUMIFS('Expenditures - all orgs'!$D$14:$D$3599,'Expenditures - all orgs'!$C$14:$C$3599, 'Budget Detail - CCCCCC'!$B94,'Expenditures - all orgs'!$B$14:$B$3599,'Budget Detail - CCCCCC'!$B$3)</f>
        <v>0</v>
      </c>
      <c r="D94" s="393">
        <f>SUMIFS('Expenditures - all orgs'!$E$14:$E$3599,'Expenditures - all orgs'!$C$14:$C$3599, 'Budget Detail - CCCCCC'!$B94,'Expenditures - all orgs'!$B$14:$B$3599,'Budget Detail - CCCCCC'!$B$3)</f>
        <v>0</v>
      </c>
      <c r="E94" s="394">
        <f>SUMIFS('Expenditures - all orgs'!$F$14:$F$3599,'Expenditures - all orgs'!$C$14:$C$3599, 'Budget Detail - CCCCCC'!$B94,'Expenditures - all orgs'!$B$14:$B$3599,'Budget Detail - CCCCCC'!$B$3)</f>
        <v>0</v>
      </c>
      <c r="F94" s="396">
        <f t="shared" si="4"/>
        <v>0</v>
      </c>
      <c r="G94" s="281"/>
      <c r="H94" s="711"/>
      <c r="I94" s="711"/>
      <c r="J94" s="711"/>
      <c r="K94" s="712"/>
      <c r="L94" s="712"/>
      <c r="M94" s="712"/>
      <c r="N94" s="712"/>
      <c r="O94" s="712"/>
      <c r="P94" s="712"/>
      <c r="Q94" s="712"/>
      <c r="R94" s="712"/>
      <c r="S94" s="712"/>
      <c r="T94" s="712"/>
      <c r="U94" s="712"/>
      <c r="V94" s="712"/>
      <c r="W94" s="712"/>
      <c r="X94" s="712"/>
      <c r="Y94" s="712"/>
      <c r="Z94" s="712"/>
      <c r="AA94" s="712"/>
      <c r="AB94" s="712"/>
      <c r="AC94" s="712"/>
      <c r="AD94" s="712"/>
      <c r="AE94" s="712"/>
      <c r="AF94" s="712"/>
      <c r="AG94" s="712"/>
      <c r="AH94" s="712"/>
      <c r="AI94" s="712"/>
      <c r="AJ94" s="712"/>
      <c r="AK94" s="712"/>
    </row>
    <row r="95" spans="1:37" ht="15" customHeight="1" x14ac:dyDescent="0.3">
      <c r="A95" s="222" t="s">
        <v>203</v>
      </c>
      <c r="B95" s="598">
        <v>121400</v>
      </c>
      <c r="C95" s="308">
        <f>SUMIFS('Expenditures - all orgs'!$D$14:$D$3599,'Expenditures - all orgs'!$C$14:$C$3599, 'Budget Detail - CCCCCC'!$B95,'Expenditures - all orgs'!$B$14:$B$3599,'Budget Detail - CCCCCC'!$B$3)</f>
        <v>0</v>
      </c>
      <c r="D95" s="393">
        <f>SUMIFS('Expenditures - all orgs'!$E$14:$E$3599,'Expenditures - all orgs'!$C$14:$C$3599, 'Budget Detail - CCCCCC'!$B95,'Expenditures - all orgs'!$B$14:$B$3599,'Budget Detail - CCCCCC'!$B$3)</f>
        <v>0</v>
      </c>
      <c r="E95" s="394">
        <f>SUMIFS('Expenditures - all orgs'!$F$14:$F$3599,'Expenditures - all orgs'!$C$14:$C$3599, 'Budget Detail - CCCCCC'!$B95,'Expenditures - all orgs'!$B$14:$B$3599,'Budget Detail - CCCCCC'!$B$3)</f>
        <v>0</v>
      </c>
      <c r="F95" s="396">
        <f t="shared" si="4"/>
        <v>0</v>
      </c>
    </row>
    <row r="96" spans="1:37" s="713" customFormat="1" ht="15" customHeight="1" x14ac:dyDescent="0.3">
      <c r="A96" s="222" t="s">
        <v>419</v>
      </c>
      <c r="B96" s="598">
        <v>121410</v>
      </c>
      <c r="C96" s="308">
        <f>SUMIFS('Expenditures - all orgs'!$D$14:$D$3599,'Expenditures - all orgs'!$C$14:$C$3599, 'Budget Detail - CCCCCC'!$B96,'Expenditures - all orgs'!$B$14:$B$3599,'Budget Detail - CCCCCC'!$B$3)</f>
        <v>0</v>
      </c>
      <c r="D96" s="393">
        <f>SUMIFS('Expenditures - all orgs'!$E$14:$E$3599,'Expenditures - all orgs'!$C$14:$C$3599, 'Budget Detail - CCCCCC'!$B96,'Expenditures - all orgs'!$B$14:$B$3599,'Budget Detail - CCCCCC'!$B$3)</f>
        <v>0</v>
      </c>
      <c r="E96" s="394">
        <f>SUMIFS('Expenditures - all orgs'!$F$14:$F$3599,'Expenditures - all orgs'!$C$14:$C$3599, 'Budget Detail - CCCCCC'!$B96,'Expenditures - all orgs'!$B$14:$B$3599,'Budget Detail - CCCCCC'!$B$3)</f>
        <v>0</v>
      </c>
      <c r="F96" s="396">
        <f t="shared" si="4"/>
        <v>0</v>
      </c>
      <c r="G96" s="712"/>
      <c r="H96" s="711"/>
      <c r="I96" s="711"/>
      <c r="J96" s="711"/>
      <c r="K96" s="712"/>
      <c r="L96" s="712"/>
      <c r="M96" s="712"/>
      <c r="N96" s="712"/>
      <c r="O96" s="712"/>
      <c r="P96" s="712"/>
      <c r="Q96" s="712"/>
      <c r="R96" s="712"/>
      <c r="S96" s="712"/>
      <c r="T96" s="712"/>
      <c r="U96" s="712"/>
      <c r="V96" s="712"/>
      <c r="W96" s="712"/>
      <c r="X96" s="712"/>
      <c r="Y96" s="712"/>
      <c r="Z96" s="712"/>
      <c r="AA96" s="712"/>
      <c r="AB96" s="712"/>
      <c r="AC96" s="712"/>
      <c r="AD96" s="712"/>
      <c r="AE96" s="712"/>
      <c r="AF96" s="712"/>
      <c r="AG96" s="712"/>
      <c r="AH96" s="712"/>
      <c r="AI96" s="712"/>
      <c r="AJ96" s="712"/>
      <c r="AK96" s="712"/>
    </row>
    <row r="97" spans="1:37" s="713" customFormat="1" ht="15" customHeight="1" x14ac:dyDescent="0.3">
      <c r="A97" s="222" t="s">
        <v>420</v>
      </c>
      <c r="B97" s="598">
        <v>121420</v>
      </c>
      <c r="C97" s="308">
        <f>SUMIFS('Expenditures - all orgs'!$D$14:$D$3599,'Expenditures - all orgs'!$C$14:$C$3599, 'Budget Detail - CCCCCC'!$B97,'Expenditures - all orgs'!$B$14:$B$3599,'Budget Detail - CCCCCC'!$B$3)</f>
        <v>0</v>
      </c>
      <c r="D97" s="393">
        <f>SUMIFS('Expenditures - all orgs'!$E$14:$E$3599,'Expenditures - all orgs'!$C$14:$C$3599, 'Budget Detail - CCCCCC'!$B97,'Expenditures - all orgs'!$B$14:$B$3599,'Budget Detail - CCCCCC'!$B$3)</f>
        <v>0</v>
      </c>
      <c r="E97" s="394">
        <f>SUMIFS('Expenditures - all orgs'!$F$14:$F$3599,'Expenditures - all orgs'!$C$14:$C$3599, 'Budget Detail - CCCCCC'!$B97,'Expenditures - all orgs'!$B$14:$B$3599,'Budget Detail - CCCCCC'!$B$3)</f>
        <v>0</v>
      </c>
      <c r="F97" s="396">
        <f t="shared" si="4"/>
        <v>0</v>
      </c>
      <c r="G97" s="712"/>
      <c r="H97" s="711"/>
      <c r="I97" s="711"/>
      <c r="J97" s="711"/>
      <c r="K97" s="712"/>
      <c r="L97" s="712"/>
      <c r="M97" s="712"/>
      <c r="N97" s="712"/>
      <c r="O97" s="712"/>
      <c r="P97" s="712"/>
      <c r="Q97" s="712"/>
      <c r="R97" s="712"/>
      <c r="S97" s="712"/>
      <c r="T97" s="712"/>
      <c r="U97" s="712"/>
      <c r="V97" s="712"/>
      <c r="W97" s="712"/>
      <c r="X97" s="712"/>
      <c r="Y97" s="712"/>
      <c r="Z97" s="712"/>
      <c r="AA97" s="712"/>
      <c r="AB97" s="712"/>
      <c r="AC97" s="712"/>
      <c r="AD97" s="712"/>
      <c r="AE97" s="712"/>
      <c r="AF97" s="712"/>
      <c r="AG97" s="712"/>
      <c r="AH97" s="712"/>
      <c r="AI97" s="712"/>
      <c r="AJ97" s="712"/>
      <c r="AK97" s="712"/>
    </row>
    <row r="98" spans="1:37" ht="15" customHeight="1" x14ac:dyDescent="0.3">
      <c r="A98" s="223" t="s">
        <v>82</v>
      </c>
      <c r="B98" s="598">
        <v>121500</v>
      </c>
      <c r="C98" s="308">
        <f>SUMIFS('Expenditures - all orgs'!$D$14:$D$3599,'Expenditures - all orgs'!$C$14:$C$3599, 'Budget Detail - CCCCCC'!$B98,'Expenditures - all orgs'!$B$14:$B$3599,'Budget Detail - CCCCCC'!$B$3)</f>
        <v>0</v>
      </c>
      <c r="D98" s="393">
        <f>SUMIFS('Expenditures - all orgs'!$E$14:$E$3599,'Expenditures - all orgs'!$C$14:$C$3599, 'Budget Detail - CCCCCC'!$B98,'Expenditures - all orgs'!$B$14:$B$3599,'Budget Detail - CCCCCC'!$B$3)</f>
        <v>0</v>
      </c>
      <c r="E98" s="394">
        <f>SUMIFS('Expenditures - all orgs'!$F$14:$F$3599,'Expenditures - all orgs'!$C$14:$C$3599, 'Budget Detail - CCCCCC'!$B98,'Expenditures - all orgs'!$B$14:$B$3599,'Budget Detail - CCCCCC'!$B$3)</f>
        <v>0</v>
      </c>
      <c r="F98" s="396">
        <f t="shared" si="4"/>
        <v>0</v>
      </c>
    </row>
    <row r="99" spans="1:37" ht="15" customHeight="1" x14ac:dyDescent="0.3">
      <c r="A99" s="223" t="s">
        <v>205</v>
      </c>
      <c r="B99" s="598">
        <v>121700</v>
      </c>
      <c r="C99" s="308">
        <f>SUMIFS('Expenditures - all orgs'!$D$14:$D$3599,'Expenditures - all orgs'!$C$14:$C$3599, 'Budget Detail - CCCCCC'!$B99,'Expenditures - all orgs'!$B$14:$B$3599,'Budget Detail - CCCCCC'!$B$3)</f>
        <v>0</v>
      </c>
      <c r="D99" s="393">
        <f>SUMIFS('Expenditures - all orgs'!$E$14:$E$3599,'Expenditures - all orgs'!$C$14:$C$3599, 'Budget Detail - CCCCCC'!$B99,'Expenditures - all orgs'!$B$14:$B$3599,'Budget Detail - CCCCCC'!$B$3)</f>
        <v>0</v>
      </c>
      <c r="E99" s="394">
        <f>SUMIFS('Expenditures - all orgs'!$F$14:$F$3599,'Expenditures - all orgs'!$C$14:$C$3599, 'Budget Detail - CCCCCC'!$B99,'Expenditures - all orgs'!$B$14:$B$3599,'Budget Detail - CCCCCC'!$B$3)</f>
        <v>0</v>
      </c>
      <c r="F99" s="396">
        <f t="shared" si="4"/>
        <v>0</v>
      </c>
    </row>
    <row r="100" spans="1:37" ht="15" customHeight="1" x14ac:dyDescent="0.3">
      <c r="A100" s="223" t="s">
        <v>206</v>
      </c>
      <c r="B100" s="598">
        <v>121800</v>
      </c>
      <c r="C100" s="308">
        <f>SUMIFS('Expenditures - all orgs'!$D$14:$D$3599,'Expenditures - all orgs'!$C$14:$C$3599, 'Budget Detail - CCCCCC'!$B100,'Expenditures - all orgs'!$B$14:$B$3599,'Budget Detail - CCCCCC'!$B$3)</f>
        <v>0</v>
      </c>
      <c r="D100" s="393">
        <f>SUMIFS('Expenditures - all orgs'!$E$14:$E$3599,'Expenditures - all orgs'!$C$14:$C$3599, 'Budget Detail - CCCCCC'!$B100,'Expenditures - all orgs'!$B$14:$B$3599,'Budget Detail - CCCCCC'!$B$3)</f>
        <v>0</v>
      </c>
      <c r="E100" s="394">
        <f>SUMIFS('Expenditures - all orgs'!$F$14:$F$3599,'Expenditures - all orgs'!$C$14:$C$3599, 'Budget Detail - CCCCCC'!$B100,'Expenditures - all orgs'!$B$14:$B$3599,'Budget Detail - CCCCCC'!$B$3)</f>
        <v>0</v>
      </c>
      <c r="F100" s="396">
        <f t="shared" si="4"/>
        <v>0</v>
      </c>
    </row>
    <row r="101" spans="1:37" ht="15" customHeight="1" x14ac:dyDescent="0.3">
      <c r="A101" s="223" t="s">
        <v>187</v>
      </c>
      <c r="B101" s="598">
        <v>121900</v>
      </c>
      <c r="C101" s="308">
        <f>SUMIFS('Expenditures - all orgs'!$D$14:$D$3599,'Expenditures - all orgs'!$C$14:$C$3599, 'Budget Detail - CCCCCC'!$B101,'Expenditures - all orgs'!$B$14:$B$3599,'Budget Detail - CCCCCC'!$B$3)</f>
        <v>0</v>
      </c>
      <c r="D101" s="393">
        <f>SUMIFS('Expenditures - all orgs'!$E$14:$E$3599,'Expenditures - all orgs'!$C$14:$C$3599, 'Budget Detail - CCCCCC'!$B101,'Expenditures - all orgs'!$B$14:$B$3599,'Budget Detail - CCCCCC'!$B$3)</f>
        <v>0</v>
      </c>
      <c r="E101" s="394">
        <f>SUMIFS('Expenditures - all orgs'!$F$14:$F$3599,'Expenditures - all orgs'!$C$14:$C$3599, 'Budget Detail - CCCCCC'!$B101,'Expenditures - all orgs'!$B$14:$B$3599,'Budget Detail - CCCCCC'!$B$3)</f>
        <v>0</v>
      </c>
      <c r="F101" s="397">
        <f t="shared" si="4"/>
        <v>0</v>
      </c>
    </row>
    <row r="102" spans="1:37" ht="15" customHeight="1" x14ac:dyDescent="0.3">
      <c r="A102" s="708" t="s">
        <v>104</v>
      </c>
      <c r="B102" s="599" t="s">
        <v>107</v>
      </c>
      <c r="C102" s="308">
        <f>SUMIFS('Expenditures - all orgs'!$D$14:$D$3599,'Expenditures - all orgs'!$C$14:$C$3599, 'Budget Detail - CCCCCC'!$B102,'Expenditures - all orgs'!$B$14:$B$3599,'Budget Detail - CCCCCC'!$B$3)</f>
        <v>0</v>
      </c>
      <c r="D102" s="393">
        <f>SUMIFS('Expenditures - all orgs'!$E$14:$E$3599,'Expenditures - all orgs'!$C$14:$C$3599, 'Budget Detail - CCCCCC'!$B102,'Expenditures - all orgs'!$B$14:$B$3599,'Budget Detail - CCCCCC'!$B$3)</f>
        <v>0</v>
      </c>
      <c r="E102" s="394">
        <f>SUMIFS('Expenditures - all orgs'!$F$14:$F$3599,'Expenditures - all orgs'!$C$14:$C$3599, 'Budget Detail - CCCCCC'!$B102,'Expenditures - all orgs'!$B$14:$B$3599,'Budget Detail - CCCCCC'!$B$3)</f>
        <v>0</v>
      </c>
      <c r="F102" s="397">
        <f t="shared" si="4"/>
        <v>0</v>
      </c>
    </row>
    <row r="103" spans="1:37" ht="15" customHeight="1" thickBot="1" x14ac:dyDescent="0.35">
      <c r="A103" s="708" t="s">
        <v>104</v>
      </c>
      <c r="B103" s="599" t="s">
        <v>107</v>
      </c>
      <c r="C103" s="308">
        <f>SUMIFS('Expenditures - all orgs'!$D$14:$D$3599,'Expenditures - all orgs'!$C$14:$C$3599, 'Budget Detail - CCCCCC'!$B103,'Expenditures - all orgs'!$B$14:$B$3599,'Budget Detail - CCCCCC'!$B$3)</f>
        <v>0</v>
      </c>
      <c r="D103" s="398">
        <f>SUMIFS('Expenditures - all orgs'!$E$14:$E$3599,'Expenditures - all orgs'!$C$14:$C$3599, 'Budget Detail - CCCCCC'!$B103,'Expenditures - all orgs'!$B$14:$B$3599,'Budget Detail - CCCCCC'!$B$3)</f>
        <v>0</v>
      </c>
      <c r="E103" s="399">
        <f>SUMIFS('Expenditures - all orgs'!$F$14:$F$3599,'Expenditures - all orgs'!$C$14:$C$3599, 'Budget Detail - CCCCCC'!$B103,'Expenditures - all orgs'!$B$14:$B$3599,'Budget Detail - CCCCCC'!$B$3)</f>
        <v>0</v>
      </c>
      <c r="F103" s="400">
        <f t="shared" si="4"/>
        <v>0</v>
      </c>
    </row>
    <row r="104" spans="1:37" ht="15" customHeight="1" thickBot="1" x14ac:dyDescent="0.35">
      <c r="A104" s="708"/>
      <c r="B104" s="600" t="s">
        <v>362</v>
      </c>
      <c r="C104" s="350">
        <f>SUM(C91:C103)</f>
        <v>0</v>
      </c>
      <c r="D104" s="350">
        <f t="shared" ref="D104:F104" si="5">SUM(D91:D103)</f>
        <v>0</v>
      </c>
      <c r="E104" s="350">
        <f t="shared" si="5"/>
        <v>0</v>
      </c>
      <c r="F104" s="350">
        <f t="shared" si="5"/>
        <v>0</v>
      </c>
    </row>
    <row r="105" spans="1:37" ht="15" customHeight="1" x14ac:dyDescent="0.3">
      <c r="A105" s="708"/>
      <c r="B105" s="588"/>
      <c r="C105" s="288"/>
      <c r="D105" s="966"/>
      <c r="E105" s="966"/>
      <c r="F105" s="967"/>
    </row>
    <row r="106" spans="1:37" ht="15" customHeight="1" x14ac:dyDescent="0.3">
      <c r="A106" s="231" t="s">
        <v>207</v>
      </c>
      <c r="B106" s="588"/>
      <c r="C106" s="291"/>
      <c r="D106" s="292"/>
      <c r="E106" s="292"/>
      <c r="F106" s="293"/>
    </row>
    <row r="107" spans="1:37" ht="15" customHeight="1" x14ac:dyDescent="0.3">
      <c r="A107" s="223" t="s">
        <v>32</v>
      </c>
      <c r="B107" s="601">
        <v>122100</v>
      </c>
      <c r="C107" s="309">
        <f>SUMIFS('Expenditures - all orgs'!$D$14:$D$3599,'Expenditures - all orgs'!$C$14:$C$3599, 'Budget Detail - CCCCCC'!$B107,'Expenditures - all orgs'!$B$14:$B$3599,'Budget Detail - CCCCCC'!$B$3)</f>
        <v>0</v>
      </c>
      <c r="D107" s="403">
        <f>SUMIFS('Expenditures - all orgs'!$E$14:$E$3599,'Expenditures - all orgs'!$C$14:$C$3599, 'Budget Detail - CCCCCC'!$B107,'Expenditures - all orgs'!$B$14:$B$3599,'Budget Detail - CCCCCC'!$B$3)</f>
        <v>0</v>
      </c>
      <c r="E107" s="404">
        <f>SUMIFS('Expenditures - all orgs'!$F$14:$F$3599,'Expenditures - all orgs'!$C$14:$C$3599, 'Budget Detail - CCCCCC'!$B107,'Expenditures - all orgs'!$B$14:$B$3599,'Budget Detail - CCCCCC'!$B$3)</f>
        <v>0</v>
      </c>
      <c r="F107" s="405">
        <f t="shared" ref="F107:F365" si="6">C107-D107-E107</f>
        <v>0</v>
      </c>
    </row>
    <row r="108" spans="1:37" ht="15" customHeight="1" x14ac:dyDescent="0.3">
      <c r="A108" s="223" t="s">
        <v>188</v>
      </c>
      <c r="B108" s="602">
        <v>122200</v>
      </c>
      <c r="C108" s="309">
        <f>SUMIFS('Expenditures - all orgs'!$D$14:$D$3599,'Expenditures - all orgs'!$C$14:$C$3599, 'Budget Detail - CCCCCC'!$B108,'Expenditures - all orgs'!$B$14:$B$3599,'Budget Detail - CCCCCC'!$B$3)</f>
        <v>0</v>
      </c>
      <c r="D108" s="403">
        <f>SUMIFS('Expenditures - all orgs'!$E$14:$E$3599,'Expenditures - all orgs'!$C$14:$C$3599, 'Budget Detail - CCCCCC'!$B108,'Expenditures - all orgs'!$B$14:$B$3599,'Budget Detail - CCCCCC'!$B$3)</f>
        <v>0</v>
      </c>
      <c r="E108" s="404">
        <f>SUMIFS('Expenditures - all orgs'!$F$14:$F$3599,'Expenditures - all orgs'!$C$14:$C$3599, 'Budget Detail - CCCCCC'!$B108,'Expenditures - all orgs'!$B$14:$B$3599,'Budget Detail - CCCCCC'!$B$3)</f>
        <v>0</v>
      </c>
      <c r="F108" s="405">
        <f t="shared" si="6"/>
        <v>0</v>
      </c>
    </row>
    <row r="109" spans="1:37" ht="15" customHeight="1" x14ac:dyDescent="0.3">
      <c r="A109" s="223" t="s">
        <v>59</v>
      </c>
      <c r="B109" s="602">
        <v>122400</v>
      </c>
      <c r="C109" s="309">
        <f>SUMIFS('Expenditures - all orgs'!$D$14:$D$3599,'Expenditures - all orgs'!$C$14:$C$3599, 'Budget Detail - CCCCCC'!$B109,'Expenditures - all orgs'!$B$14:$B$3599,'Budget Detail - CCCCCC'!$B$3)</f>
        <v>0</v>
      </c>
      <c r="D109" s="403">
        <f>SUMIFS('Expenditures - all orgs'!$E$14:$E$3599,'Expenditures - all orgs'!$C$14:$C$3599, 'Budget Detail - CCCCCC'!$B109,'Expenditures - all orgs'!$B$14:$B$3599,'Budget Detail - CCCCCC'!$B$3)</f>
        <v>0</v>
      </c>
      <c r="E109" s="404">
        <f>SUMIFS('Expenditures - all orgs'!$F$14:$F$3599,'Expenditures - all orgs'!$C$14:$C$3599, 'Budget Detail - CCCCCC'!$B109,'Expenditures - all orgs'!$B$14:$B$3599,'Budget Detail - CCCCCC'!$B$3)</f>
        <v>0</v>
      </c>
      <c r="F109" s="405">
        <f t="shared" si="6"/>
        <v>0</v>
      </c>
    </row>
    <row r="110" spans="1:37" ht="15" customHeight="1" x14ac:dyDescent="0.3">
      <c r="A110" s="223" t="s">
        <v>108</v>
      </c>
      <c r="B110" s="602">
        <v>122430</v>
      </c>
      <c r="C110" s="309">
        <f>SUMIFS('Expenditures - all orgs'!$D$14:$D$3599,'Expenditures - all orgs'!$C$14:$C$3599, 'Budget Detail - CCCCCC'!$B110,'Expenditures - all orgs'!$B$14:$B$3599,'Budget Detail - CCCCCC'!$B$3)</f>
        <v>0</v>
      </c>
      <c r="D110" s="403">
        <f>SUMIFS('Expenditures - all orgs'!$E$14:$E$3599,'Expenditures - all orgs'!$C$14:$C$3599, 'Budget Detail - CCCCCC'!$B110,'Expenditures - all orgs'!$B$14:$B$3599,'Budget Detail - CCCCCC'!$B$3)</f>
        <v>0</v>
      </c>
      <c r="E110" s="404">
        <f>SUMIFS('Expenditures - all orgs'!$F$14:$F$3599,'Expenditures - all orgs'!$C$14:$C$3599, 'Budget Detail - CCCCCC'!$B110,'Expenditures - all orgs'!$B$14:$B$3599,'Budget Detail - CCCCCC'!$B$3)</f>
        <v>0</v>
      </c>
      <c r="F110" s="405">
        <f t="shared" si="6"/>
        <v>0</v>
      </c>
    </row>
    <row r="111" spans="1:37" ht="15" customHeight="1" x14ac:dyDescent="0.3">
      <c r="A111" s="224" t="s">
        <v>60</v>
      </c>
      <c r="B111" s="602">
        <v>122500</v>
      </c>
      <c r="C111" s="309">
        <f>SUMIFS('Expenditures - all orgs'!$D$14:$D$3599,'Expenditures - all orgs'!$C$14:$C$3599, 'Budget Detail - CCCCCC'!$B111,'Expenditures - all orgs'!$B$14:$B$3599,'Budget Detail - CCCCCC'!$B$3)</f>
        <v>0</v>
      </c>
      <c r="D111" s="403">
        <f>SUMIFS('Expenditures - all orgs'!$E$14:$E$3599,'Expenditures - all orgs'!$C$14:$C$3599, 'Budget Detail - CCCCCC'!$B111,'Expenditures - all orgs'!$B$14:$B$3599,'Budget Detail - CCCCCC'!$B$3)</f>
        <v>0</v>
      </c>
      <c r="E111" s="404">
        <f>SUMIFS('Expenditures - all orgs'!$F$14:$F$3599,'Expenditures - all orgs'!$C$14:$C$3599, 'Budget Detail - CCCCCC'!$B111,'Expenditures - all orgs'!$B$14:$B$3599,'Budget Detail - CCCCCC'!$B$3)</f>
        <v>0</v>
      </c>
      <c r="F111" s="405">
        <f t="shared" si="6"/>
        <v>0</v>
      </c>
    </row>
    <row r="112" spans="1:37" ht="15" customHeight="1" x14ac:dyDescent="0.3">
      <c r="A112" s="224" t="s">
        <v>61</v>
      </c>
      <c r="B112" s="602">
        <v>122600</v>
      </c>
      <c r="C112" s="309">
        <f>SUMIFS('Expenditures - all orgs'!$D$14:$D$3599,'Expenditures - all orgs'!$C$14:$C$3599, 'Budget Detail - CCCCCC'!$B112,'Expenditures - all orgs'!$B$14:$B$3599,'Budget Detail - CCCCCC'!$B$3)</f>
        <v>0</v>
      </c>
      <c r="D112" s="403">
        <f>SUMIFS('Expenditures - all orgs'!$E$14:$E$3599,'Expenditures - all orgs'!$C$14:$C$3599, 'Budget Detail - CCCCCC'!$B112,'Expenditures - all orgs'!$B$14:$B$3599,'Budget Detail - CCCCCC'!$B$3)</f>
        <v>0</v>
      </c>
      <c r="E112" s="404">
        <f>SUMIFS('Expenditures - all orgs'!$F$14:$F$3599,'Expenditures - all orgs'!$C$14:$C$3599, 'Budget Detail - CCCCCC'!$B112,'Expenditures - all orgs'!$B$14:$B$3599,'Budget Detail - CCCCCC'!$B$3)</f>
        <v>0</v>
      </c>
      <c r="F112" s="405">
        <f t="shared" si="6"/>
        <v>0</v>
      </c>
    </row>
    <row r="113" spans="1:6" ht="15" customHeight="1" x14ac:dyDescent="0.3">
      <c r="A113" s="223" t="s">
        <v>15</v>
      </c>
      <c r="B113" s="602">
        <v>122700</v>
      </c>
      <c r="C113" s="309">
        <f>SUMIFS('Expenditures - all orgs'!$D$14:$D$3599,'Expenditures - all orgs'!$C$14:$C$3599, 'Budget Detail - CCCCCC'!$B113,'Expenditures - all orgs'!$B$14:$B$3599,'Budget Detail - CCCCCC'!$B$3)</f>
        <v>0</v>
      </c>
      <c r="D113" s="403">
        <f>SUMIFS('Expenditures - all orgs'!$E$14:$E$3599,'Expenditures - all orgs'!$C$14:$C$3599, 'Budget Detail - CCCCCC'!$B113,'Expenditures - all orgs'!$B$14:$B$3599,'Budget Detail - CCCCCC'!$B$3)</f>
        <v>0</v>
      </c>
      <c r="E113" s="404">
        <f>SUMIFS('Expenditures - all orgs'!$F$14:$F$3599,'Expenditures - all orgs'!$C$14:$C$3599, 'Budget Detail - CCCCCC'!$B113,'Expenditures - all orgs'!$B$14:$B$3599,'Budget Detail - CCCCCC'!$B$3)</f>
        <v>0</v>
      </c>
      <c r="F113" s="405">
        <f t="shared" si="6"/>
        <v>0</v>
      </c>
    </row>
    <row r="114" spans="1:6" ht="15" customHeight="1" x14ac:dyDescent="0.3">
      <c r="A114" s="223" t="s">
        <v>114</v>
      </c>
      <c r="B114" s="602">
        <v>122730</v>
      </c>
      <c r="C114" s="309">
        <f>SUMIFS('Expenditures - all orgs'!$D$14:$D$3599,'Expenditures - all orgs'!$C$14:$C$3599, 'Budget Detail - CCCCCC'!$B114,'Expenditures - all orgs'!$B$14:$B$3599,'Budget Detail - CCCCCC'!$B$3)</f>
        <v>0</v>
      </c>
      <c r="D114" s="403">
        <f>SUMIFS('Expenditures - all orgs'!$E$14:$E$3599,'Expenditures - all orgs'!$C$14:$C$3599, 'Budget Detail - CCCCCC'!$B114,'Expenditures - all orgs'!$B$14:$B$3599,'Budget Detail - CCCCCC'!$B$3)</f>
        <v>0</v>
      </c>
      <c r="E114" s="404">
        <f>SUMIFS('Expenditures - all orgs'!$F$14:$F$3599,'Expenditures - all orgs'!$C$14:$C$3599, 'Budget Detail - CCCCCC'!$B114,'Expenditures - all orgs'!$B$14:$B$3599,'Budget Detail - CCCCCC'!$B$3)</f>
        <v>0</v>
      </c>
      <c r="F114" s="405">
        <f t="shared" si="6"/>
        <v>0</v>
      </c>
    </row>
    <row r="115" spans="1:6" ht="15" customHeight="1" x14ac:dyDescent="0.3">
      <c r="A115" s="223" t="s">
        <v>189</v>
      </c>
      <c r="B115" s="602">
        <v>122800</v>
      </c>
      <c r="C115" s="309">
        <f>SUMIFS('Expenditures - all orgs'!$D$14:$D$3599,'Expenditures - all orgs'!$C$14:$C$3599, 'Budget Detail - CCCCCC'!$B115,'Expenditures - all orgs'!$B$14:$B$3599,'Budget Detail - CCCCCC'!$B$3)</f>
        <v>0</v>
      </c>
      <c r="D115" s="403">
        <f>SUMIFS('Expenditures - all orgs'!$E$14:$E$3599,'Expenditures - all orgs'!$C$14:$C$3599, 'Budget Detail - CCCCCC'!$B115,'Expenditures - all orgs'!$B$14:$B$3599,'Budget Detail - CCCCCC'!$B$3)</f>
        <v>0</v>
      </c>
      <c r="E115" s="404">
        <f>SUMIFS('Expenditures - all orgs'!$F$14:$F$3599,'Expenditures - all orgs'!$C$14:$C$3599, 'Budget Detail - CCCCCC'!$B115,'Expenditures - all orgs'!$B$14:$B$3599,'Budget Detail - CCCCCC'!$B$3)</f>
        <v>0</v>
      </c>
      <c r="F115" s="405">
        <f t="shared" si="6"/>
        <v>0</v>
      </c>
    </row>
    <row r="116" spans="1:6" ht="15" customHeight="1" x14ac:dyDescent="0.3">
      <c r="A116" s="708" t="s">
        <v>104</v>
      </c>
      <c r="B116" s="602" t="s">
        <v>107</v>
      </c>
      <c r="C116" s="309">
        <f>SUMIFS('Expenditures - all orgs'!$D$14:$D$3599,'Expenditures - all orgs'!$C$14:$C$3599, 'Budget Detail - CCCCCC'!$B116,'Expenditures - all orgs'!$B$14:$B$3599,'Budget Detail - CCCCCC'!$B$3)</f>
        <v>0</v>
      </c>
      <c r="D116" s="403">
        <f>SUMIFS('Expenditures - all orgs'!$E$14:$E$3599,'Expenditures - all orgs'!$C$14:$C$3599, 'Budget Detail - CCCCCC'!$B116,'Expenditures - all orgs'!$B$14:$B$3599,'Budget Detail - CCCCCC'!$B$3)</f>
        <v>0</v>
      </c>
      <c r="E116" s="404">
        <f>SUMIFS('Expenditures - all orgs'!$F$14:$F$3599,'Expenditures - all orgs'!$C$14:$C$3599, 'Budget Detail - CCCCCC'!$B116,'Expenditures - all orgs'!$B$14:$B$3599,'Budget Detail - CCCCCC'!$B$3)</f>
        <v>0</v>
      </c>
      <c r="F116" s="405">
        <f t="shared" si="6"/>
        <v>0</v>
      </c>
    </row>
    <row r="117" spans="1:6" ht="15" customHeight="1" thickBot="1" x14ac:dyDescent="0.35">
      <c r="A117" s="708" t="s">
        <v>104</v>
      </c>
      <c r="B117" s="602" t="s">
        <v>107</v>
      </c>
      <c r="C117" s="351">
        <f>SUMIFS('Expenditures - all orgs'!$D$14:$D$3599,'Expenditures - all orgs'!$C$14:$C$3599, 'Budget Detail - CCCCCC'!$B117,'Expenditures - all orgs'!$B$14:$B$3599,'Budget Detail - CCCCCC'!$B$3)</f>
        <v>0</v>
      </c>
      <c r="D117" s="406">
        <f>SUMIFS('Expenditures - all orgs'!$E$14:$E$3599,'Expenditures - all orgs'!$C$14:$C$3599, 'Budget Detail - CCCCCC'!$B117,'Expenditures - all orgs'!$B$14:$B$3599,'Budget Detail - CCCCCC'!$B$3)</f>
        <v>0</v>
      </c>
      <c r="E117" s="407">
        <f>SUMIFS('Expenditures - all orgs'!$F$14:$F$3599,'Expenditures - all orgs'!$C$14:$C$3599, 'Budget Detail - CCCCCC'!$B117,'Expenditures - all orgs'!$B$14:$B$3599,'Budget Detail - CCCCCC'!$B$3)</f>
        <v>0</v>
      </c>
      <c r="F117" s="408">
        <f t="shared" si="6"/>
        <v>0</v>
      </c>
    </row>
    <row r="118" spans="1:6" ht="15" customHeight="1" thickBot="1" x14ac:dyDescent="0.35">
      <c r="A118" s="708"/>
      <c r="B118" s="603" t="s">
        <v>362</v>
      </c>
      <c r="C118" s="346">
        <f>SUM(C107:C117)</f>
        <v>0</v>
      </c>
      <c r="D118" s="346">
        <f t="shared" ref="D118:F118" si="7">SUM(D107:D117)</f>
        <v>0</v>
      </c>
      <c r="E118" s="346">
        <f t="shared" si="7"/>
        <v>0</v>
      </c>
      <c r="F118" s="346">
        <f t="shared" si="7"/>
        <v>0</v>
      </c>
    </row>
    <row r="119" spans="1:6" ht="15" customHeight="1" x14ac:dyDescent="0.3">
      <c r="A119" s="708"/>
      <c r="B119" s="588"/>
      <c r="C119" s="288"/>
      <c r="D119" s="966"/>
      <c r="E119" s="966"/>
      <c r="F119" s="967"/>
    </row>
    <row r="120" spans="1:6" ht="15" customHeight="1" x14ac:dyDescent="0.3">
      <c r="A120" s="231" t="s">
        <v>202</v>
      </c>
      <c r="B120" s="588"/>
      <c r="C120" s="291"/>
      <c r="D120" s="292"/>
      <c r="E120" s="292"/>
      <c r="F120" s="293"/>
    </row>
    <row r="121" spans="1:6" ht="15" customHeight="1" x14ac:dyDescent="0.3">
      <c r="A121" s="223" t="s">
        <v>421</v>
      </c>
      <c r="B121" s="604">
        <v>124200</v>
      </c>
      <c r="C121" s="310">
        <f>SUMIFS('Expenditures - all orgs'!$D$14:$D$3599,'Expenditures - all orgs'!$C$14:$C$3599, 'Budget Detail - CCCCCC'!$B121,'Expenditures - all orgs'!$B$14:$B$3599,'Budget Detail - CCCCCC'!$B$3)</f>
        <v>0</v>
      </c>
      <c r="D121" s="410">
        <f>SUMIFS('Expenditures - all orgs'!$E$14:$E$3599,'Expenditures - all orgs'!$C$14:$C$3599, 'Budget Detail - CCCCCC'!$B121,'Expenditures - all orgs'!$B$14:$B$3599,'Budget Detail - CCCCCC'!$B$3)</f>
        <v>0</v>
      </c>
      <c r="E121" s="411">
        <f>SUMIFS('Expenditures - all orgs'!$F$14:$F$3599,'Expenditures - all orgs'!$C$14:$C$3599, 'Budget Detail - CCCCCC'!$B121,'Expenditures - all orgs'!$B$14:$B$3599,'Budget Detail - CCCCCC'!$B$3)</f>
        <v>0</v>
      </c>
      <c r="F121" s="412">
        <f t="shared" ref="F121" si="8">C121-D121-E121</f>
        <v>0</v>
      </c>
    </row>
    <row r="122" spans="1:6" ht="15" customHeight="1" x14ac:dyDescent="0.3">
      <c r="A122" s="223" t="s">
        <v>328</v>
      </c>
      <c r="B122" s="1103">
        <v>124400</v>
      </c>
      <c r="C122" s="310">
        <f>SUMIFS('Expenditures - all orgs'!$D$14:$D$3599,'Expenditures - all orgs'!$C$14:$C$3599, 'Budget Detail - CCCCCC'!$B122,'Expenditures - all orgs'!$B$14:$B$3599,'Budget Detail - CCCCCC'!$B$3)</f>
        <v>0</v>
      </c>
      <c r="D122" s="410">
        <f>SUMIFS('Expenditures - all orgs'!$E$14:$E$3599,'Expenditures - all orgs'!$C$14:$C$3599, 'Budget Detail - CCCCCC'!$B122,'Expenditures - all orgs'!$B$14:$B$3599,'Budget Detail - CCCCCC'!$B$3)</f>
        <v>0</v>
      </c>
      <c r="E122" s="411">
        <f>SUMIFS('Expenditures - all orgs'!$F$14:$F$3599,'Expenditures - all orgs'!$C$14:$C$3599, 'Budget Detail - CCCCCC'!$B122,'Expenditures - all orgs'!$B$14:$B$3599,'Budget Detail - CCCCCC'!$B$3)</f>
        <v>0</v>
      </c>
      <c r="F122" s="412">
        <f t="shared" ref="F122" si="9">C122-D122-E122</f>
        <v>0</v>
      </c>
    </row>
    <row r="123" spans="1:6" ht="15" customHeight="1" x14ac:dyDescent="0.3">
      <c r="A123" s="222" t="s">
        <v>92</v>
      </c>
      <c r="B123" s="605">
        <v>124600</v>
      </c>
      <c r="C123" s="310">
        <f>SUMIFS('Expenditures - all orgs'!$D$14:$D$3599,'Expenditures - all orgs'!$C$14:$C$3599, 'Budget Detail - CCCCCC'!$B123,'Expenditures - all orgs'!$B$14:$B$3599,'Budget Detail - CCCCCC'!$B$3)</f>
        <v>0</v>
      </c>
      <c r="D123" s="410">
        <f>SUMIFS('Expenditures - all orgs'!$E$14:$E$3599,'Expenditures - all orgs'!$C$14:$C$3599, 'Budget Detail - CCCCCC'!$B123,'Expenditures - all orgs'!$B$14:$B$3599,'Budget Detail - CCCCCC'!$B$3)</f>
        <v>0</v>
      </c>
      <c r="E123" s="411">
        <f>SUMIFS('Expenditures - all orgs'!$F$14:$F$3599,'Expenditures - all orgs'!$C$14:$C$3599, 'Budget Detail - CCCCCC'!$B123,'Expenditures - all orgs'!$B$14:$B$3599,'Budget Detail - CCCCCC'!$B$3)</f>
        <v>0</v>
      </c>
      <c r="F123" s="412">
        <f t="shared" si="6"/>
        <v>0</v>
      </c>
    </row>
    <row r="124" spans="1:6" ht="15" customHeight="1" x14ac:dyDescent="0.3">
      <c r="A124" s="222" t="s">
        <v>190</v>
      </c>
      <c r="B124" s="605">
        <v>124700</v>
      </c>
      <c r="C124" s="310">
        <f>SUMIFS('Expenditures - all orgs'!$D$14:$D$3599,'Expenditures - all orgs'!$C$14:$C$3599, 'Budget Detail - CCCCCC'!$B124,'Expenditures - all orgs'!$B$14:$B$3599,'Budget Detail - CCCCCC'!$B$3)</f>
        <v>0</v>
      </c>
      <c r="D124" s="410">
        <f>SUMIFS('Expenditures - all orgs'!$E$14:$E$3599,'Expenditures - all orgs'!$C$14:$C$3599, 'Budget Detail - CCCCCC'!$B124,'Expenditures - all orgs'!$B$14:$B$3599,'Budget Detail - CCCCCC'!$B$3)</f>
        <v>0</v>
      </c>
      <c r="E124" s="411">
        <f>SUMIFS('Expenditures - all orgs'!$F$14:$F$3599,'Expenditures - all orgs'!$C$14:$C$3599, 'Budget Detail - CCCCCC'!$B124,'Expenditures - all orgs'!$B$14:$B$3599,'Budget Detail - CCCCCC'!$B$3)</f>
        <v>0</v>
      </c>
      <c r="F124" s="412">
        <f t="shared" si="6"/>
        <v>0</v>
      </c>
    </row>
    <row r="125" spans="1:6" ht="15" customHeight="1" x14ac:dyDescent="0.3">
      <c r="A125" s="222" t="s">
        <v>177</v>
      </c>
      <c r="B125" s="605">
        <v>124800</v>
      </c>
      <c r="C125" s="310">
        <f>SUMIFS('Expenditures - all orgs'!$D$14:$D$3599,'Expenditures - all orgs'!$C$14:$C$3599, 'Budget Detail - CCCCCC'!$B125,'Expenditures - all orgs'!$B$14:$B$3599,'Budget Detail - CCCCCC'!$B$3)</f>
        <v>0</v>
      </c>
      <c r="D125" s="410">
        <f>SUMIFS('Expenditures - all orgs'!$E$14:$E$3599,'Expenditures - all orgs'!$C$14:$C$3599, 'Budget Detail - CCCCCC'!$B125,'Expenditures - all orgs'!$B$14:$B$3599,'Budget Detail - CCCCCC'!$B$3)</f>
        <v>0</v>
      </c>
      <c r="E125" s="411">
        <f>SUMIFS('Expenditures - all orgs'!$F$14:$F$3599,'Expenditures - all orgs'!$C$14:$C$3599, 'Budget Detail - CCCCCC'!$B125,'Expenditures - all orgs'!$B$14:$B$3599,'Budget Detail - CCCCCC'!$B$3)</f>
        <v>0</v>
      </c>
      <c r="F125" s="412">
        <f t="shared" si="6"/>
        <v>0</v>
      </c>
    </row>
    <row r="126" spans="1:6" ht="15" customHeight="1" x14ac:dyDescent="0.3">
      <c r="A126" s="222" t="s">
        <v>99</v>
      </c>
      <c r="B126" s="605">
        <v>124900</v>
      </c>
      <c r="C126" s="310">
        <f>SUMIFS('Expenditures - all orgs'!$D$14:$D$3599,'Expenditures - all orgs'!$C$14:$C$3599, 'Budget Detail - CCCCCC'!$B126,'Expenditures - all orgs'!$B$14:$B$3599,'Budget Detail - CCCCCC'!$B$3)</f>
        <v>0</v>
      </c>
      <c r="D126" s="410">
        <f>SUMIFS('Expenditures - all orgs'!$E$14:$E$3599,'Expenditures - all orgs'!$C$14:$C$3599, 'Budget Detail - CCCCCC'!$B126,'Expenditures - all orgs'!$B$14:$B$3599,'Budget Detail - CCCCCC'!$B$3)</f>
        <v>0</v>
      </c>
      <c r="E126" s="411">
        <f>SUMIFS('Expenditures - all orgs'!$F$14:$F$3599,'Expenditures - all orgs'!$C$14:$C$3599, 'Budget Detail - CCCCCC'!$B126,'Expenditures - all orgs'!$B$14:$B$3599,'Budget Detail - CCCCCC'!$B$3)</f>
        <v>0</v>
      </c>
      <c r="F126" s="412">
        <f t="shared" si="6"/>
        <v>0</v>
      </c>
    </row>
    <row r="127" spans="1:6" ht="15" customHeight="1" x14ac:dyDescent="0.3">
      <c r="A127" s="222" t="s">
        <v>104</v>
      </c>
      <c r="B127" s="605" t="s">
        <v>107</v>
      </c>
      <c r="C127" s="310">
        <f>SUMIFS('Expenditures - all orgs'!$D$14:$D$3599,'Expenditures - all orgs'!$C$14:$C$3599, 'Budget Detail - CCCCCC'!$B127,'Expenditures - all orgs'!$B$14:$B$3599,'Budget Detail - CCCCCC'!$B$3)</f>
        <v>0</v>
      </c>
      <c r="D127" s="410">
        <f>SUMIFS('Expenditures - all orgs'!$E$14:$E$3599,'Expenditures - all orgs'!$C$14:$C$3599, 'Budget Detail - CCCCCC'!$B127,'Expenditures - all orgs'!$B$14:$B$3599,'Budget Detail - CCCCCC'!$B$3)</f>
        <v>0</v>
      </c>
      <c r="E127" s="411">
        <f>SUMIFS('Expenditures - all orgs'!$F$14:$F$3599,'Expenditures - all orgs'!$C$14:$C$3599, 'Budget Detail - CCCCCC'!$B127,'Expenditures - all orgs'!$B$14:$B$3599,'Budget Detail - CCCCCC'!$B$3)</f>
        <v>0</v>
      </c>
      <c r="F127" s="412">
        <f t="shared" si="6"/>
        <v>0</v>
      </c>
    </row>
    <row r="128" spans="1:6" ht="15" customHeight="1" thickBot="1" x14ac:dyDescent="0.35">
      <c r="A128" s="222" t="s">
        <v>104</v>
      </c>
      <c r="B128" s="605" t="s">
        <v>107</v>
      </c>
      <c r="C128" s="310">
        <f>SUMIFS('Expenditures - all orgs'!$D$14:$D$3599,'Expenditures - all orgs'!$C$14:$C$3599, 'Budget Detail - CCCCCC'!$B128,'Expenditures - all orgs'!$B$14:$B$3599,'Budget Detail - CCCCCC'!$B$3)</f>
        <v>0</v>
      </c>
      <c r="D128" s="413">
        <f>SUMIFS('Expenditures - all orgs'!$E$14:$E$3599,'Expenditures - all orgs'!$C$14:$C$3599, 'Budget Detail - CCCCCC'!$B128,'Expenditures - all orgs'!$B$14:$B$3599,'Budget Detail - CCCCCC'!$B$3)</f>
        <v>0</v>
      </c>
      <c r="E128" s="414">
        <f>SUMIFS('Expenditures - all orgs'!$F$14:$F$3599,'Expenditures - all orgs'!$C$14:$C$3599, 'Budget Detail - CCCCCC'!$B128,'Expenditures - all orgs'!$B$14:$B$3599,'Budget Detail - CCCCCC'!$B$3)</f>
        <v>0</v>
      </c>
      <c r="F128" s="415">
        <f t="shared" si="6"/>
        <v>0</v>
      </c>
    </row>
    <row r="129" spans="1:37" ht="15" customHeight="1" thickBot="1" x14ac:dyDescent="0.35">
      <c r="A129" s="218"/>
      <c r="B129" s="606" t="s">
        <v>362</v>
      </c>
      <c r="C129" s="348">
        <f>SUM(C121:C128)</f>
        <v>0</v>
      </c>
      <c r="D129" s="348">
        <f t="shared" ref="D129:F129" si="10">SUM(D121:D128)</f>
        <v>0</v>
      </c>
      <c r="E129" s="348">
        <f t="shared" si="10"/>
        <v>0</v>
      </c>
      <c r="F129" s="348">
        <f t="shared" si="10"/>
        <v>0</v>
      </c>
    </row>
    <row r="130" spans="1:37" ht="15" customHeight="1" x14ac:dyDescent="0.3">
      <c r="A130" s="708"/>
      <c r="B130" s="588"/>
      <c r="C130" s="288"/>
      <c r="D130" s="966"/>
      <c r="E130" s="966"/>
      <c r="F130" s="967"/>
    </row>
    <row r="131" spans="1:37" ht="15" customHeight="1" x14ac:dyDescent="0.3">
      <c r="A131" s="231" t="s">
        <v>208</v>
      </c>
      <c r="B131" s="588"/>
      <c r="C131" s="291"/>
      <c r="D131" s="292"/>
      <c r="E131" s="292"/>
      <c r="F131" s="293"/>
    </row>
    <row r="132" spans="1:37" ht="15" customHeight="1" x14ac:dyDescent="0.3">
      <c r="A132" s="222" t="s">
        <v>87</v>
      </c>
      <c r="B132" s="607">
        <v>125000</v>
      </c>
      <c r="C132" s="311">
        <f>SUMIFS('Expenditures - all orgs'!$D$14:$D$3599,'Expenditures - all orgs'!$C$14:$C$3599, 'Budget Detail - CCCCCC'!$B132,'Expenditures - all orgs'!$B$14:$B$3599,'Budget Detail - CCCCCC'!$B$3)</f>
        <v>0</v>
      </c>
      <c r="D132" s="417">
        <f>SUMIFS('Expenditures - all orgs'!$E$14:$E$3599,'Expenditures - all orgs'!$C$14:$C$3599, 'Budget Detail - CCCCCC'!$B132,'Expenditures - all orgs'!$B$14:$B$3599,'Budget Detail - CCCCCC'!$B$3)</f>
        <v>0</v>
      </c>
      <c r="E132" s="418">
        <f>SUMIFS('Expenditures - all orgs'!$F$14:$F$3599,'Expenditures - all orgs'!$C$14:$C$3599, 'Budget Detail - CCCCCC'!$B132,'Expenditures - all orgs'!$B$14:$B$3599,'Budget Detail - CCCCCC'!$B$3)</f>
        <v>0</v>
      </c>
      <c r="F132" s="419">
        <f t="shared" si="6"/>
        <v>0</v>
      </c>
    </row>
    <row r="133" spans="1:37" ht="15" customHeight="1" x14ac:dyDescent="0.3">
      <c r="A133" s="222" t="s">
        <v>191</v>
      </c>
      <c r="B133" s="608">
        <v>125100</v>
      </c>
      <c r="C133" s="311">
        <f>SUMIFS('Expenditures - all orgs'!$D$14:$D$3599,'Expenditures - all orgs'!$C$14:$C$3599, 'Budget Detail - CCCCCC'!$B133,'Expenditures - all orgs'!$B$14:$B$3599,'Budget Detail - CCCCCC'!$B$3)</f>
        <v>0</v>
      </c>
      <c r="D133" s="417">
        <f>SUMIFS('Expenditures - all orgs'!$E$14:$E$3599,'Expenditures - all orgs'!$C$14:$C$3599, 'Budget Detail - CCCCCC'!$B133,'Expenditures - all orgs'!$B$14:$B$3599,'Budget Detail - CCCCCC'!$B$3)</f>
        <v>0</v>
      </c>
      <c r="E133" s="418">
        <f>SUMIFS('Expenditures - all orgs'!$F$14:$F$3599,'Expenditures - all orgs'!$C$14:$C$3599, 'Budget Detail - CCCCCC'!$B133,'Expenditures - all orgs'!$B$14:$B$3599,'Budget Detail - CCCCCC'!$B$3)</f>
        <v>0</v>
      </c>
      <c r="F133" s="419">
        <f t="shared" si="6"/>
        <v>0</v>
      </c>
    </row>
    <row r="134" spans="1:37" ht="15" customHeight="1" x14ac:dyDescent="0.3">
      <c r="A134" s="222" t="s">
        <v>192</v>
      </c>
      <c r="B134" s="608">
        <v>125110</v>
      </c>
      <c r="C134" s="311">
        <f>SUMIFS('Expenditures - all orgs'!$D$14:$D$3599,'Expenditures - all orgs'!$C$14:$C$3599, 'Budget Detail - CCCCCC'!$B134,'Expenditures - all orgs'!$B$14:$B$3599,'Budget Detail - CCCCCC'!$B$3)</f>
        <v>0</v>
      </c>
      <c r="D134" s="417">
        <f>SUMIFS('Expenditures - all orgs'!$E$14:$E$3599,'Expenditures - all orgs'!$C$14:$C$3599, 'Budget Detail - CCCCCC'!$B134,'Expenditures - all orgs'!$B$14:$B$3599,'Budget Detail - CCCCCC'!$B$3)</f>
        <v>0</v>
      </c>
      <c r="E134" s="418">
        <f>SUMIFS('Expenditures - all orgs'!$F$14:$F$3599,'Expenditures - all orgs'!$C$14:$C$3599, 'Budget Detail - CCCCCC'!$B134,'Expenditures - all orgs'!$B$14:$B$3599,'Budget Detail - CCCCCC'!$B$3)</f>
        <v>0</v>
      </c>
      <c r="F134" s="419">
        <f t="shared" si="6"/>
        <v>0</v>
      </c>
    </row>
    <row r="135" spans="1:37" ht="15" customHeight="1" x14ac:dyDescent="0.3">
      <c r="A135" s="222" t="s">
        <v>193</v>
      </c>
      <c r="B135" s="608">
        <v>125200</v>
      </c>
      <c r="C135" s="311">
        <f>SUMIFS('Expenditures - all orgs'!$D$14:$D$3599,'Expenditures - all orgs'!$C$14:$C$3599, 'Budget Detail - CCCCCC'!$B135,'Expenditures - all orgs'!$B$14:$B$3599,'Budget Detail - CCCCCC'!$B$3)</f>
        <v>0</v>
      </c>
      <c r="D135" s="417">
        <f>SUMIFS('Expenditures - all orgs'!$E$14:$E$3599,'Expenditures - all orgs'!$C$14:$C$3599, 'Budget Detail - CCCCCC'!$B135,'Expenditures - all orgs'!$B$14:$B$3599,'Budget Detail - CCCCCC'!$B$3)</f>
        <v>0</v>
      </c>
      <c r="E135" s="418">
        <f>SUMIFS('Expenditures - all orgs'!$F$14:$F$3599,'Expenditures - all orgs'!$C$14:$C$3599, 'Budget Detail - CCCCCC'!$B135,'Expenditures - all orgs'!$B$14:$B$3599,'Budget Detail - CCCCCC'!$B$3)</f>
        <v>0</v>
      </c>
      <c r="F135" s="419">
        <f t="shared" si="6"/>
        <v>0</v>
      </c>
    </row>
    <row r="136" spans="1:37" ht="15" customHeight="1" x14ac:dyDescent="0.3">
      <c r="A136" s="222" t="s">
        <v>194</v>
      </c>
      <c r="B136" s="608">
        <v>125300</v>
      </c>
      <c r="C136" s="311">
        <f>SUMIFS('Expenditures - all orgs'!$D$14:$D$3599,'Expenditures - all orgs'!$C$14:$C$3599, 'Budget Detail - CCCCCC'!$B136,'Expenditures - all orgs'!$B$14:$B$3599,'Budget Detail - CCCCCC'!$B$3)</f>
        <v>0</v>
      </c>
      <c r="D136" s="417">
        <f>SUMIFS('Expenditures - all orgs'!$E$14:$E$3599,'Expenditures - all orgs'!$C$14:$C$3599, 'Budget Detail - CCCCCC'!$B136,'Expenditures - all orgs'!$B$14:$B$3599,'Budget Detail - CCCCCC'!$B$3)</f>
        <v>0</v>
      </c>
      <c r="E136" s="418">
        <f>SUMIFS('Expenditures - all orgs'!$F$14:$F$3599,'Expenditures - all orgs'!$C$14:$C$3599, 'Budget Detail - CCCCCC'!$B136,'Expenditures - all orgs'!$B$14:$B$3599,'Budget Detail - CCCCCC'!$B$3)</f>
        <v>0</v>
      </c>
      <c r="F136" s="419">
        <f t="shared" si="6"/>
        <v>0</v>
      </c>
    </row>
    <row r="137" spans="1:37" s="713" customFormat="1" ht="15" customHeight="1" x14ac:dyDescent="0.3">
      <c r="A137" s="222" t="s">
        <v>423</v>
      </c>
      <c r="B137" s="608">
        <v>125400</v>
      </c>
      <c r="C137" s="311">
        <f>SUMIFS('Expenditures - all orgs'!$D$14:$D$3599,'Expenditures - all orgs'!$C$14:$C$3599, 'Budget Detail - CCCCCC'!$B137,'Expenditures - all orgs'!$B$14:$B$3599,'Budget Detail - CCCCCC'!$B$3)</f>
        <v>0</v>
      </c>
      <c r="D137" s="417">
        <f>SUMIFS('Expenditures - all orgs'!$E$14:$E$3599,'Expenditures - all orgs'!$C$14:$C$3599, 'Budget Detail - CCCCCC'!$B137,'Expenditures - all orgs'!$B$14:$B$3599,'Budget Detail - CCCCCC'!$B$3)</f>
        <v>0</v>
      </c>
      <c r="E137" s="418">
        <f>SUMIFS('Expenditures - all orgs'!$F$14:$F$3599,'Expenditures - all orgs'!$C$14:$C$3599, 'Budget Detail - CCCCCC'!$B137,'Expenditures - all orgs'!$B$14:$B$3599,'Budget Detail - CCCCCC'!$B$3)</f>
        <v>0</v>
      </c>
      <c r="F137" s="419">
        <f t="shared" si="6"/>
        <v>0</v>
      </c>
      <c r="G137" s="712"/>
      <c r="H137" s="711"/>
      <c r="I137" s="711"/>
      <c r="J137" s="711"/>
      <c r="K137" s="712"/>
      <c r="L137" s="712"/>
      <c r="M137" s="712"/>
      <c r="N137" s="712"/>
      <c r="O137" s="712"/>
      <c r="P137" s="712"/>
      <c r="Q137" s="712"/>
      <c r="R137" s="712"/>
      <c r="S137" s="712"/>
      <c r="T137" s="712"/>
      <c r="U137" s="712"/>
      <c r="V137" s="712"/>
      <c r="W137" s="712"/>
      <c r="X137" s="712"/>
      <c r="Y137" s="712"/>
      <c r="Z137" s="712"/>
      <c r="AA137" s="712"/>
      <c r="AB137" s="712"/>
      <c r="AC137" s="712"/>
      <c r="AD137" s="712"/>
      <c r="AE137" s="712"/>
      <c r="AF137" s="712"/>
      <c r="AG137" s="712"/>
      <c r="AH137" s="712"/>
      <c r="AI137" s="712"/>
      <c r="AJ137" s="712"/>
      <c r="AK137" s="712"/>
    </row>
    <row r="138" spans="1:37" s="713" customFormat="1" ht="15" customHeight="1" x14ac:dyDescent="0.3">
      <c r="A138" s="222" t="s">
        <v>422</v>
      </c>
      <c r="B138" s="608">
        <v>125500</v>
      </c>
      <c r="C138" s="311">
        <f>SUMIFS('Expenditures - all orgs'!$D$14:$D$3599,'Expenditures - all orgs'!$C$14:$C$3599, 'Budget Detail - CCCCCC'!$B138,'Expenditures - all orgs'!$B$14:$B$3599,'Budget Detail - CCCCCC'!$B$3)</f>
        <v>0</v>
      </c>
      <c r="D138" s="417">
        <f>SUMIFS('Expenditures - all orgs'!$E$14:$E$3599,'Expenditures - all orgs'!$C$14:$C$3599, 'Budget Detail - CCCCCC'!$B138,'Expenditures - all orgs'!$B$14:$B$3599,'Budget Detail - CCCCCC'!$B$3)</f>
        <v>0</v>
      </c>
      <c r="E138" s="418">
        <f>SUMIFS('Expenditures - all orgs'!$F$14:$F$3599,'Expenditures - all orgs'!$C$14:$C$3599, 'Budget Detail - CCCCCC'!$B138,'Expenditures - all orgs'!$B$14:$B$3599,'Budget Detail - CCCCCC'!$B$3)</f>
        <v>0</v>
      </c>
      <c r="F138" s="419">
        <f t="shared" si="6"/>
        <v>0</v>
      </c>
      <c r="G138" s="712"/>
      <c r="H138" s="711"/>
      <c r="I138" s="711"/>
      <c r="J138" s="711"/>
      <c r="K138" s="712"/>
      <c r="L138" s="712"/>
      <c r="M138" s="712"/>
      <c r="N138" s="712"/>
      <c r="O138" s="712"/>
      <c r="P138" s="712"/>
      <c r="Q138" s="712"/>
      <c r="R138" s="712"/>
      <c r="S138" s="712"/>
      <c r="T138" s="712"/>
      <c r="U138" s="712"/>
      <c r="V138" s="712"/>
      <c r="W138" s="712"/>
      <c r="X138" s="712"/>
      <c r="Y138" s="712"/>
      <c r="Z138" s="712"/>
      <c r="AA138" s="712"/>
      <c r="AB138" s="712"/>
      <c r="AC138" s="712"/>
      <c r="AD138" s="712"/>
      <c r="AE138" s="712"/>
      <c r="AF138" s="712"/>
      <c r="AG138" s="712"/>
      <c r="AH138" s="712"/>
      <c r="AI138" s="712"/>
      <c r="AJ138" s="712"/>
      <c r="AK138" s="712"/>
    </row>
    <row r="139" spans="1:37" ht="15" customHeight="1" x14ac:dyDescent="0.3">
      <c r="A139" s="222" t="s">
        <v>195</v>
      </c>
      <c r="B139" s="608">
        <v>125600</v>
      </c>
      <c r="C139" s="311">
        <f>SUMIFS('Expenditures - all orgs'!$D$14:$D$3599,'Expenditures - all orgs'!$C$14:$C$3599, 'Budget Detail - CCCCCC'!$B139,'Expenditures - all orgs'!$B$14:$B$3599,'Budget Detail - CCCCCC'!$B$3)</f>
        <v>0</v>
      </c>
      <c r="D139" s="417">
        <f>SUMIFS('Expenditures - all orgs'!$E$14:$E$3599,'Expenditures - all orgs'!$C$14:$C$3599, 'Budget Detail - CCCCCC'!$B139,'Expenditures - all orgs'!$B$14:$B$3599,'Budget Detail - CCCCCC'!$B$3)</f>
        <v>0</v>
      </c>
      <c r="E139" s="418">
        <f>SUMIFS('Expenditures - all orgs'!$F$14:$F$3599,'Expenditures - all orgs'!$C$14:$C$3599, 'Budget Detail - CCCCCC'!$B139,'Expenditures - all orgs'!$B$14:$B$3599,'Budget Detail - CCCCCC'!$B$3)</f>
        <v>0</v>
      </c>
      <c r="F139" s="419">
        <f t="shared" si="6"/>
        <v>0</v>
      </c>
    </row>
    <row r="140" spans="1:37" ht="15" customHeight="1" x14ac:dyDescent="0.3">
      <c r="A140" s="222" t="s">
        <v>196</v>
      </c>
      <c r="B140" s="608">
        <v>125700</v>
      </c>
      <c r="C140" s="311">
        <f>SUMIFS('Expenditures - all orgs'!$D$14:$D$3599,'Expenditures - all orgs'!$C$14:$C$3599, 'Budget Detail - CCCCCC'!$B140,'Expenditures - all orgs'!$B$14:$B$3599,'Budget Detail - CCCCCC'!$B$3)</f>
        <v>0</v>
      </c>
      <c r="D140" s="417">
        <f>SUMIFS('Expenditures - all orgs'!$E$14:$E$3599,'Expenditures - all orgs'!$C$14:$C$3599, 'Budget Detail - CCCCCC'!$B140,'Expenditures - all orgs'!$B$14:$B$3599,'Budget Detail - CCCCCC'!$B$3)</f>
        <v>0</v>
      </c>
      <c r="E140" s="418">
        <f>SUMIFS('Expenditures - all orgs'!$F$14:$F$3599,'Expenditures - all orgs'!$C$14:$C$3599, 'Budget Detail - CCCCCC'!$B140,'Expenditures - all orgs'!$B$14:$B$3599,'Budget Detail - CCCCCC'!$B$3)</f>
        <v>0</v>
      </c>
      <c r="F140" s="419">
        <f t="shared" si="6"/>
        <v>0</v>
      </c>
    </row>
    <row r="141" spans="1:37" ht="15" customHeight="1" x14ac:dyDescent="0.3">
      <c r="A141" s="222" t="s">
        <v>197</v>
      </c>
      <c r="B141" s="608">
        <v>125710</v>
      </c>
      <c r="C141" s="311">
        <f>SUMIFS('Expenditures - all orgs'!$D$14:$D$3599,'Expenditures - all orgs'!$C$14:$C$3599, 'Budget Detail - CCCCCC'!$B141,'Expenditures - all orgs'!$B$14:$B$3599,'Budget Detail - CCCCCC'!$B$3)</f>
        <v>0</v>
      </c>
      <c r="D141" s="417">
        <f>SUMIFS('Expenditures - all orgs'!$E$14:$E$3599,'Expenditures - all orgs'!$C$14:$C$3599, 'Budget Detail - CCCCCC'!$B141,'Expenditures - all orgs'!$B$14:$B$3599,'Budget Detail - CCCCCC'!$B$3)</f>
        <v>0</v>
      </c>
      <c r="E141" s="418">
        <f>SUMIFS('Expenditures - all orgs'!$F$14:$F$3599,'Expenditures - all orgs'!$C$14:$C$3599, 'Budget Detail - CCCCCC'!$B141,'Expenditures - all orgs'!$B$14:$B$3599,'Budget Detail - CCCCCC'!$B$3)</f>
        <v>0</v>
      </c>
      <c r="F141" s="419">
        <f t="shared" si="6"/>
        <v>0</v>
      </c>
    </row>
    <row r="142" spans="1:37" ht="15" customHeight="1" x14ac:dyDescent="0.3">
      <c r="A142" s="222" t="s">
        <v>100</v>
      </c>
      <c r="B142" s="608">
        <v>125800</v>
      </c>
      <c r="C142" s="311">
        <f>SUMIFS('Expenditures - all orgs'!$D$14:$D$3599,'Expenditures - all orgs'!$C$14:$C$3599, 'Budget Detail - CCCCCC'!$B142,'Expenditures - all orgs'!$B$14:$B$3599,'Budget Detail - CCCCCC'!$B$3)</f>
        <v>0</v>
      </c>
      <c r="D142" s="417">
        <f>SUMIFS('Expenditures - all orgs'!$E$14:$E$3599,'Expenditures - all orgs'!$C$14:$C$3599, 'Budget Detail - CCCCCC'!$B142,'Expenditures - all orgs'!$B$14:$B$3599,'Budget Detail - CCCCCC'!$B$3)</f>
        <v>0</v>
      </c>
      <c r="E142" s="418">
        <f>SUMIFS('Expenditures - all orgs'!$F$14:$F$3599,'Expenditures - all orgs'!$C$14:$C$3599, 'Budget Detail - CCCCCC'!$B142,'Expenditures - all orgs'!$B$14:$B$3599,'Budget Detail - CCCCCC'!$B$3)</f>
        <v>0</v>
      </c>
      <c r="F142" s="419">
        <f t="shared" si="6"/>
        <v>0</v>
      </c>
    </row>
    <row r="143" spans="1:37" ht="15" customHeight="1" x14ac:dyDescent="0.3">
      <c r="A143" s="222" t="s">
        <v>198</v>
      </c>
      <c r="B143" s="608">
        <v>125900</v>
      </c>
      <c r="C143" s="311">
        <f>SUMIFS('Expenditures - all orgs'!$D$14:$D$3599,'Expenditures - all orgs'!$C$14:$C$3599, 'Budget Detail - CCCCCC'!$B143,'Expenditures - all orgs'!$B$14:$B$3599,'Budget Detail - CCCCCC'!$B$3)</f>
        <v>0</v>
      </c>
      <c r="D143" s="417">
        <f>SUMIFS('Expenditures - all orgs'!$E$14:$E$3599,'Expenditures - all orgs'!$C$14:$C$3599, 'Budget Detail - CCCCCC'!$B143,'Expenditures - all orgs'!$B$14:$B$3599,'Budget Detail - CCCCCC'!$B$3)</f>
        <v>0</v>
      </c>
      <c r="E143" s="418">
        <f>SUMIFS('Expenditures - all orgs'!$F$14:$F$3599,'Expenditures - all orgs'!$C$14:$C$3599, 'Budget Detail - CCCCCC'!$B143,'Expenditures - all orgs'!$B$14:$B$3599,'Budget Detail - CCCCCC'!$B$3)</f>
        <v>0</v>
      </c>
      <c r="F143" s="419">
        <f t="shared" si="6"/>
        <v>0</v>
      </c>
    </row>
    <row r="144" spans="1:37" ht="15" customHeight="1" x14ac:dyDescent="0.3">
      <c r="A144" s="222" t="s">
        <v>104</v>
      </c>
      <c r="B144" s="608" t="s">
        <v>107</v>
      </c>
      <c r="C144" s="311">
        <f>SUMIFS('Expenditures - all orgs'!$D$14:$D$3599,'Expenditures - all orgs'!$C$14:$C$3599, 'Budget Detail - CCCCCC'!$B144,'Expenditures - all orgs'!$B$14:$B$3599,'Budget Detail - CCCCCC'!$B$3)</f>
        <v>0</v>
      </c>
      <c r="D144" s="417">
        <f>SUMIFS('Expenditures - all orgs'!$E$14:$E$3599,'Expenditures - all orgs'!$C$14:$C$3599, 'Budget Detail - CCCCCC'!$B144,'Expenditures - all orgs'!$B$14:$B$3599,'Budget Detail - CCCCCC'!$B$3)</f>
        <v>0</v>
      </c>
      <c r="E144" s="418">
        <f>SUMIFS('Expenditures - all orgs'!$F$14:$F$3599,'Expenditures - all orgs'!$C$14:$C$3599, 'Budget Detail - CCCCCC'!$B144,'Expenditures - all orgs'!$B$14:$B$3599,'Budget Detail - CCCCCC'!$B$3)</f>
        <v>0</v>
      </c>
      <c r="F144" s="419">
        <f t="shared" si="6"/>
        <v>0</v>
      </c>
    </row>
    <row r="145" spans="1:6" ht="15" customHeight="1" x14ac:dyDescent="0.3">
      <c r="A145" s="222" t="s">
        <v>104</v>
      </c>
      <c r="B145" s="608" t="s">
        <v>107</v>
      </c>
      <c r="C145" s="311">
        <f>SUMIFS('Expenditures - all orgs'!$D$14:$D$3599,'Expenditures - all orgs'!$C$14:$C$3599, 'Budget Detail - CCCCCC'!$B145,'Expenditures - all orgs'!$B$14:$B$3599,'Budget Detail - CCCCCC'!$B$3)</f>
        <v>0</v>
      </c>
      <c r="D145" s="417">
        <f>SUMIFS('Expenditures - all orgs'!$E$14:$E$3599,'Expenditures - all orgs'!$C$14:$C$3599, 'Budget Detail - CCCCCC'!$B145,'Expenditures - all orgs'!$B$14:$B$3599,'Budget Detail - CCCCCC'!$B$3)</f>
        <v>0</v>
      </c>
      <c r="E145" s="418">
        <f>SUMIFS('Expenditures - all orgs'!$F$14:$F$3599,'Expenditures - all orgs'!$C$14:$C$3599, 'Budget Detail - CCCCCC'!$B145,'Expenditures - all orgs'!$B$14:$B$3599,'Budget Detail - CCCCCC'!$B$3)</f>
        <v>0</v>
      </c>
      <c r="F145" s="419">
        <f t="shared" si="6"/>
        <v>0</v>
      </c>
    </row>
    <row r="146" spans="1:6" ht="15" customHeight="1" thickBot="1" x14ac:dyDescent="0.35">
      <c r="A146" s="222" t="s">
        <v>104</v>
      </c>
      <c r="B146" s="608" t="s">
        <v>107</v>
      </c>
      <c r="C146" s="311">
        <f>SUMIFS('Expenditures - all orgs'!$D$14:$D$3599,'Expenditures - all orgs'!$C$14:$C$3599, 'Budget Detail - CCCCCC'!$B146,'Expenditures - all orgs'!$B$14:$B$3599,'Budget Detail - CCCCCC'!$B$3)</f>
        <v>0</v>
      </c>
      <c r="D146" s="420">
        <f>SUMIFS('Expenditures - all orgs'!$E$14:$E$3599,'Expenditures - all orgs'!$C$14:$C$3599, 'Budget Detail - CCCCCC'!$B146,'Expenditures - all orgs'!$B$14:$B$3599,'Budget Detail - CCCCCC'!$B$3)</f>
        <v>0</v>
      </c>
      <c r="E146" s="421">
        <f>SUMIFS('Expenditures - all orgs'!$F$14:$F$3599,'Expenditures - all orgs'!$C$14:$C$3599, 'Budget Detail - CCCCCC'!$B146,'Expenditures - all orgs'!$B$14:$B$3599,'Budget Detail - CCCCCC'!$B$3)</f>
        <v>0</v>
      </c>
      <c r="F146" s="422">
        <f t="shared" si="6"/>
        <v>0</v>
      </c>
    </row>
    <row r="147" spans="1:6" ht="15" customHeight="1" thickBot="1" x14ac:dyDescent="0.35">
      <c r="A147" s="218"/>
      <c r="B147" s="609" t="s">
        <v>362</v>
      </c>
      <c r="C147" s="354">
        <f>SUM(C132:C146)</f>
        <v>0</v>
      </c>
      <c r="D147" s="354">
        <f t="shared" ref="D147:F147" si="11">SUM(D132:D146)</f>
        <v>0</v>
      </c>
      <c r="E147" s="354">
        <f t="shared" si="11"/>
        <v>0</v>
      </c>
      <c r="F147" s="354">
        <f t="shared" si="11"/>
        <v>0</v>
      </c>
    </row>
    <row r="148" spans="1:6" ht="15" customHeight="1" x14ac:dyDescent="0.3">
      <c r="A148" s="708"/>
      <c r="B148" s="588"/>
      <c r="C148" s="288"/>
      <c r="D148" s="966"/>
      <c r="E148" s="966"/>
      <c r="F148" s="967"/>
    </row>
    <row r="149" spans="1:6" ht="15" customHeight="1" x14ac:dyDescent="0.3">
      <c r="A149" s="231" t="s">
        <v>209</v>
      </c>
      <c r="B149" s="588"/>
      <c r="C149" s="291"/>
      <c r="D149" s="292"/>
      <c r="E149" s="292"/>
      <c r="F149" s="293"/>
    </row>
    <row r="150" spans="1:6" ht="15" customHeight="1" x14ac:dyDescent="0.3">
      <c r="A150" s="222" t="s">
        <v>424</v>
      </c>
      <c r="B150" s="610">
        <v>126100</v>
      </c>
      <c r="C150" s="312">
        <f>SUMIFS('Expenditures - all orgs'!$D$14:$D$3599,'Expenditures - all orgs'!$C$14:$C$3599, 'Budget Detail - CCCCCC'!$B150,'Expenditures - all orgs'!$B$14:$B$3599,'Budget Detail - CCCCCC'!$B$3)</f>
        <v>0</v>
      </c>
      <c r="D150" s="424">
        <f>SUMIFS('Expenditures - all orgs'!$E$14:$E$3599,'Expenditures - all orgs'!$C$14:$C$3599, 'Budget Detail - CCCCCC'!$B150,'Expenditures - all orgs'!$B$14:$B$3599,'Budget Detail - CCCCCC'!$B$3)</f>
        <v>0</v>
      </c>
      <c r="E150" s="425">
        <f>SUMIFS('Expenditures - all orgs'!$F$14:$F$3599,'Expenditures - all orgs'!$C$14:$C$3599, 'Budget Detail - CCCCCC'!$B150,'Expenditures - all orgs'!$B$14:$B$3599,'Budget Detail - CCCCCC'!$B$3)</f>
        <v>0</v>
      </c>
      <c r="F150" s="426">
        <f t="shared" si="6"/>
        <v>0</v>
      </c>
    </row>
    <row r="151" spans="1:6" ht="15" customHeight="1" x14ac:dyDescent="0.3">
      <c r="A151" s="222" t="s">
        <v>425</v>
      </c>
      <c r="B151" s="611">
        <v>126110</v>
      </c>
      <c r="C151" s="312">
        <f>SUMIFS('Expenditures - all orgs'!$D$14:$D$3599,'Expenditures - all orgs'!$C$14:$C$3599, 'Budget Detail - CCCCCC'!$B151,'Expenditures - all orgs'!$B$14:$B$3599,'Budget Detail - CCCCCC'!$B$3)</f>
        <v>0</v>
      </c>
      <c r="D151" s="424">
        <f>SUMIFS('Expenditures - all orgs'!$E$14:$E$3599,'Expenditures - all orgs'!$C$14:$C$3599, 'Budget Detail - CCCCCC'!$B151,'Expenditures - all orgs'!$B$14:$B$3599,'Budget Detail - CCCCCC'!$B$3)</f>
        <v>0</v>
      </c>
      <c r="E151" s="425">
        <f>SUMIFS('Expenditures - all orgs'!$F$14:$F$3599,'Expenditures - all orgs'!$C$14:$C$3599, 'Budget Detail - CCCCCC'!$B151,'Expenditures - all orgs'!$B$14:$B$3599,'Budget Detail - CCCCCC'!$B$3)</f>
        <v>0</v>
      </c>
      <c r="F151" s="426">
        <f t="shared" ref="F151:F157" si="12">C151-D151-E151</f>
        <v>0</v>
      </c>
    </row>
    <row r="152" spans="1:6" ht="15" customHeight="1" x14ac:dyDescent="0.3">
      <c r="A152" s="222" t="s">
        <v>426</v>
      </c>
      <c r="B152" s="611">
        <v>126130</v>
      </c>
      <c r="C152" s="312">
        <f>SUMIFS('Expenditures - all orgs'!$D$14:$D$3599,'Expenditures - all orgs'!$C$14:$C$3599, 'Budget Detail - CCCCCC'!$B152,'Expenditures - all orgs'!$B$14:$B$3599,'Budget Detail - CCCCCC'!$B$3)</f>
        <v>0</v>
      </c>
      <c r="D152" s="424">
        <f>SUMIFS('Expenditures - all orgs'!$E$14:$E$3599,'Expenditures - all orgs'!$C$14:$C$3599, 'Budget Detail - CCCCCC'!$B152,'Expenditures - all orgs'!$B$14:$B$3599,'Budget Detail - CCCCCC'!$B$3)</f>
        <v>0</v>
      </c>
      <c r="E152" s="425">
        <f>SUMIFS('Expenditures - all orgs'!$F$14:$F$3599,'Expenditures - all orgs'!$C$14:$C$3599, 'Budget Detail - CCCCCC'!$B152,'Expenditures - all orgs'!$B$14:$B$3599,'Budget Detail - CCCCCC'!$B$3)</f>
        <v>0</v>
      </c>
      <c r="F152" s="426">
        <f t="shared" si="12"/>
        <v>0</v>
      </c>
    </row>
    <row r="153" spans="1:6" ht="15" customHeight="1" x14ac:dyDescent="0.3">
      <c r="A153" s="222" t="s">
        <v>427</v>
      </c>
      <c r="B153" s="611">
        <v>126200</v>
      </c>
      <c r="C153" s="312">
        <f>SUMIFS('Expenditures - all orgs'!$D$14:$D$3599,'Expenditures - all orgs'!$C$14:$C$3599, 'Budget Detail - CCCCCC'!$B153,'Expenditures - all orgs'!$B$14:$B$3599,'Budget Detail - CCCCCC'!$B$3)</f>
        <v>0</v>
      </c>
      <c r="D153" s="424">
        <f>SUMIFS('Expenditures - all orgs'!$E$14:$E$3599,'Expenditures - all orgs'!$C$14:$C$3599, 'Budget Detail - CCCCCC'!$B153,'Expenditures - all orgs'!$B$14:$B$3599,'Budget Detail - CCCCCC'!$B$3)</f>
        <v>0</v>
      </c>
      <c r="E153" s="425">
        <f>SUMIFS('Expenditures - all orgs'!$F$14:$F$3599,'Expenditures - all orgs'!$C$14:$C$3599, 'Budget Detail - CCCCCC'!$B153,'Expenditures - all orgs'!$B$14:$B$3599,'Budget Detail - CCCCCC'!$B$3)</f>
        <v>0</v>
      </c>
      <c r="F153" s="426">
        <f t="shared" si="12"/>
        <v>0</v>
      </c>
    </row>
    <row r="154" spans="1:6" ht="15" customHeight="1" x14ac:dyDescent="0.3">
      <c r="A154" s="222" t="s">
        <v>428</v>
      </c>
      <c r="B154" s="611">
        <v>126300</v>
      </c>
      <c r="C154" s="312">
        <f>SUMIFS('Expenditures - all orgs'!$D$14:$D$3599,'Expenditures - all orgs'!$C$14:$C$3599, 'Budget Detail - CCCCCC'!$B154,'Expenditures - all orgs'!$B$14:$B$3599,'Budget Detail - CCCCCC'!$B$3)</f>
        <v>0</v>
      </c>
      <c r="D154" s="424">
        <f>SUMIFS('Expenditures - all orgs'!$E$14:$E$3599,'Expenditures - all orgs'!$C$14:$C$3599, 'Budget Detail - CCCCCC'!$B154,'Expenditures - all orgs'!$B$14:$B$3599,'Budget Detail - CCCCCC'!$B$3)</f>
        <v>0</v>
      </c>
      <c r="E154" s="425">
        <f>SUMIFS('Expenditures - all orgs'!$F$14:$F$3599,'Expenditures - all orgs'!$C$14:$C$3599, 'Budget Detail - CCCCCC'!$B154,'Expenditures - all orgs'!$B$14:$B$3599,'Budget Detail - CCCCCC'!$B$3)</f>
        <v>0</v>
      </c>
      <c r="F154" s="426">
        <f t="shared" si="12"/>
        <v>0</v>
      </c>
    </row>
    <row r="155" spans="1:6" ht="15" customHeight="1" x14ac:dyDescent="0.3">
      <c r="A155" s="222" t="s">
        <v>33</v>
      </c>
      <c r="B155" s="611">
        <v>126400</v>
      </c>
      <c r="C155" s="312">
        <f>SUMIFS('Expenditures - all orgs'!$D$14:$D$3599,'Expenditures - all orgs'!$C$14:$C$3599, 'Budget Detail - CCCCCC'!$B155,'Expenditures - all orgs'!$B$14:$B$3599,'Budget Detail - CCCCCC'!$B$3)</f>
        <v>0</v>
      </c>
      <c r="D155" s="424">
        <f>SUMIFS('Expenditures - all orgs'!$E$14:$E$3599,'Expenditures - all orgs'!$C$14:$C$3599, 'Budget Detail - CCCCCC'!$B155,'Expenditures - all orgs'!$B$14:$B$3599,'Budget Detail - CCCCCC'!$B$3)</f>
        <v>0</v>
      </c>
      <c r="E155" s="425">
        <f>SUMIFS('Expenditures - all orgs'!$F$14:$F$3599,'Expenditures - all orgs'!$C$14:$C$3599, 'Budget Detail - CCCCCC'!$B155,'Expenditures - all orgs'!$B$14:$B$3599,'Budget Detail - CCCCCC'!$B$3)</f>
        <v>0</v>
      </c>
      <c r="F155" s="426">
        <f t="shared" si="12"/>
        <v>0</v>
      </c>
    </row>
    <row r="156" spans="1:6" ht="15" customHeight="1" x14ac:dyDescent="0.3">
      <c r="A156" s="222" t="s">
        <v>429</v>
      </c>
      <c r="B156" s="611">
        <v>126500</v>
      </c>
      <c r="C156" s="312">
        <f>SUMIFS('Expenditures - all orgs'!$D$14:$D$3599,'Expenditures - all orgs'!$C$14:$C$3599, 'Budget Detail - CCCCCC'!$B156,'Expenditures - all orgs'!$B$14:$B$3599,'Budget Detail - CCCCCC'!$B$3)</f>
        <v>0</v>
      </c>
      <c r="D156" s="424">
        <f>SUMIFS('Expenditures - all orgs'!$E$14:$E$3599,'Expenditures - all orgs'!$C$14:$C$3599, 'Budget Detail - CCCCCC'!$B156,'Expenditures - all orgs'!$B$14:$B$3599,'Budget Detail - CCCCCC'!$B$3)</f>
        <v>0</v>
      </c>
      <c r="E156" s="425">
        <f>SUMIFS('Expenditures - all orgs'!$F$14:$F$3599,'Expenditures - all orgs'!$C$14:$C$3599, 'Budget Detail - CCCCCC'!$B156,'Expenditures - all orgs'!$B$14:$B$3599,'Budget Detail - CCCCCC'!$B$3)</f>
        <v>0</v>
      </c>
      <c r="F156" s="426">
        <f t="shared" si="12"/>
        <v>0</v>
      </c>
    </row>
    <row r="157" spans="1:6" ht="15" customHeight="1" x14ac:dyDescent="0.3">
      <c r="A157" s="222" t="s">
        <v>430</v>
      </c>
      <c r="B157" s="611">
        <v>126600</v>
      </c>
      <c r="C157" s="312">
        <f>SUMIFS('Expenditures - all orgs'!$D$14:$D$3599,'Expenditures - all orgs'!$C$14:$C$3599, 'Budget Detail - CCCCCC'!$B157,'Expenditures - all orgs'!$B$14:$B$3599,'Budget Detail - CCCCCC'!$B$3)</f>
        <v>0</v>
      </c>
      <c r="D157" s="424">
        <f>SUMIFS('Expenditures - all orgs'!$E$14:$E$3599,'Expenditures - all orgs'!$C$14:$C$3599, 'Budget Detail - CCCCCC'!$B157,'Expenditures - all orgs'!$B$14:$B$3599,'Budget Detail - CCCCCC'!$B$3)</f>
        <v>0</v>
      </c>
      <c r="E157" s="425">
        <f>SUMIFS('Expenditures - all orgs'!$F$14:$F$3599,'Expenditures - all orgs'!$C$14:$C$3599, 'Budget Detail - CCCCCC'!$B157,'Expenditures - all orgs'!$B$14:$B$3599,'Budget Detail - CCCCCC'!$B$3)</f>
        <v>0</v>
      </c>
      <c r="F157" s="426">
        <f t="shared" si="12"/>
        <v>0</v>
      </c>
    </row>
    <row r="158" spans="1:6" ht="15" customHeight="1" x14ac:dyDescent="0.3">
      <c r="A158" s="222" t="s">
        <v>34</v>
      </c>
      <c r="B158" s="611">
        <v>126700</v>
      </c>
      <c r="C158" s="312">
        <f>SUMIFS('Expenditures - all orgs'!$D$14:$D$3599,'Expenditures - all orgs'!$C$14:$C$3599, 'Budget Detail - CCCCCC'!$B158,'Expenditures - all orgs'!$B$14:$B$3599,'Budget Detail - CCCCCC'!$B$3)</f>
        <v>0</v>
      </c>
      <c r="D158" s="424">
        <f>SUMIFS('Expenditures - all orgs'!$E$14:$E$3599,'Expenditures - all orgs'!$C$14:$C$3599, 'Budget Detail - CCCCCC'!$B158,'Expenditures - all orgs'!$B$14:$B$3599,'Budget Detail - CCCCCC'!$B$3)</f>
        <v>0</v>
      </c>
      <c r="E158" s="425">
        <f>SUMIFS('Expenditures - all orgs'!$F$14:$F$3599,'Expenditures - all orgs'!$C$14:$C$3599, 'Budget Detail - CCCCCC'!$B158,'Expenditures - all orgs'!$B$14:$B$3599,'Budget Detail - CCCCCC'!$B$3)</f>
        <v>0</v>
      </c>
      <c r="F158" s="426">
        <f t="shared" si="6"/>
        <v>0</v>
      </c>
    </row>
    <row r="159" spans="1:6" ht="15" customHeight="1" x14ac:dyDescent="0.3">
      <c r="A159" s="222" t="s">
        <v>199</v>
      </c>
      <c r="B159" s="611">
        <v>126800</v>
      </c>
      <c r="C159" s="312">
        <f>SUMIFS('Expenditures - all orgs'!$D$14:$D$3599,'Expenditures - all orgs'!$C$14:$C$3599, 'Budget Detail - CCCCCC'!$B159,'Expenditures - all orgs'!$B$14:$B$3599,'Budget Detail - CCCCCC'!$B$3)</f>
        <v>0</v>
      </c>
      <c r="D159" s="424">
        <f>SUMIFS('Expenditures - all orgs'!$E$14:$E$3599,'Expenditures - all orgs'!$C$14:$C$3599, 'Budget Detail - CCCCCC'!$B159,'Expenditures - all orgs'!$B$14:$B$3599,'Budget Detail - CCCCCC'!$B$3)</f>
        <v>0</v>
      </c>
      <c r="E159" s="425">
        <f>SUMIFS('Expenditures - all orgs'!$F$14:$F$3599,'Expenditures - all orgs'!$C$14:$C$3599, 'Budget Detail - CCCCCC'!$B159,'Expenditures - all orgs'!$B$14:$B$3599,'Budget Detail - CCCCCC'!$B$3)</f>
        <v>0</v>
      </c>
      <c r="F159" s="426">
        <f t="shared" si="6"/>
        <v>0</v>
      </c>
    </row>
    <row r="160" spans="1:6" ht="15" customHeight="1" x14ac:dyDescent="0.3">
      <c r="A160" s="222" t="s">
        <v>332</v>
      </c>
      <c r="B160" s="611">
        <v>127400</v>
      </c>
      <c r="C160" s="312">
        <f>SUMIFS('Expenditures - all orgs'!$D$14:$D$3599,'Expenditures - all orgs'!$C$14:$C$3599, 'Budget Detail - CCCCCC'!$B160,'Expenditures - all orgs'!$B$14:$B$3599,'Budget Detail - CCCCCC'!$B$3)</f>
        <v>0</v>
      </c>
      <c r="D160" s="424">
        <f>SUMIFS('Expenditures - all orgs'!$E$14:$E$3599,'Expenditures - all orgs'!$C$14:$C$3599, 'Budget Detail - CCCCCC'!$B160,'Expenditures - all orgs'!$B$14:$B$3599,'Budget Detail - CCCCCC'!$B$3)</f>
        <v>0</v>
      </c>
      <c r="E160" s="425">
        <f>SUMIFS('Expenditures - all orgs'!$F$14:$F$3599,'Expenditures - all orgs'!$C$14:$C$3599, 'Budget Detail - CCCCCC'!$B160,'Expenditures - all orgs'!$B$14:$B$3599,'Budget Detail - CCCCCC'!$B$3)</f>
        <v>0</v>
      </c>
      <c r="F160" s="426">
        <f t="shared" si="6"/>
        <v>0</v>
      </c>
    </row>
    <row r="161" spans="1:6" ht="15" customHeight="1" x14ac:dyDescent="0.3">
      <c r="A161" s="222" t="s">
        <v>93</v>
      </c>
      <c r="B161" s="611">
        <v>127500</v>
      </c>
      <c r="C161" s="312">
        <f>SUMIFS('Expenditures - all orgs'!$D$14:$D$3599,'Expenditures - all orgs'!$C$14:$C$3599, 'Budget Detail - CCCCCC'!$B161,'Expenditures - all orgs'!$B$14:$B$3599,'Budget Detail - CCCCCC'!$B$3)</f>
        <v>0</v>
      </c>
      <c r="D161" s="424">
        <f>SUMIFS('Expenditures - all orgs'!$E$14:$E$3599,'Expenditures - all orgs'!$C$14:$C$3599, 'Budget Detail - CCCCCC'!$B161,'Expenditures - all orgs'!$B$14:$B$3599,'Budget Detail - CCCCCC'!$B$3)</f>
        <v>0</v>
      </c>
      <c r="E161" s="425">
        <f>SUMIFS('Expenditures - all orgs'!$F$14:$F$3599,'Expenditures - all orgs'!$C$14:$C$3599, 'Budget Detail - CCCCCC'!$B161,'Expenditures - all orgs'!$B$14:$B$3599,'Budget Detail - CCCCCC'!$B$3)</f>
        <v>0</v>
      </c>
      <c r="F161" s="426">
        <f t="shared" si="6"/>
        <v>0</v>
      </c>
    </row>
    <row r="162" spans="1:6" ht="15" customHeight="1" x14ac:dyDescent="0.3">
      <c r="A162" s="222" t="s">
        <v>200</v>
      </c>
      <c r="B162" s="611">
        <v>127900</v>
      </c>
      <c r="C162" s="312">
        <f>SUMIFS('Expenditures - all orgs'!$D$14:$D$3599,'Expenditures - all orgs'!$C$14:$C$3599, 'Budget Detail - CCCCCC'!$B162,'Expenditures - all orgs'!$B$14:$B$3599,'Budget Detail - CCCCCC'!$B$3)</f>
        <v>0</v>
      </c>
      <c r="D162" s="424">
        <f>SUMIFS('Expenditures - all orgs'!$E$14:$E$3599,'Expenditures - all orgs'!$C$14:$C$3599, 'Budget Detail - CCCCCC'!$B162,'Expenditures - all orgs'!$B$14:$B$3599,'Budget Detail - CCCCCC'!$B$3)</f>
        <v>0</v>
      </c>
      <c r="E162" s="425">
        <f>SUMIFS('Expenditures - all orgs'!$F$14:$F$3599,'Expenditures - all orgs'!$C$14:$C$3599, 'Budget Detail - CCCCCC'!$B162,'Expenditures - all orgs'!$B$14:$B$3599,'Budget Detail - CCCCCC'!$B$3)</f>
        <v>0</v>
      </c>
      <c r="F162" s="426">
        <f t="shared" si="6"/>
        <v>0</v>
      </c>
    </row>
    <row r="163" spans="1:6" ht="15" customHeight="1" x14ac:dyDescent="0.3">
      <c r="A163" s="222" t="s">
        <v>333</v>
      </c>
      <c r="B163" s="611">
        <v>127950</v>
      </c>
      <c r="C163" s="312">
        <f>SUMIFS('Expenditures - all orgs'!$D$14:$D$3599,'Expenditures - all orgs'!$C$14:$C$3599, 'Budget Detail - CCCCCC'!$B163,'Expenditures - all orgs'!$B$14:$B$3599,'Budget Detail - CCCCCC'!$B$3)</f>
        <v>0</v>
      </c>
      <c r="D163" s="424">
        <f>SUMIFS('Expenditures - all orgs'!$E$14:$E$3599,'Expenditures - all orgs'!$C$14:$C$3599, 'Budget Detail - CCCCCC'!$B163,'Expenditures - all orgs'!$B$14:$B$3599,'Budget Detail - CCCCCC'!$B$3)</f>
        <v>0</v>
      </c>
      <c r="E163" s="425">
        <f>SUMIFS('Expenditures - all orgs'!$F$14:$F$3599,'Expenditures - all orgs'!$C$14:$C$3599, 'Budget Detail - CCCCCC'!$B163,'Expenditures - all orgs'!$B$14:$B$3599,'Budget Detail - CCCCCC'!$B$3)</f>
        <v>0</v>
      </c>
      <c r="F163" s="426">
        <f t="shared" si="6"/>
        <v>0</v>
      </c>
    </row>
    <row r="164" spans="1:6" ht="15" customHeight="1" x14ac:dyDescent="0.3">
      <c r="A164" s="218" t="s">
        <v>104</v>
      </c>
      <c r="B164" s="611" t="s">
        <v>107</v>
      </c>
      <c r="C164" s="312">
        <f>SUMIFS('Expenditures - all orgs'!$D$14:$D$3599,'Expenditures - all orgs'!$C$14:$C$3599, 'Budget Detail - CCCCCC'!$B164,'Expenditures - all orgs'!$B$14:$B$3599,'Budget Detail - CCCCCC'!$B$3)</f>
        <v>0</v>
      </c>
      <c r="D164" s="424">
        <f>SUMIFS('Expenditures - all orgs'!$E$14:$E$3599,'Expenditures - all orgs'!$C$14:$C$3599, 'Budget Detail - CCCCCC'!$B164,'Expenditures - all orgs'!$B$14:$B$3599,'Budget Detail - CCCCCC'!$B$3)</f>
        <v>0</v>
      </c>
      <c r="E164" s="425">
        <f>SUMIFS('Expenditures - all orgs'!$F$14:$F$3599,'Expenditures - all orgs'!$C$14:$C$3599, 'Budget Detail - CCCCCC'!$B164,'Expenditures - all orgs'!$B$14:$B$3599,'Budget Detail - CCCCCC'!$B$3)</f>
        <v>0</v>
      </c>
      <c r="F164" s="426">
        <f t="shared" si="6"/>
        <v>0</v>
      </c>
    </row>
    <row r="165" spans="1:6" ht="15" customHeight="1" thickBot="1" x14ac:dyDescent="0.35">
      <c r="A165" s="218" t="s">
        <v>104</v>
      </c>
      <c r="B165" s="611" t="s">
        <v>107</v>
      </c>
      <c r="C165" s="312">
        <f>SUMIFS('Expenditures - all orgs'!$D$14:$D$3599,'Expenditures - all orgs'!$C$14:$C$3599, 'Budget Detail - CCCCCC'!$B165,'Expenditures - all orgs'!$B$14:$B$3599,'Budget Detail - CCCCCC'!$B$3)</f>
        <v>0</v>
      </c>
      <c r="D165" s="427">
        <f>SUMIFS('Expenditures - all orgs'!$E$14:$E$3599,'Expenditures - all orgs'!$C$14:$C$3599, 'Budget Detail - CCCCCC'!$B165,'Expenditures - all orgs'!$B$14:$B$3599,'Budget Detail - CCCCCC'!$B$3)</f>
        <v>0</v>
      </c>
      <c r="E165" s="428">
        <f>SUMIFS('Expenditures - all orgs'!$F$14:$F$3599,'Expenditures - all orgs'!$C$14:$C$3599, 'Budget Detail - CCCCCC'!$B165,'Expenditures - all orgs'!$B$14:$B$3599,'Budget Detail - CCCCCC'!$B$3)</f>
        <v>0</v>
      </c>
      <c r="F165" s="429">
        <f t="shared" si="6"/>
        <v>0</v>
      </c>
    </row>
    <row r="166" spans="1:6" ht="15" customHeight="1" thickBot="1" x14ac:dyDescent="0.35">
      <c r="A166" s="218"/>
      <c r="B166" s="612" t="s">
        <v>362</v>
      </c>
      <c r="C166" s="355">
        <f>SUM(C150:C165)</f>
        <v>0</v>
      </c>
      <c r="D166" s="355">
        <f t="shared" ref="D166:F166" si="13">SUM(D150:D165)</f>
        <v>0</v>
      </c>
      <c r="E166" s="355">
        <f t="shared" si="13"/>
        <v>0</v>
      </c>
      <c r="F166" s="355">
        <f t="shared" si="13"/>
        <v>0</v>
      </c>
    </row>
    <row r="167" spans="1:6" ht="15" customHeight="1" x14ac:dyDescent="0.3">
      <c r="A167" s="708"/>
      <c r="B167" s="588"/>
      <c r="C167" s="288"/>
      <c r="D167" s="966"/>
      <c r="E167" s="966"/>
      <c r="F167" s="967"/>
    </row>
    <row r="168" spans="1:6" ht="15" customHeight="1" x14ac:dyDescent="0.3">
      <c r="A168" s="231" t="s">
        <v>210</v>
      </c>
      <c r="B168" s="588"/>
      <c r="C168" s="291"/>
      <c r="D168" s="292"/>
      <c r="E168" s="292"/>
      <c r="F168" s="293"/>
    </row>
    <row r="169" spans="1:6" ht="15" customHeight="1" x14ac:dyDescent="0.3">
      <c r="A169" s="222" t="s">
        <v>90</v>
      </c>
      <c r="B169" s="613">
        <v>128000</v>
      </c>
      <c r="C169" s="313">
        <f>SUMIFS('Expenditures - all orgs'!$D$14:$D$3599,'Expenditures - all orgs'!$C$14:$C$3599, 'Budget Detail - CCCCCC'!$B169,'Expenditures - all orgs'!$B$14:$B$3599,'Budget Detail - CCCCCC'!$B$3)</f>
        <v>0</v>
      </c>
      <c r="D169" s="431">
        <f>SUMIFS('Expenditures - all orgs'!$E$14:$E$3599,'Expenditures - all orgs'!$C$14:$C$3599, 'Budget Detail - CCCCCC'!$B169,'Expenditures - all orgs'!$B$14:$B$3599,'Budget Detail - CCCCCC'!$B$3)</f>
        <v>0</v>
      </c>
      <c r="E169" s="432">
        <f>SUMIFS('Expenditures - all orgs'!$F$14:$F$3599,'Expenditures - all orgs'!$C$14:$C$3599, 'Budget Detail - CCCCCC'!$B169,'Expenditures - all orgs'!$B$14:$B$3599,'Budget Detail - CCCCCC'!$B$3)</f>
        <v>0</v>
      </c>
      <c r="F169" s="433">
        <f t="shared" si="6"/>
        <v>0</v>
      </c>
    </row>
    <row r="170" spans="1:6" ht="15" customHeight="1" x14ac:dyDescent="0.3">
      <c r="A170" s="222" t="s">
        <v>201</v>
      </c>
      <c r="B170" s="614">
        <v>128100</v>
      </c>
      <c r="C170" s="313">
        <f>SUMIFS('Expenditures - all orgs'!$D$14:$D$3599,'Expenditures - all orgs'!$C$14:$C$3599, 'Budget Detail - CCCCCC'!$B170,'Expenditures - all orgs'!$B$14:$B$3599,'Budget Detail - CCCCCC'!$B$3)</f>
        <v>0</v>
      </c>
      <c r="D170" s="431">
        <f>SUMIFS('Expenditures - all orgs'!$E$14:$E$3599,'Expenditures - all orgs'!$C$14:$C$3599, 'Budget Detail - CCCCCC'!$B170,'Expenditures - all orgs'!$B$14:$B$3599,'Budget Detail - CCCCCC'!$B$3)</f>
        <v>0</v>
      </c>
      <c r="E170" s="432">
        <f>SUMIFS('Expenditures - all orgs'!$F$14:$F$3599,'Expenditures - all orgs'!$C$14:$C$3599, 'Budget Detail - CCCCCC'!$B170,'Expenditures - all orgs'!$B$14:$B$3599,'Budget Detail - CCCCCC'!$B$3)</f>
        <v>0</v>
      </c>
      <c r="F170" s="433">
        <f t="shared" ref="F170:F199" si="14">C170-D170-E170</f>
        <v>0</v>
      </c>
    </row>
    <row r="171" spans="1:6" ht="15" customHeight="1" x14ac:dyDescent="0.3">
      <c r="A171" s="222" t="s">
        <v>16</v>
      </c>
      <c r="B171" s="614">
        <v>128200</v>
      </c>
      <c r="C171" s="313">
        <f>SUMIFS('Expenditures - all orgs'!$D$14:$D$3599,'Expenditures - all orgs'!$C$14:$C$3599, 'Budget Detail - CCCCCC'!$B171,'Expenditures - all orgs'!$B$14:$B$3599,'Budget Detail - CCCCCC'!$B$3)</f>
        <v>0</v>
      </c>
      <c r="D171" s="431">
        <f>SUMIFS('Expenditures - all orgs'!$E$14:$E$3599,'Expenditures - all orgs'!$C$14:$C$3599, 'Budget Detail - CCCCCC'!$B171,'Expenditures - all orgs'!$B$14:$B$3599,'Budget Detail - CCCCCC'!$B$3)</f>
        <v>0</v>
      </c>
      <c r="E171" s="432">
        <f>SUMIFS('Expenditures - all orgs'!$F$14:$F$3599,'Expenditures - all orgs'!$C$14:$C$3599, 'Budget Detail - CCCCCC'!$B171,'Expenditures - all orgs'!$B$14:$B$3599,'Budget Detail - CCCCCC'!$B$3)</f>
        <v>0</v>
      </c>
      <c r="F171" s="433">
        <f t="shared" si="14"/>
        <v>0</v>
      </c>
    </row>
    <row r="172" spans="1:6" ht="15" customHeight="1" x14ac:dyDescent="0.3">
      <c r="A172" s="222" t="s">
        <v>336</v>
      </c>
      <c r="B172" s="614">
        <v>128210</v>
      </c>
      <c r="C172" s="313">
        <f>SUMIFS('Expenditures - all orgs'!$D$14:$D$3599,'Expenditures - all orgs'!$C$14:$C$3599, 'Budget Detail - CCCCCC'!$B172,'Expenditures - all orgs'!$B$14:$B$3599,'Budget Detail - CCCCCC'!$B$3)</f>
        <v>0</v>
      </c>
      <c r="D172" s="431">
        <f>SUMIFS('Expenditures - all orgs'!$E$14:$E$3599,'Expenditures - all orgs'!$C$14:$C$3599, 'Budget Detail - CCCCCC'!$B172,'Expenditures - all orgs'!$B$14:$B$3599,'Budget Detail - CCCCCC'!$B$3)</f>
        <v>0</v>
      </c>
      <c r="E172" s="432">
        <f>SUMIFS('Expenditures - all orgs'!$F$14:$F$3599,'Expenditures - all orgs'!$C$14:$C$3599, 'Budget Detail - CCCCCC'!$B172,'Expenditures - all orgs'!$B$14:$B$3599,'Budget Detail - CCCCCC'!$B$3)</f>
        <v>0</v>
      </c>
      <c r="F172" s="433">
        <f t="shared" si="14"/>
        <v>0</v>
      </c>
    </row>
    <row r="173" spans="1:6" ht="15" customHeight="1" x14ac:dyDescent="0.3">
      <c r="A173" s="222" t="s">
        <v>334</v>
      </c>
      <c r="B173" s="614">
        <v>128220</v>
      </c>
      <c r="C173" s="313">
        <f>SUMIFS('Expenditures - all orgs'!$D$14:$D$3599,'Expenditures - all orgs'!$C$14:$C$3599, 'Budget Detail - CCCCCC'!$B173,'Expenditures - all orgs'!$B$14:$B$3599,'Budget Detail - CCCCCC'!$B$3)</f>
        <v>0</v>
      </c>
      <c r="D173" s="431">
        <f>SUMIFS('Expenditures - all orgs'!$E$14:$E$3599,'Expenditures - all orgs'!$C$14:$C$3599, 'Budget Detail - CCCCCC'!$B173,'Expenditures - all orgs'!$B$14:$B$3599,'Budget Detail - CCCCCC'!$B$3)</f>
        <v>0</v>
      </c>
      <c r="E173" s="432">
        <f>SUMIFS('Expenditures - all orgs'!$F$14:$F$3599,'Expenditures - all orgs'!$C$14:$C$3599, 'Budget Detail - CCCCCC'!$B173,'Expenditures - all orgs'!$B$14:$B$3599,'Budget Detail - CCCCCC'!$B$3)</f>
        <v>0</v>
      </c>
      <c r="F173" s="433">
        <f t="shared" si="14"/>
        <v>0</v>
      </c>
    </row>
    <row r="174" spans="1:6" ht="15" customHeight="1" x14ac:dyDescent="0.3">
      <c r="A174" s="222" t="s">
        <v>56</v>
      </c>
      <c r="B174" s="614">
        <v>128230</v>
      </c>
      <c r="C174" s="313">
        <f>SUMIFS('Expenditures - all orgs'!$D$14:$D$3599,'Expenditures - all orgs'!$C$14:$C$3599, 'Budget Detail - CCCCCC'!$B174,'Expenditures - all orgs'!$B$14:$B$3599,'Budget Detail - CCCCCC'!$B$3)</f>
        <v>0</v>
      </c>
      <c r="D174" s="431">
        <f>SUMIFS('Expenditures - all orgs'!$E$14:$E$3599,'Expenditures - all orgs'!$C$14:$C$3599, 'Budget Detail - CCCCCC'!$B174,'Expenditures - all orgs'!$B$14:$B$3599,'Budget Detail - CCCCCC'!$B$3)</f>
        <v>0</v>
      </c>
      <c r="E174" s="432">
        <f>SUMIFS('Expenditures - all orgs'!$F$14:$F$3599,'Expenditures - all orgs'!$C$14:$C$3599, 'Budget Detail - CCCCCC'!$B174,'Expenditures - all orgs'!$B$14:$B$3599,'Budget Detail - CCCCCC'!$B$3)</f>
        <v>0</v>
      </c>
      <c r="F174" s="433">
        <f t="shared" si="14"/>
        <v>0</v>
      </c>
    </row>
    <row r="175" spans="1:6" ht="15" customHeight="1" x14ac:dyDescent="0.3">
      <c r="A175" s="222" t="s">
        <v>17</v>
      </c>
      <c r="B175" s="614">
        <v>128300</v>
      </c>
      <c r="C175" s="313">
        <f>SUMIFS('Expenditures - all orgs'!$D$14:$D$3599,'Expenditures - all orgs'!$C$14:$C$3599, 'Budget Detail - CCCCCC'!$B175,'Expenditures - all orgs'!$B$14:$B$3599,'Budget Detail - CCCCCC'!$B$3)</f>
        <v>0</v>
      </c>
      <c r="D175" s="431">
        <f>SUMIFS('Expenditures - all orgs'!$E$14:$E$3599,'Expenditures - all orgs'!$C$14:$C$3599, 'Budget Detail - CCCCCC'!$B175,'Expenditures - all orgs'!$B$14:$B$3599,'Budget Detail - CCCCCC'!$B$3)</f>
        <v>0</v>
      </c>
      <c r="E175" s="432">
        <f>SUMIFS('Expenditures - all orgs'!$F$14:$F$3599,'Expenditures - all orgs'!$C$14:$C$3599, 'Budget Detail - CCCCCC'!$B175,'Expenditures - all orgs'!$B$14:$B$3599,'Budget Detail - CCCCCC'!$B$3)</f>
        <v>0</v>
      </c>
      <c r="F175" s="433">
        <f t="shared" si="14"/>
        <v>0</v>
      </c>
    </row>
    <row r="176" spans="1:6" ht="15" customHeight="1" x14ac:dyDescent="0.3">
      <c r="A176" s="222" t="s">
        <v>335</v>
      </c>
      <c r="B176" s="614">
        <v>128310</v>
      </c>
      <c r="C176" s="313">
        <f>SUMIFS('Expenditures - all orgs'!$D$14:$D$3599,'Expenditures - all orgs'!$C$14:$C$3599, 'Budget Detail - CCCCCC'!$B176,'Expenditures - all orgs'!$B$14:$B$3599,'Budget Detail - CCCCCC'!$B$3)</f>
        <v>0</v>
      </c>
      <c r="D176" s="431">
        <f>SUMIFS('Expenditures - all orgs'!$E$14:$E$3599,'Expenditures - all orgs'!$C$14:$C$3599, 'Budget Detail - CCCCCC'!$B176,'Expenditures - all orgs'!$B$14:$B$3599,'Budget Detail - CCCCCC'!$B$3)</f>
        <v>0</v>
      </c>
      <c r="E176" s="432">
        <f>SUMIFS('Expenditures - all orgs'!$F$14:$F$3599,'Expenditures - all orgs'!$C$14:$C$3599, 'Budget Detail - CCCCCC'!$B176,'Expenditures - all orgs'!$B$14:$B$3599,'Budget Detail - CCCCCC'!$B$3)</f>
        <v>0</v>
      </c>
      <c r="F176" s="433">
        <f t="shared" si="14"/>
        <v>0</v>
      </c>
    </row>
    <row r="177" spans="1:6" ht="15" customHeight="1" x14ac:dyDescent="0.3">
      <c r="A177" s="222" t="s">
        <v>337</v>
      </c>
      <c r="B177" s="614">
        <v>128320</v>
      </c>
      <c r="C177" s="313">
        <f>SUMIFS('Expenditures - all orgs'!$D$14:$D$3599,'Expenditures - all orgs'!$C$14:$C$3599, 'Budget Detail - CCCCCC'!$B177,'Expenditures - all orgs'!$B$14:$B$3599,'Budget Detail - CCCCCC'!$B$3)</f>
        <v>0</v>
      </c>
      <c r="D177" s="431">
        <f>SUMIFS('Expenditures - all orgs'!$E$14:$E$3599,'Expenditures - all orgs'!$C$14:$C$3599, 'Budget Detail - CCCCCC'!$B177,'Expenditures - all orgs'!$B$14:$B$3599,'Budget Detail - CCCCCC'!$B$3)</f>
        <v>0</v>
      </c>
      <c r="E177" s="432">
        <f>SUMIFS('Expenditures - all orgs'!$F$14:$F$3599,'Expenditures - all orgs'!$C$14:$C$3599, 'Budget Detail - CCCCCC'!$B177,'Expenditures - all orgs'!$B$14:$B$3599,'Budget Detail - CCCCCC'!$B$3)</f>
        <v>0</v>
      </c>
      <c r="F177" s="433">
        <f t="shared" si="14"/>
        <v>0</v>
      </c>
    </row>
    <row r="178" spans="1:6" ht="15" customHeight="1" x14ac:dyDescent="0.3">
      <c r="A178" s="222" t="s">
        <v>57</v>
      </c>
      <c r="B178" s="614">
        <v>128330</v>
      </c>
      <c r="C178" s="313">
        <f>SUMIFS('Expenditures - all orgs'!$D$14:$D$3599,'Expenditures - all orgs'!$C$14:$C$3599, 'Budget Detail - CCCCCC'!$B178,'Expenditures - all orgs'!$B$14:$B$3599,'Budget Detail - CCCCCC'!$B$3)</f>
        <v>0</v>
      </c>
      <c r="D178" s="431">
        <f>SUMIFS('Expenditures - all orgs'!$E$14:$E$3599,'Expenditures - all orgs'!$C$14:$C$3599, 'Budget Detail - CCCCCC'!$B178,'Expenditures - all orgs'!$B$14:$B$3599,'Budget Detail - CCCCCC'!$B$3)</f>
        <v>0</v>
      </c>
      <c r="E178" s="432">
        <f>SUMIFS('Expenditures - all orgs'!$F$14:$F$3599,'Expenditures - all orgs'!$C$14:$C$3599, 'Budget Detail - CCCCCC'!$B178,'Expenditures - all orgs'!$B$14:$B$3599,'Budget Detail - CCCCCC'!$B$3)</f>
        <v>0</v>
      </c>
      <c r="F178" s="433">
        <f t="shared" si="14"/>
        <v>0</v>
      </c>
    </row>
    <row r="179" spans="1:6" ht="15" customHeight="1" x14ac:dyDescent="0.3">
      <c r="A179" s="222" t="s">
        <v>18</v>
      </c>
      <c r="B179" s="614">
        <v>128400</v>
      </c>
      <c r="C179" s="313">
        <f>SUMIFS('Expenditures - all orgs'!$D$14:$D$3599,'Expenditures - all orgs'!$C$14:$C$3599, 'Budget Detail - CCCCCC'!$B179,'Expenditures - all orgs'!$B$14:$B$3599,'Budget Detail - CCCCCC'!$B$3)</f>
        <v>0</v>
      </c>
      <c r="D179" s="431">
        <f>SUMIFS('Expenditures - all orgs'!$E$14:$E$3599,'Expenditures - all orgs'!$C$14:$C$3599, 'Budget Detail - CCCCCC'!$B179,'Expenditures - all orgs'!$B$14:$B$3599,'Budget Detail - CCCCCC'!$B$3)</f>
        <v>0</v>
      </c>
      <c r="E179" s="432">
        <f>SUMIFS('Expenditures - all orgs'!$F$14:$F$3599,'Expenditures - all orgs'!$C$14:$C$3599, 'Budget Detail - CCCCCC'!$B179,'Expenditures - all orgs'!$B$14:$B$3599,'Budget Detail - CCCCCC'!$B$3)</f>
        <v>0</v>
      </c>
      <c r="F179" s="433">
        <f t="shared" si="14"/>
        <v>0</v>
      </c>
    </row>
    <row r="180" spans="1:6" ht="15" customHeight="1" x14ac:dyDescent="0.3">
      <c r="A180" s="222" t="s">
        <v>338</v>
      </c>
      <c r="B180" s="614">
        <v>128410</v>
      </c>
      <c r="C180" s="313">
        <f>SUMIFS('Expenditures - all orgs'!$D$14:$D$3599,'Expenditures - all orgs'!$C$14:$C$3599, 'Budget Detail - CCCCCC'!$B180,'Expenditures - all orgs'!$B$14:$B$3599,'Budget Detail - CCCCCC'!$B$3)</f>
        <v>0</v>
      </c>
      <c r="D180" s="431">
        <f>SUMIFS('Expenditures - all orgs'!$E$14:$E$3599,'Expenditures - all orgs'!$C$14:$C$3599, 'Budget Detail - CCCCCC'!$B180,'Expenditures - all orgs'!$B$14:$B$3599,'Budget Detail - CCCCCC'!$B$3)</f>
        <v>0</v>
      </c>
      <c r="E180" s="432">
        <f>SUMIFS('Expenditures - all orgs'!$F$14:$F$3599,'Expenditures - all orgs'!$C$14:$C$3599, 'Budget Detail - CCCCCC'!$B180,'Expenditures - all orgs'!$B$14:$B$3599,'Budget Detail - CCCCCC'!$B$3)</f>
        <v>0</v>
      </c>
      <c r="F180" s="433">
        <f t="shared" si="14"/>
        <v>0</v>
      </c>
    </row>
    <row r="181" spans="1:6" ht="15" customHeight="1" x14ac:dyDescent="0.3">
      <c r="A181" s="222" t="s">
        <v>339</v>
      </c>
      <c r="B181" s="614">
        <v>128420</v>
      </c>
      <c r="C181" s="313">
        <f>SUMIFS('Expenditures - all orgs'!$D$14:$D$3599,'Expenditures - all orgs'!$C$14:$C$3599, 'Budget Detail - CCCCCC'!$B181,'Expenditures - all orgs'!$B$14:$B$3599,'Budget Detail - CCCCCC'!$B$3)</f>
        <v>0</v>
      </c>
      <c r="D181" s="431">
        <f>SUMIFS('Expenditures - all orgs'!$E$14:$E$3599,'Expenditures - all orgs'!$C$14:$C$3599, 'Budget Detail - CCCCCC'!$B181,'Expenditures - all orgs'!$B$14:$B$3599,'Budget Detail - CCCCCC'!$B$3)</f>
        <v>0</v>
      </c>
      <c r="E181" s="432">
        <f>SUMIFS('Expenditures - all orgs'!$F$14:$F$3599,'Expenditures - all orgs'!$C$14:$C$3599, 'Budget Detail - CCCCCC'!$B181,'Expenditures - all orgs'!$B$14:$B$3599,'Budget Detail - CCCCCC'!$B$3)</f>
        <v>0</v>
      </c>
      <c r="F181" s="433">
        <f t="shared" si="14"/>
        <v>0</v>
      </c>
    </row>
    <row r="182" spans="1:6" ht="15" customHeight="1" x14ac:dyDescent="0.3">
      <c r="A182" s="222" t="s">
        <v>112</v>
      </c>
      <c r="B182" s="614">
        <v>128430</v>
      </c>
      <c r="C182" s="313">
        <f>SUMIFS('Expenditures - all orgs'!$D$14:$D$3599,'Expenditures - all orgs'!$C$14:$C$3599, 'Budget Detail - CCCCCC'!$B182,'Expenditures - all orgs'!$B$14:$B$3599,'Budget Detail - CCCCCC'!$B$3)</f>
        <v>0</v>
      </c>
      <c r="D182" s="431">
        <f>SUMIFS('Expenditures - all orgs'!$E$14:$E$3599,'Expenditures - all orgs'!$C$14:$C$3599, 'Budget Detail - CCCCCC'!$B182,'Expenditures - all orgs'!$B$14:$B$3599,'Budget Detail - CCCCCC'!$B$3)</f>
        <v>0</v>
      </c>
      <c r="E182" s="432">
        <f>SUMIFS('Expenditures - all orgs'!$F$14:$F$3599,'Expenditures - all orgs'!$C$14:$C$3599, 'Budget Detail - CCCCCC'!$B182,'Expenditures - all orgs'!$B$14:$B$3599,'Budget Detail - CCCCCC'!$B$3)</f>
        <v>0</v>
      </c>
      <c r="F182" s="433">
        <f t="shared" si="14"/>
        <v>0</v>
      </c>
    </row>
    <row r="183" spans="1:6" ht="15" customHeight="1" x14ac:dyDescent="0.3">
      <c r="A183" s="222" t="s">
        <v>19</v>
      </c>
      <c r="B183" s="614">
        <v>128500</v>
      </c>
      <c r="C183" s="313">
        <f>SUMIFS('Expenditures - all orgs'!$D$14:$D$3599,'Expenditures - all orgs'!$C$14:$C$3599, 'Budget Detail - CCCCCC'!$B183,'Expenditures - all orgs'!$B$14:$B$3599,'Budget Detail - CCCCCC'!$B$3)</f>
        <v>0</v>
      </c>
      <c r="D183" s="431">
        <f>SUMIFS('Expenditures - all orgs'!$E$14:$E$3599,'Expenditures - all orgs'!$C$14:$C$3599, 'Budget Detail - CCCCCC'!$B183,'Expenditures - all orgs'!$B$14:$B$3599,'Budget Detail - CCCCCC'!$B$3)</f>
        <v>0</v>
      </c>
      <c r="E183" s="432">
        <f>SUMIFS('Expenditures - all orgs'!$F$14:$F$3599,'Expenditures - all orgs'!$C$14:$C$3599, 'Budget Detail - CCCCCC'!$B183,'Expenditures - all orgs'!$B$14:$B$3599,'Budget Detail - CCCCCC'!$B$3)</f>
        <v>0</v>
      </c>
      <c r="F183" s="433">
        <f t="shared" si="14"/>
        <v>0</v>
      </c>
    </row>
    <row r="184" spans="1:6" ht="15" customHeight="1" x14ac:dyDescent="0.3">
      <c r="A184" s="222" t="s">
        <v>340</v>
      </c>
      <c r="B184" s="614">
        <v>128510</v>
      </c>
      <c r="C184" s="313">
        <f>SUMIFS('Expenditures - all orgs'!$D$14:$D$3599,'Expenditures - all orgs'!$C$14:$C$3599, 'Budget Detail - CCCCCC'!$B184,'Expenditures - all orgs'!$B$14:$B$3599,'Budget Detail - CCCCCC'!$B$3)</f>
        <v>0</v>
      </c>
      <c r="D184" s="431">
        <f>SUMIFS('Expenditures - all orgs'!$E$14:$E$3599,'Expenditures - all orgs'!$C$14:$C$3599, 'Budget Detail - CCCCCC'!$B184,'Expenditures - all orgs'!$B$14:$B$3599,'Budget Detail - CCCCCC'!$B$3)</f>
        <v>0</v>
      </c>
      <c r="E184" s="432">
        <f>SUMIFS('Expenditures - all orgs'!$F$14:$F$3599,'Expenditures - all orgs'!$C$14:$C$3599, 'Budget Detail - CCCCCC'!$B184,'Expenditures - all orgs'!$B$14:$B$3599,'Budget Detail - CCCCCC'!$B$3)</f>
        <v>0</v>
      </c>
      <c r="F184" s="433">
        <f t="shared" si="14"/>
        <v>0</v>
      </c>
    </row>
    <row r="185" spans="1:6" ht="15" customHeight="1" x14ac:dyDescent="0.3">
      <c r="A185" s="222" t="s">
        <v>341</v>
      </c>
      <c r="B185" s="614">
        <v>128520</v>
      </c>
      <c r="C185" s="313">
        <f>SUMIFS('Expenditures - all orgs'!$D$14:$D$3599,'Expenditures - all orgs'!$C$14:$C$3599, 'Budget Detail - CCCCCC'!$B185,'Expenditures - all orgs'!$B$14:$B$3599,'Budget Detail - CCCCCC'!$B$3)</f>
        <v>0</v>
      </c>
      <c r="D185" s="431">
        <f>SUMIFS('Expenditures - all orgs'!$E$14:$E$3599,'Expenditures - all orgs'!$C$14:$C$3599, 'Budget Detail - CCCCCC'!$B185,'Expenditures - all orgs'!$B$14:$B$3599,'Budget Detail - CCCCCC'!$B$3)</f>
        <v>0</v>
      </c>
      <c r="E185" s="432">
        <f>SUMIFS('Expenditures - all orgs'!$F$14:$F$3599,'Expenditures - all orgs'!$C$14:$C$3599, 'Budget Detail - CCCCCC'!$B185,'Expenditures - all orgs'!$B$14:$B$3599,'Budget Detail - CCCCCC'!$B$3)</f>
        <v>0</v>
      </c>
      <c r="F185" s="433">
        <f t="shared" si="14"/>
        <v>0</v>
      </c>
    </row>
    <row r="186" spans="1:6" ht="15" customHeight="1" x14ac:dyDescent="0.3">
      <c r="A186" s="222" t="s">
        <v>113</v>
      </c>
      <c r="B186" s="614">
        <v>128530</v>
      </c>
      <c r="C186" s="313">
        <f>SUMIFS('Expenditures - all orgs'!$D$14:$D$3599,'Expenditures - all orgs'!$C$14:$C$3599, 'Budget Detail - CCCCCC'!$B186,'Expenditures - all orgs'!$B$14:$B$3599,'Budget Detail - CCCCCC'!$B$3)</f>
        <v>0</v>
      </c>
      <c r="D186" s="431">
        <f>SUMIFS('Expenditures - all orgs'!$E$14:$E$3599,'Expenditures - all orgs'!$C$14:$C$3599, 'Budget Detail - CCCCCC'!$B186,'Expenditures - all orgs'!$B$14:$B$3599,'Budget Detail - CCCCCC'!$B$3)</f>
        <v>0</v>
      </c>
      <c r="E186" s="432">
        <f>SUMIFS('Expenditures - all orgs'!$F$14:$F$3599,'Expenditures - all orgs'!$C$14:$C$3599, 'Budget Detail - CCCCCC'!$B186,'Expenditures - all orgs'!$B$14:$B$3599,'Budget Detail - CCCCCC'!$B$3)</f>
        <v>0</v>
      </c>
      <c r="F186" s="433">
        <f t="shared" si="14"/>
        <v>0</v>
      </c>
    </row>
    <row r="187" spans="1:6" ht="15" customHeight="1" x14ac:dyDescent="0.3">
      <c r="A187" s="222" t="s">
        <v>58</v>
      </c>
      <c r="B187" s="614">
        <v>128600</v>
      </c>
      <c r="C187" s="313">
        <f>SUMIFS('Expenditures - all orgs'!$D$14:$D$3599,'Expenditures - all orgs'!$C$14:$C$3599, 'Budget Detail - CCCCCC'!$B187,'Expenditures - all orgs'!$B$14:$B$3599,'Budget Detail - CCCCCC'!$B$3)</f>
        <v>0</v>
      </c>
      <c r="D187" s="431">
        <f>SUMIFS('Expenditures - all orgs'!$E$14:$E$3599,'Expenditures - all orgs'!$C$14:$C$3599, 'Budget Detail - CCCCCC'!$B187,'Expenditures - all orgs'!$B$14:$B$3599,'Budget Detail - CCCCCC'!$B$3)</f>
        <v>0</v>
      </c>
      <c r="E187" s="432">
        <f>SUMIFS('Expenditures - all orgs'!$F$14:$F$3599,'Expenditures - all orgs'!$C$14:$C$3599, 'Budget Detail - CCCCCC'!$B187,'Expenditures - all orgs'!$B$14:$B$3599,'Budget Detail - CCCCCC'!$B$3)</f>
        <v>0</v>
      </c>
      <c r="F187" s="433">
        <f t="shared" si="14"/>
        <v>0</v>
      </c>
    </row>
    <row r="188" spans="1:6" ht="15" customHeight="1" x14ac:dyDescent="0.3">
      <c r="A188" s="222" t="s">
        <v>342</v>
      </c>
      <c r="B188" s="614">
        <v>128610</v>
      </c>
      <c r="C188" s="313">
        <f>SUMIFS('Expenditures - all orgs'!$D$14:$D$3599,'Expenditures - all orgs'!$C$14:$C$3599, 'Budget Detail - CCCCCC'!$B188,'Expenditures - all orgs'!$B$14:$B$3599,'Budget Detail - CCCCCC'!$B$3)</f>
        <v>0</v>
      </c>
      <c r="D188" s="431">
        <f>SUMIFS('Expenditures - all orgs'!$E$14:$E$3599,'Expenditures - all orgs'!$C$14:$C$3599, 'Budget Detail - CCCCCC'!$B188,'Expenditures - all orgs'!$B$14:$B$3599,'Budget Detail - CCCCCC'!$B$3)</f>
        <v>0</v>
      </c>
      <c r="E188" s="432">
        <f>SUMIFS('Expenditures - all orgs'!$F$14:$F$3599,'Expenditures - all orgs'!$C$14:$C$3599, 'Budget Detail - CCCCCC'!$B188,'Expenditures - all orgs'!$B$14:$B$3599,'Budget Detail - CCCCCC'!$B$3)</f>
        <v>0</v>
      </c>
      <c r="F188" s="433">
        <f t="shared" si="14"/>
        <v>0</v>
      </c>
    </row>
    <row r="189" spans="1:6" ht="15" customHeight="1" x14ac:dyDescent="0.3">
      <c r="A189" s="222" t="s">
        <v>343</v>
      </c>
      <c r="B189" s="614">
        <v>128620</v>
      </c>
      <c r="C189" s="313">
        <f>SUMIFS('Expenditures - all orgs'!$D$14:$D$3599,'Expenditures - all orgs'!$C$14:$C$3599, 'Budget Detail - CCCCCC'!$B189,'Expenditures - all orgs'!$B$14:$B$3599,'Budget Detail - CCCCCC'!$B$3)</f>
        <v>0</v>
      </c>
      <c r="D189" s="431">
        <f>SUMIFS('Expenditures - all orgs'!$E$14:$E$3599,'Expenditures - all orgs'!$C$14:$C$3599, 'Budget Detail - CCCCCC'!$B189,'Expenditures - all orgs'!$B$14:$B$3599,'Budget Detail - CCCCCC'!$B$3)</f>
        <v>0</v>
      </c>
      <c r="E189" s="432">
        <f>SUMIFS('Expenditures - all orgs'!$F$14:$F$3599,'Expenditures - all orgs'!$C$14:$C$3599, 'Budget Detail - CCCCCC'!$B189,'Expenditures - all orgs'!$B$14:$B$3599,'Budget Detail - CCCCCC'!$B$3)</f>
        <v>0</v>
      </c>
      <c r="F189" s="433">
        <f t="shared" si="14"/>
        <v>0</v>
      </c>
    </row>
    <row r="190" spans="1:6" ht="15" customHeight="1" x14ac:dyDescent="0.3">
      <c r="A190" s="222" t="s">
        <v>175</v>
      </c>
      <c r="B190" s="614">
        <v>128630</v>
      </c>
      <c r="C190" s="313">
        <f>SUMIFS('Expenditures - all orgs'!$D$14:$D$3599,'Expenditures - all orgs'!$C$14:$C$3599, 'Budget Detail - CCCCCC'!$B190,'Expenditures - all orgs'!$B$14:$B$3599,'Budget Detail - CCCCCC'!$B$3)</f>
        <v>0</v>
      </c>
      <c r="D190" s="431">
        <f>SUMIFS('Expenditures - all orgs'!$E$14:$E$3599,'Expenditures - all orgs'!$C$14:$C$3599, 'Budget Detail - CCCCCC'!$B190,'Expenditures - all orgs'!$B$14:$B$3599,'Budget Detail - CCCCCC'!$B$3)</f>
        <v>0</v>
      </c>
      <c r="E190" s="432">
        <f>SUMIFS('Expenditures - all orgs'!$F$14:$F$3599,'Expenditures - all orgs'!$C$14:$C$3599, 'Budget Detail - CCCCCC'!$B190,'Expenditures - all orgs'!$B$14:$B$3599,'Budget Detail - CCCCCC'!$B$3)</f>
        <v>0</v>
      </c>
      <c r="F190" s="433">
        <f t="shared" si="14"/>
        <v>0</v>
      </c>
    </row>
    <row r="191" spans="1:6" ht="15" customHeight="1" x14ac:dyDescent="0.3">
      <c r="A191" s="222" t="s">
        <v>62</v>
      </c>
      <c r="B191" s="614">
        <v>128700</v>
      </c>
      <c r="C191" s="313">
        <f>SUMIFS('Expenditures - all orgs'!$D$14:$D$3599,'Expenditures - all orgs'!$C$14:$C$3599, 'Budget Detail - CCCCCC'!$B191,'Expenditures - all orgs'!$B$14:$B$3599,'Budget Detail - CCCCCC'!$B$3)</f>
        <v>0</v>
      </c>
      <c r="D191" s="431">
        <f>SUMIFS('Expenditures - all orgs'!$E$14:$E$3599,'Expenditures - all orgs'!$C$14:$C$3599, 'Budget Detail - CCCCCC'!$B191,'Expenditures - all orgs'!$B$14:$B$3599,'Budget Detail - CCCCCC'!$B$3)</f>
        <v>0</v>
      </c>
      <c r="E191" s="432">
        <f>SUMIFS('Expenditures - all orgs'!$F$14:$F$3599,'Expenditures - all orgs'!$C$14:$C$3599, 'Budget Detail - CCCCCC'!$B191,'Expenditures - all orgs'!$B$14:$B$3599,'Budget Detail - CCCCCC'!$B$3)</f>
        <v>0</v>
      </c>
      <c r="F191" s="433">
        <f t="shared" si="14"/>
        <v>0</v>
      </c>
    </row>
    <row r="192" spans="1:6" ht="15" customHeight="1" x14ac:dyDescent="0.3">
      <c r="A192" s="222" t="s">
        <v>111</v>
      </c>
      <c r="B192" s="614">
        <v>128730</v>
      </c>
      <c r="C192" s="313">
        <f>SUMIFS('Expenditures - all orgs'!$D$14:$D$3599,'Expenditures - all orgs'!$C$14:$C$3599, 'Budget Detail - CCCCCC'!$B192,'Expenditures - all orgs'!$B$14:$B$3599,'Budget Detail - CCCCCC'!$B$3)</f>
        <v>0</v>
      </c>
      <c r="D192" s="431">
        <f>SUMIFS('Expenditures - all orgs'!$E$14:$E$3599,'Expenditures - all orgs'!$C$14:$C$3599, 'Budget Detail - CCCCCC'!$B192,'Expenditures - all orgs'!$B$14:$B$3599,'Budget Detail - CCCCCC'!$B$3)</f>
        <v>0</v>
      </c>
      <c r="E192" s="432">
        <f>SUMIFS('Expenditures - all orgs'!$F$14:$F$3599,'Expenditures - all orgs'!$C$14:$C$3599, 'Budget Detail - CCCCCC'!$B192,'Expenditures - all orgs'!$B$14:$B$3599,'Budget Detail - CCCCCC'!$B$3)</f>
        <v>0</v>
      </c>
      <c r="F192" s="433">
        <f t="shared" si="14"/>
        <v>0</v>
      </c>
    </row>
    <row r="193" spans="1:6" ht="15" customHeight="1" x14ac:dyDescent="0.3">
      <c r="A193" s="222" t="s">
        <v>20</v>
      </c>
      <c r="B193" s="614">
        <v>128800</v>
      </c>
      <c r="C193" s="313">
        <f>SUMIFS('Expenditures - all orgs'!$D$14:$D$3599,'Expenditures - all orgs'!$C$14:$C$3599, 'Budget Detail - CCCCCC'!$B193,'Expenditures - all orgs'!$B$14:$B$3599,'Budget Detail - CCCCCC'!$B$3)</f>
        <v>0</v>
      </c>
      <c r="D193" s="431">
        <f>SUMIFS('Expenditures - all orgs'!$E$14:$E$3599,'Expenditures - all orgs'!$C$14:$C$3599, 'Budget Detail - CCCCCC'!$B193,'Expenditures - all orgs'!$B$14:$B$3599,'Budget Detail - CCCCCC'!$B$3)</f>
        <v>0</v>
      </c>
      <c r="E193" s="432">
        <f>SUMIFS('Expenditures - all orgs'!$F$14:$F$3599,'Expenditures - all orgs'!$C$14:$C$3599, 'Budget Detail - CCCCCC'!$B193,'Expenditures - all orgs'!$B$14:$B$3599,'Budget Detail - CCCCCC'!$B$3)</f>
        <v>0</v>
      </c>
      <c r="F193" s="433">
        <f t="shared" si="14"/>
        <v>0</v>
      </c>
    </row>
    <row r="194" spans="1:6" ht="15" customHeight="1" x14ac:dyDescent="0.3">
      <c r="A194" s="222" t="s">
        <v>344</v>
      </c>
      <c r="B194" s="614">
        <v>128810</v>
      </c>
      <c r="C194" s="313">
        <f>SUMIFS('Expenditures - all orgs'!$D$14:$D$3599,'Expenditures - all orgs'!$C$14:$C$3599, 'Budget Detail - CCCCCC'!$B194,'Expenditures - all orgs'!$B$14:$B$3599,'Budget Detail - CCCCCC'!$B$3)</f>
        <v>0</v>
      </c>
      <c r="D194" s="431">
        <f>SUMIFS('Expenditures - all orgs'!$E$14:$E$3599,'Expenditures - all orgs'!$C$14:$C$3599, 'Budget Detail - CCCCCC'!$B194,'Expenditures - all orgs'!$B$14:$B$3599,'Budget Detail - CCCCCC'!$B$3)</f>
        <v>0</v>
      </c>
      <c r="E194" s="432">
        <f>SUMIFS('Expenditures - all orgs'!$F$14:$F$3599,'Expenditures - all orgs'!$C$14:$C$3599, 'Budget Detail - CCCCCC'!$B194,'Expenditures - all orgs'!$B$14:$B$3599,'Budget Detail - CCCCCC'!$B$3)</f>
        <v>0</v>
      </c>
      <c r="F194" s="433">
        <f t="shared" si="14"/>
        <v>0</v>
      </c>
    </row>
    <row r="195" spans="1:6" ht="15" customHeight="1" x14ac:dyDescent="0.3">
      <c r="A195" s="222" t="s">
        <v>345</v>
      </c>
      <c r="B195" s="614">
        <v>128820</v>
      </c>
      <c r="C195" s="313">
        <f>SUMIFS('Expenditures - all orgs'!$D$14:$D$3599,'Expenditures - all orgs'!$C$14:$C$3599, 'Budget Detail - CCCCCC'!$B195,'Expenditures - all orgs'!$B$14:$B$3599,'Budget Detail - CCCCCC'!$B$3)</f>
        <v>0</v>
      </c>
      <c r="D195" s="431">
        <f>SUMIFS('Expenditures - all orgs'!$E$14:$E$3599,'Expenditures - all orgs'!$C$14:$C$3599, 'Budget Detail - CCCCCC'!$B195,'Expenditures - all orgs'!$B$14:$B$3599,'Budget Detail - CCCCCC'!$B$3)</f>
        <v>0</v>
      </c>
      <c r="E195" s="432">
        <f>SUMIFS('Expenditures - all orgs'!$F$14:$F$3599,'Expenditures - all orgs'!$C$14:$C$3599, 'Budget Detail - CCCCCC'!$B195,'Expenditures - all orgs'!$B$14:$B$3599,'Budget Detail - CCCCCC'!$B$3)</f>
        <v>0</v>
      </c>
      <c r="F195" s="433">
        <f t="shared" si="14"/>
        <v>0</v>
      </c>
    </row>
    <row r="196" spans="1:6" ht="15" customHeight="1" x14ac:dyDescent="0.3">
      <c r="A196" s="222" t="s">
        <v>176</v>
      </c>
      <c r="B196" s="614">
        <v>128830</v>
      </c>
      <c r="C196" s="313">
        <f>SUMIFS('Expenditures - all orgs'!$D$14:$D$3599,'Expenditures - all orgs'!$C$14:$C$3599, 'Budget Detail - CCCCCC'!$B196,'Expenditures - all orgs'!$B$14:$B$3599,'Budget Detail - CCCCCC'!$B$3)</f>
        <v>0</v>
      </c>
      <c r="D196" s="431">
        <f>SUMIFS('Expenditures - all orgs'!$E$14:$E$3599,'Expenditures - all orgs'!$C$14:$C$3599, 'Budget Detail - CCCCCC'!$B196,'Expenditures - all orgs'!$B$14:$B$3599,'Budget Detail - CCCCCC'!$B$3)</f>
        <v>0</v>
      </c>
      <c r="E196" s="432">
        <f>SUMIFS('Expenditures - all orgs'!$F$14:$F$3599,'Expenditures - all orgs'!$C$14:$C$3599, 'Budget Detail - CCCCCC'!$B196,'Expenditures - all orgs'!$B$14:$B$3599,'Budget Detail - CCCCCC'!$B$3)</f>
        <v>0</v>
      </c>
      <c r="F196" s="433">
        <f t="shared" si="14"/>
        <v>0</v>
      </c>
    </row>
    <row r="197" spans="1:6" ht="15" customHeight="1" x14ac:dyDescent="0.3">
      <c r="A197" s="222" t="s">
        <v>104</v>
      </c>
      <c r="B197" s="614" t="s">
        <v>107</v>
      </c>
      <c r="C197" s="313">
        <f>SUMIFS('Expenditures - all orgs'!$D$14:$D$3599,'Expenditures - all orgs'!$C$14:$C$3599, 'Budget Detail - CCCCCC'!$B197,'Expenditures - all orgs'!$B$14:$B$3599,'Budget Detail - CCCCCC'!$B$3)</f>
        <v>0</v>
      </c>
      <c r="D197" s="431">
        <f>SUMIFS('Expenditures - all orgs'!$E$14:$E$3599,'Expenditures - all orgs'!$C$14:$C$3599, 'Budget Detail - CCCCCC'!$B197,'Expenditures - all orgs'!$B$14:$B$3599,'Budget Detail - CCCCCC'!$B$3)</f>
        <v>0</v>
      </c>
      <c r="E197" s="432">
        <f>SUMIFS('Expenditures - all orgs'!$F$14:$F$3599,'Expenditures - all orgs'!$C$14:$C$3599, 'Budget Detail - CCCCCC'!$B197,'Expenditures - all orgs'!$B$14:$B$3599,'Budget Detail - CCCCCC'!$B$3)</f>
        <v>0</v>
      </c>
      <c r="F197" s="433">
        <f t="shared" si="14"/>
        <v>0</v>
      </c>
    </row>
    <row r="198" spans="1:6" ht="15" customHeight="1" x14ac:dyDescent="0.3">
      <c r="A198" s="222" t="s">
        <v>104</v>
      </c>
      <c r="B198" s="614" t="s">
        <v>107</v>
      </c>
      <c r="C198" s="313">
        <f>SUMIFS('Expenditures - all orgs'!$D$14:$D$3599,'Expenditures - all orgs'!$C$14:$C$3599, 'Budget Detail - CCCCCC'!$B198,'Expenditures - all orgs'!$B$14:$B$3599,'Budget Detail - CCCCCC'!$B$3)</f>
        <v>0</v>
      </c>
      <c r="D198" s="431">
        <f>SUMIFS('Expenditures - all orgs'!$E$14:$E$3599,'Expenditures - all orgs'!$C$14:$C$3599, 'Budget Detail - CCCCCC'!$B198,'Expenditures - all orgs'!$B$14:$B$3599,'Budget Detail - CCCCCC'!$B$3)</f>
        <v>0</v>
      </c>
      <c r="E198" s="432">
        <f>SUMIFS('Expenditures - all orgs'!$F$14:$F$3599,'Expenditures - all orgs'!$C$14:$C$3599, 'Budget Detail - CCCCCC'!$B198,'Expenditures - all orgs'!$B$14:$B$3599,'Budget Detail - CCCCCC'!$B$3)</f>
        <v>0</v>
      </c>
      <c r="F198" s="433">
        <f t="shared" si="14"/>
        <v>0</v>
      </c>
    </row>
    <row r="199" spans="1:6" ht="15" customHeight="1" thickBot="1" x14ac:dyDescent="0.35">
      <c r="A199" s="222" t="s">
        <v>104</v>
      </c>
      <c r="B199" s="614" t="s">
        <v>107</v>
      </c>
      <c r="C199" s="356">
        <f>SUMIFS('Expenditures - all orgs'!$D$14:$D$3599,'Expenditures - all orgs'!$C$14:$C$3599, 'Budget Detail - CCCCCC'!$B199,'Expenditures - all orgs'!$B$14:$B$3599,'Budget Detail - CCCCCC'!$B$3)</f>
        <v>0</v>
      </c>
      <c r="D199" s="434">
        <f>SUMIFS('Expenditures - all orgs'!$E$14:$E$3599,'Expenditures - all orgs'!$C$14:$C$3599, 'Budget Detail - CCCCCC'!$B199,'Expenditures - all orgs'!$B$14:$B$3599,'Budget Detail - CCCCCC'!$B$3)</f>
        <v>0</v>
      </c>
      <c r="E199" s="435">
        <f>SUMIFS('Expenditures - all orgs'!$F$14:$F$3599,'Expenditures - all orgs'!$C$14:$C$3599, 'Budget Detail - CCCCCC'!$B199,'Expenditures - all orgs'!$B$14:$B$3599,'Budget Detail - CCCCCC'!$B$3)</f>
        <v>0</v>
      </c>
      <c r="F199" s="436">
        <f t="shared" si="14"/>
        <v>0</v>
      </c>
    </row>
    <row r="200" spans="1:6" ht="15" customHeight="1" thickBot="1" x14ac:dyDescent="0.35">
      <c r="A200" s="218"/>
      <c r="B200" s="615" t="s">
        <v>362</v>
      </c>
      <c r="C200" s="357">
        <f>SUM(C169:C199)</f>
        <v>0</v>
      </c>
      <c r="D200" s="357">
        <f t="shared" ref="D200:F200" si="15">SUM(D169:D199)</f>
        <v>0</v>
      </c>
      <c r="E200" s="357">
        <f t="shared" si="15"/>
        <v>0</v>
      </c>
      <c r="F200" s="357">
        <f t="shared" si="15"/>
        <v>0</v>
      </c>
    </row>
    <row r="201" spans="1:6" ht="15" customHeight="1" x14ac:dyDescent="0.3">
      <c r="A201" s="708"/>
      <c r="B201" s="588"/>
      <c r="C201" s="288"/>
      <c r="D201" s="966"/>
      <c r="E201" s="966"/>
      <c r="F201" s="967"/>
    </row>
    <row r="202" spans="1:6" ht="15" customHeight="1" x14ac:dyDescent="0.3">
      <c r="A202" s="231" t="s">
        <v>213</v>
      </c>
      <c r="B202" s="588"/>
      <c r="C202" s="288"/>
      <c r="D202" s="966"/>
      <c r="E202" s="966"/>
      <c r="F202" s="967"/>
    </row>
    <row r="203" spans="1:6" ht="15" customHeight="1" x14ac:dyDescent="0.3">
      <c r="A203" s="708" t="s">
        <v>363</v>
      </c>
      <c r="B203" s="706">
        <v>130010</v>
      </c>
      <c r="C203" s="314">
        <f>SUMIFS('Expenditures - all orgs'!$D$14:$D$3599,'Expenditures - all orgs'!$C$14:$C$3599, 'Budget Detail - CCCCCC'!$B203,'Expenditures - all orgs'!$B$14:$B$3599,'Budget Detail - CCCCCC'!$B$3)</f>
        <v>0</v>
      </c>
      <c r="D203" s="438">
        <f>SUMIFS('Expenditures - all orgs'!$E$14:$E$3599,'Expenditures - all orgs'!$C$14:$C$3599, 'Budget Detail - CCCCCC'!$B203,'Expenditures - all orgs'!$B$14:$B$3599,'Budget Detail - CCCCCC'!$B$3)</f>
        <v>0</v>
      </c>
      <c r="E203" s="439">
        <f>SUMIFS('Expenditures - all orgs'!$F$14:$F$3599,'Expenditures - all orgs'!$C$14:$C$3599, 'Budget Detail - CCCCCC'!$B203,'Expenditures - all orgs'!$B$14:$B$3599,'Budget Detail - CCCCCC'!$B$3)</f>
        <v>0</v>
      </c>
      <c r="F203" s="440">
        <f t="shared" ref="F203" si="16">C203-D203-E203</f>
        <v>0</v>
      </c>
    </row>
    <row r="204" spans="1:6" ht="15" customHeight="1" x14ac:dyDescent="0.3">
      <c r="A204" s="708" t="s">
        <v>327</v>
      </c>
      <c r="B204" s="717">
        <v>130900</v>
      </c>
      <c r="C204" s="314">
        <f>SUMIFS('Expenditures - all orgs'!$D$14:$D$3599,'Expenditures - all orgs'!$C$14:$C$3599, 'Budget Detail - CCCCCC'!$B204,'Expenditures - all orgs'!$B$14:$B$3599,'Budget Detail - CCCCCC'!$B$3)</f>
        <v>0</v>
      </c>
      <c r="D204" s="438">
        <f>SUMIFS('Expenditures - all orgs'!$E$14:$E$3599,'Expenditures - all orgs'!$C$14:$C$3599, 'Budget Detail - CCCCCC'!$B204,'Expenditures - all orgs'!$B$14:$B$3599,'Budget Detail - CCCCCC'!$B$3)</f>
        <v>0</v>
      </c>
      <c r="E204" s="439">
        <f>SUMIFS('Expenditures - all orgs'!$F$14:$F$3599,'Expenditures - all orgs'!$C$14:$C$3599, 'Budget Detail - CCCCCC'!$B204,'Expenditures - all orgs'!$B$14:$B$3599,'Budget Detail - CCCCCC'!$B$3)</f>
        <v>0</v>
      </c>
      <c r="F204" s="440">
        <f t="shared" ref="F204" si="17">C204-D204-E204</f>
        <v>0</v>
      </c>
    </row>
    <row r="205" spans="1:6" ht="15" customHeight="1" x14ac:dyDescent="0.3">
      <c r="A205" s="708" t="s">
        <v>21</v>
      </c>
      <c r="B205" s="717">
        <v>131100</v>
      </c>
      <c r="C205" s="314">
        <f>SUMIFS('Expenditures - all orgs'!$D$14:$D$3599,'Expenditures - all orgs'!$C$14:$C$3599, 'Budget Detail - CCCCCC'!$B205,'Expenditures - all orgs'!$B$14:$B$3599,'Budget Detail - CCCCCC'!$B$3)</f>
        <v>0</v>
      </c>
      <c r="D205" s="438">
        <f>SUMIFS('Expenditures - all orgs'!$E$14:$E$3599,'Expenditures - all orgs'!$C$14:$C$3599, 'Budget Detail - CCCCCC'!$B205,'Expenditures - all orgs'!$B$14:$B$3599,'Budget Detail - CCCCCC'!$B$3)</f>
        <v>0</v>
      </c>
      <c r="E205" s="439">
        <f>SUMIFS('Expenditures - all orgs'!$F$14:$F$3599,'Expenditures - all orgs'!$C$14:$C$3599, 'Budget Detail - CCCCCC'!$B205,'Expenditures - all orgs'!$B$14:$B$3599,'Budget Detail - CCCCCC'!$B$3)</f>
        <v>0</v>
      </c>
      <c r="F205" s="440">
        <f t="shared" si="6"/>
        <v>0</v>
      </c>
    </row>
    <row r="206" spans="1:6" ht="15" customHeight="1" x14ac:dyDescent="0.3">
      <c r="A206" s="232" t="s">
        <v>22</v>
      </c>
      <c r="B206" s="717">
        <v>131200</v>
      </c>
      <c r="C206" s="314">
        <f>SUMIFS('Expenditures - all orgs'!$D$14:$D$3599,'Expenditures - all orgs'!$C$14:$C$3599, 'Budget Detail - CCCCCC'!$B206,'Expenditures - all orgs'!$B$14:$B$3599,'Budget Detail - CCCCCC'!$B$3)</f>
        <v>0</v>
      </c>
      <c r="D206" s="438">
        <f>SUMIFS('Expenditures - all orgs'!$E$14:$E$3599,'Expenditures - all orgs'!$C$14:$C$3599, 'Budget Detail - CCCCCC'!$B206,'Expenditures - all orgs'!$B$14:$B$3599,'Budget Detail - CCCCCC'!$B$3)</f>
        <v>0</v>
      </c>
      <c r="E206" s="439">
        <f>SUMIFS('Expenditures - all orgs'!$F$14:$F$3599,'Expenditures - all orgs'!$C$14:$C$3599, 'Budget Detail - CCCCCC'!$B206,'Expenditures - all orgs'!$B$14:$B$3599,'Budget Detail - CCCCCC'!$B$3)</f>
        <v>0</v>
      </c>
      <c r="F206" s="440">
        <f t="shared" si="6"/>
        <v>0</v>
      </c>
    </row>
    <row r="207" spans="1:6" ht="15" customHeight="1" x14ac:dyDescent="0.3">
      <c r="A207" s="232" t="s">
        <v>214</v>
      </c>
      <c r="B207" s="717">
        <v>131210</v>
      </c>
      <c r="C207" s="314">
        <f>SUMIFS('Expenditures - all orgs'!$D$14:$D$3599,'Expenditures - all orgs'!$C$14:$C$3599, 'Budget Detail - CCCCCC'!$B207,'Expenditures - all orgs'!$B$14:$B$3599,'Budget Detail - CCCCCC'!$B$3)</f>
        <v>0</v>
      </c>
      <c r="D207" s="438">
        <f>SUMIFS('Expenditures - all orgs'!$E$14:$E$3599,'Expenditures - all orgs'!$C$14:$C$3599, 'Budget Detail - CCCCCC'!$B207,'Expenditures - all orgs'!$B$14:$B$3599,'Budget Detail - CCCCCC'!$B$3)</f>
        <v>0</v>
      </c>
      <c r="E207" s="439">
        <f>SUMIFS('Expenditures - all orgs'!$F$14:$F$3599,'Expenditures - all orgs'!$C$14:$C$3599, 'Budget Detail - CCCCCC'!$B207,'Expenditures - all orgs'!$B$14:$B$3599,'Budget Detail - CCCCCC'!$B$3)</f>
        <v>0</v>
      </c>
      <c r="F207" s="440">
        <f t="shared" si="6"/>
        <v>0</v>
      </c>
    </row>
    <row r="208" spans="1:6" ht="15" customHeight="1" x14ac:dyDescent="0.3">
      <c r="A208" s="232" t="s">
        <v>23</v>
      </c>
      <c r="B208" s="717">
        <v>131300</v>
      </c>
      <c r="C208" s="314">
        <f>SUMIFS('Expenditures - all orgs'!$D$14:$D$3599,'Expenditures - all orgs'!$C$14:$C$3599, 'Budget Detail - CCCCCC'!$B208,'Expenditures - all orgs'!$B$14:$B$3599,'Budget Detail - CCCCCC'!$B$3)</f>
        <v>0</v>
      </c>
      <c r="D208" s="438">
        <f>SUMIFS('Expenditures - all orgs'!$E$14:$E$3599,'Expenditures - all orgs'!$C$14:$C$3599, 'Budget Detail - CCCCCC'!$B208,'Expenditures - all orgs'!$B$14:$B$3599,'Budget Detail - CCCCCC'!$B$3)</f>
        <v>0</v>
      </c>
      <c r="E208" s="439">
        <f>SUMIFS('Expenditures - all orgs'!$F$14:$F$3599,'Expenditures - all orgs'!$C$14:$C$3599, 'Budget Detail - CCCCCC'!$B208,'Expenditures - all orgs'!$B$14:$B$3599,'Budget Detail - CCCCCC'!$B$3)</f>
        <v>0</v>
      </c>
      <c r="F208" s="440">
        <f t="shared" si="6"/>
        <v>0</v>
      </c>
    </row>
    <row r="209" spans="1:37" ht="15" customHeight="1" thickBot="1" x14ac:dyDescent="0.35">
      <c r="A209" s="232" t="s">
        <v>104</v>
      </c>
      <c r="B209" s="717" t="s">
        <v>107</v>
      </c>
      <c r="C209" s="358">
        <f>SUMIFS('Expenditures - all orgs'!$D$14:$D$3599,'Expenditures - all orgs'!$C$14:$C$3599, 'Budget Detail - CCCCCC'!$B209,'Expenditures - all orgs'!$B$14:$B$3599,'Budget Detail - CCCCCC'!$B$3)</f>
        <v>0</v>
      </c>
      <c r="D209" s="441">
        <f>SUMIFS('Expenditures - all orgs'!$E$14:$E$3599,'Expenditures - all orgs'!$C$14:$C$3599, 'Budget Detail - CCCCCC'!$B209,'Expenditures - all orgs'!$B$14:$B$3599,'Budget Detail - CCCCCC'!$B$3)</f>
        <v>0</v>
      </c>
      <c r="E209" s="442">
        <f>SUMIFS('Expenditures - all orgs'!$F$14:$F$3599,'Expenditures - all orgs'!$C$14:$C$3599, 'Budget Detail - CCCCCC'!$B209,'Expenditures - all orgs'!$B$14:$B$3599,'Budget Detail - CCCCCC'!$B$3)</f>
        <v>0</v>
      </c>
      <c r="F209" s="443">
        <f t="shared" si="6"/>
        <v>0</v>
      </c>
    </row>
    <row r="210" spans="1:37" ht="15" customHeight="1" thickBot="1" x14ac:dyDescent="0.35">
      <c r="A210" s="232"/>
      <c r="B210" s="616" t="s">
        <v>362</v>
      </c>
      <c r="C210" s="716">
        <f>SUM(C203:C209)</f>
        <v>0</v>
      </c>
      <c r="D210" s="716">
        <f t="shared" ref="D210:F210" si="18">SUM(D203:D209)</f>
        <v>0</v>
      </c>
      <c r="E210" s="716">
        <f t="shared" si="18"/>
        <v>0</v>
      </c>
      <c r="F210" s="716">
        <f t="shared" si="18"/>
        <v>0</v>
      </c>
    </row>
    <row r="211" spans="1:37" ht="15" customHeight="1" x14ac:dyDescent="0.3">
      <c r="A211" s="708"/>
      <c r="B211" s="588"/>
      <c r="C211" s="288"/>
      <c r="D211" s="966"/>
      <c r="E211" s="966"/>
      <c r="F211" s="967"/>
    </row>
    <row r="212" spans="1:37" s="274" customFormat="1" ht="15" customHeight="1" x14ac:dyDescent="0.3">
      <c r="A212" s="231" t="s">
        <v>411</v>
      </c>
      <c r="B212" s="588"/>
      <c r="C212" s="288"/>
      <c r="D212" s="288"/>
      <c r="E212" s="288"/>
      <c r="F212" s="290"/>
      <c r="G212" s="281"/>
      <c r="H212" s="282"/>
      <c r="I212" s="282"/>
      <c r="J212" s="282"/>
      <c r="K212" s="281"/>
      <c r="L212" s="281"/>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c r="AJ212" s="281"/>
      <c r="AK212" s="281"/>
    </row>
    <row r="213" spans="1:37" ht="15" customHeight="1" x14ac:dyDescent="0.3">
      <c r="A213" s="708" t="s">
        <v>412</v>
      </c>
      <c r="B213" s="1113">
        <v>132100</v>
      </c>
      <c r="C213" s="1105">
        <f>SUMIFS('Expenditures - all orgs'!$D$14:$D$3599,'Expenditures - all orgs'!$C$14:$C$3599, 'Budget Detail - CCCCCC'!$B213,'Expenditures - all orgs'!$B$14:$B$3599,'Budget Detail - CCCCCC'!$B$3)</f>
        <v>0</v>
      </c>
      <c r="D213" s="1107">
        <f>SUMIFS('Expenditures - all orgs'!$E$14:$E$3599,'Expenditures - all orgs'!$C$14:$C$3599, 'Budget Detail - CCCCCC'!$B213,'Expenditures - all orgs'!$B$14:$B$3599,'Budget Detail - CCCCCC'!$B$3)</f>
        <v>0</v>
      </c>
      <c r="E213" s="1109">
        <f>SUMIFS('Expenditures - all orgs'!$F$14:$F$3599,'Expenditures - all orgs'!$C$14:$C$3599, 'Budget Detail - CCCCCC'!$B213,'Expenditures - all orgs'!$B$14:$B$3599,'Budget Detail - CCCCCC'!$B$3)</f>
        <v>0</v>
      </c>
      <c r="F213" s="1111">
        <f t="shared" ref="F213:F219" si="19">C213-D213-E213</f>
        <v>0</v>
      </c>
    </row>
    <row r="214" spans="1:37" s="274" customFormat="1" ht="15" customHeight="1" x14ac:dyDescent="0.3">
      <c r="A214" s="708" t="s">
        <v>413</v>
      </c>
      <c r="B214" s="1114">
        <v>132200</v>
      </c>
      <c r="C214" s="1105">
        <f>SUMIFS('Expenditures - all orgs'!$D$14:$D$3599,'Expenditures - all orgs'!$C$14:$C$3599, 'Budget Detail - CCCCCC'!$B214,'Expenditures - all orgs'!$B$14:$B$3599,'Budget Detail - CCCCCC'!$B$3)</f>
        <v>0</v>
      </c>
      <c r="D214" s="1107">
        <f>SUMIFS('Expenditures - all orgs'!$E$14:$E$3599,'Expenditures - all orgs'!$C$14:$C$3599, 'Budget Detail - CCCCCC'!$B214,'Expenditures - all orgs'!$B$14:$B$3599,'Budget Detail - CCCCCC'!$B$3)</f>
        <v>0</v>
      </c>
      <c r="E214" s="1109">
        <f>SUMIFS('Expenditures - all orgs'!$F$14:$F$3599,'Expenditures - all orgs'!$C$14:$C$3599, 'Budget Detail - CCCCCC'!$B214,'Expenditures - all orgs'!$B$14:$B$3599,'Budget Detail - CCCCCC'!$B$3)</f>
        <v>0</v>
      </c>
      <c r="F214" s="1111">
        <f t="shared" si="19"/>
        <v>0</v>
      </c>
      <c r="G214" s="281"/>
      <c r="H214" s="282"/>
      <c r="I214" s="282"/>
      <c r="J214" s="282"/>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row>
    <row r="215" spans="1:37" s="713" customFormat="1" ht="15" customHeight="1" x14ac:dyDescent="0.3">
      <c r="A215" s="708" t="s">
        <v>414</v>
      </c>
      <c r="B215" s="1114">
        <v>132300</v>
      </c>
      <c r="C215" s="1105">
        <f>SUMIFS('Expenditures - all orgs'!$D$14:$D$3599,'Expenditures - all orgs'!$C$14:$C$3599, 'Budget Detail - CCCCCC'!$B215,'Expenditures - all orgs'!$B$14:$B$3599,'Budget Detail - CCCCCC'!$B$3)</f>
        <v>0</v>
      </c>
      <c r="D215" s="1107">
        <f>SUMIFS('Expenditures - all orgs'!$E$14:$E$3599,'Expenditures - all orgs'!$C$14:$C$3599, 'Budget Detail - CCCCCC'!$B215,'Expenditures - all orgs'!$B$14:$B$3599,'Budget Detail - CCCCCC'!$B$3)</f>
        <v>0</v>
      </c>
      <c r="E215" s="1109">
        <f>SUMIFS('Expenditures - all orgs'!$F$14:$F$3599,'Expenditures - all orgs'!$C$14:$C$3599, 'Budget Detail - CCCCCC'!$B215,'Expenditures - all orgs'!$B$14:$B$3599,'Budget Detail - CCCCCC'!$B$3)</f>
        <v>0</v>
      </c>
      <c r="F215" s="1111">
        <f t="shared" si="19"/>
        <v>0</v>
      </c>
      <c r="G215" s="712"/>
      <c r="H215" s="711"/>
      <c r="I215" s="711"/>
      <c r="J215" s="711"/>
      <c r="K215" s="712"/>
      <c r="L215" s="712"/>
      <c r="M215" s="712"/>
      <c r="N215" s="712"/>
      <c r="O215" s="712"/>
      <c r="P215" s="712"/>
      <c r="Q215" s="712"/>
      <c r="R215" s="712"/>
      <c r="S215" s="712"/>
      <c r="T215" s="712"/>
      <c r="U215" s="712"/>
      <c r="V215" s="712"/>
      <c r="W215" s="712"/>
      <c r="X215" s="712"/>
      <c r="Y215" s="712"/>
      <c r="Z215" s="712"/>
      <c r="AA215" s="712"/>
      <c r="AB215" s="712"/>
      <c r="AC215" s="712"/>
      <c r="AD215" s="712"/>
      <c r="AE215" s="712"/>
      <c r="AF215" s="712"/>
      <c r="AG215" s="712"/>
      <c r="AH215" s="712"/>
      <c r="AI215" s="712"/>
      <c r="AJ215" s="712"/>
      <c r="AK215" s="712"/>
    </row>
    <row r="216" spans="1:37" s="713" customFormat="1" ht="15" customHeight="1" x14ac:dyDescent="0.3">
      <c r="A216" s="708" t="s">
        <v>415</v>
      </c>
      <c r="B216" s="1114">
        <v>132400</v>
      </c>
      <c r="C216" s="1105">
        <f>SUMIFS('Expenditures - all orgs'!$D$14:$D$3599,'Expenditures - all orgs'!$C$14:$C$3599, 'Budget Detail - CCCCCC'!$B216,'Expenditures - all orgs'!$B$14:$B$3599,'Budget Detail - CCCCCC'!$B$3)</f>
        <v>0</v>
      </c>
      <c r="D216" s="1107">
        <f>SUMIFS('Expenditures - all orgs'!$E$14:$E$3599,'Expenditures - all orgs'!$C$14:$C$3599, 'Budget Detail - CCCCCC'!$B216,'Expenditures - all orgs'!$B$14:$B$3599,'Budget Detail - CCCCCC'!$B$3)</f>
        <v>0</v>
      </c>
      <c r="E216" s="1109">
        <f>SUMIFS('Expenditures - all orgs'!$F$14:$F$3599,'Expenditures - all orgs'!$C$14:$C$3599, 'Budget Detail - CCCCCC'!$B216,'Expenditures - all orgs'!$B$14:$B$3599,'Budget Detail - CCCCCC'!$B$3)</f>
        <v>0</v>
      </c>
      <c r="F216" s="1111">
        <f t="shared" si="19"/>
        <v>0</v>
      </c>
      <c r="G216" s="712"/>
      <c r="H216" s="711"/>
      <c r="I216" s="711"/>
      <c r="J216" s="711"/>
      <c r="K216" s="712"/>
      <c r="L216" s="712"/>
      <c r="M216" s="712"/>
      <c r="N216" s="712"/>
      <c r="O216" s="712"/>
      <c r="P216" s="712"/>
      <c r="Q216" s="712"/>
      <c r="R216" s="712"/>
      <c r="S216" s="712"/>
      <c r="T216" s="712"/>
      <c r="U216" s="712"/>
      <c r="V216" s="712"/>
      <c r="W216" s="712"/>
      <c r="X216" s="712"/>
      <c r="Y216" s="712"/>
      <c r="Z216" s="712"/>
      <c r="AA216" s="712"/>
      <c r="AB216" s="712"/>
      <c r="AC216" s="712"/>
      <c r="AD216" s="712"/>
      <c r="AE216" s="712"/>
      <c r="AF216" s="712"/>
      <c r="AG216" s="712"/>
      <c r="AH216" s="712"/>
      <c r="AI216" s="712"/>
      <c r="AJ216" s="712"/>
      <c r="AK216" s="712"/>
    </row>
    <row r="217" spans="1:37" s="713" customFormat="1" ht="15" customHeight="1" x14ac:dyDescent="0.3">
      <c r="A217" s="708" t="s">
        <v>416</v>
      </c>
      <c r="B217" s="1114">
        <v>132500</v>
      </c>
      <c r="C217" s="1105">
        <f>SUMIFS('Expenditures - all orgs'!$D$14:$D$3599,'Expenditures - all orgs'!$C$14:$C$3599, 'Budget Detail - CCCCCC'!$B217,'Expenditures - all orgs'!$B$14:$B$3599,'Budget Detail - CCCCCC'!$B$3)</f>
        <v>0</v>
      </c>
      <c r="D217" s="1107">
        <f>SUMIFS('Expenditures - all orgs'!$E$14:$E$3599,'Expenditures - all orgs'!$C$14:$C$3599, 'Budget Detail - CCCCCC'!$B217,'Expenditures - all orgs'!$B$14:$B$3599,'Budget Detail - CCCCCC'!$B$3)</f>
        <v>0</v>
      </c>
      <c r="E217" s="1109">
        <f>SUMIFS('Expenditures - all orgs'!$F$14:$F$3599,'Expenditures - all orgs'!$C$14:$C$3599, 'Budget Detail - CCCCCC'!$B217,'Expenditures - all orgs'!$B$14:$B$3599,'Budget Detail - CCCCCC'!$B$3)</f>
        <v>0</v>
      </c>
      <c r="F217" s="1111">
        <f t="shared" si="19"/>
        <v>0</v>
      </c>
      <c r="G217" s="712"/>
      <c r="H217" s="711"/>
      <c r="I217" s="711"/>
      <c r="J217" s="711"/>
      <c r="K217" s="712"/>
      <c r="L217" s="712"/>
      <c r="M217" s="712"/>
      <c r="N217" s="712"/>
      <c r="O217" s="712"/>
      <c r="P217" s="712"/>
      <c r="Q217" s="712"/>
      <c r="R217" s="712"/>
      <c r="S217" s="712"/>
      <c r="T217" s="712"/>
      <c r="U217" s="712"/>
      <c r="V217" s="712"/>
      <c r="W217" s="712"/>
      <c r="X217" s="712"/>
      <c r="Y217" s="712"/>
      <c r="Z217" s="712"/>
      <c r="AA217" s="712"/>
      <c r="AB217" s="712"/>
      <c r="AC217" s="712"/>
      <c r="AD217" s="712"/>
      <c r="AE217" s="712"/>
      <c r="AF217" s="712"/>
      <c r="AG217" s="712"/>
      <c r="AH217" s="712"/>
      <c r="AI217" s="712"/>
      <c r="AJ217" s="712"/>
      <c r="AK217" s="712"/>
    </row>
    <row r="218" spans="1:37" s="713" customFormat="1" ht="15" customHeight="1" x14ac:dyDescent="0.3">
      <c r="A218" s="708" t="s">
        <v>417</v>
      </c>
      <c r="B218" s="1114">
        <v>132600</v>
      </c>
      <c r="C218" s="1105">
        <f>SUMIFS('Expenditures - all orgs'!$D$14:$D$3599,'Expenditures - all orgs'!$C$14:$C$3599, 'Budget Detail - CCCCCC'!$B218,'Expenditures - all orgs'!$B$14:$B$3599,'Budget Detail - CCCCCC'!$B$3)</f>
        <v>0</v>
      </c>
      <c r="D218" s="1107">
        <f>SUMIFS('Expenditures - all orgs'!$E$14:$E$3599,'Expenditures - all orgs'!$C$14:$C$3599, 'Budget Detail - CCCCCC'!$B218,'Expenditures - all orgs'!$B$14:$B$3599,'Budget Detail - CCCCCC'!$B$3)</f>
        <v>0</v>
      </c>
      <c r="E218" s="1109">
        <f>SUMIFS('Expenditures - all orgs'!$F$14:$F$3599,'Expenditures - all orgs'!$C$14:$C$3599, 'Budget Detail - CCCCCC'!$B218,'Expenditures - all orgs'!$B$14:$B$3599,'Budget Detail - CCCCCC'!$B$3)</f>
        <v>0</v>
      </c>
      <c r="F218" s="1111">
        <f t="shared" si="19"/>
        <v>0</v>
      </c>
      <c r="G218" s="712"/>
      <c r="H218" s="711"/>
      <c r="I218" s="711"/>
      <c r="J218" s="711"/>
      <c r="K218" s="712"/>
      <c r="L218" s="712"/>
      <c r="M218" s="712"/>
      <c r="N218" s="712"/>
      <c r="O218" s="712"/>
      <c r="P218" s="712"/>
      <c r="Q218" s="712"/>
      <c r="R218" s="712"/>
      <c r="S218" s="712"/>
      <c r="T218" s="712"/>
      <c r="U218" s="712"/>
      <c r="V218" s="712"/>
      <c r="W218" s="712"/>
      <c r="X218" s="712"/>
      <c r="Y218" s="712"/>
      <c r="Z218" s="712"/>
      <c r="AA218" s="712"/>
      <c r="AB218" s="712"/>
      <c r="AC218" s="712"/>
      <c r="AD218" s="712"/>
      <c r="AE218" s="712"/>
      <c r="AF218" s="712"/>
      <c r="AG218" s="712"/>
      <c r="AH218" s="712"/>
      <c r="AI218" s="712"/>
      <c r="AJ218" s="712"/>
      <c r="AK218" s="712"/>
    </row>
    <row r="219" spans="1:37" s="713" customFormat="1" ht="15" customHeight="1" thickBot="1" x14ac:dyDescent="0.35">
      <c r="A219" s="232" t="s">
        <v>104</v>
      </c>
      <c r="B219" s="1114" t="s">
        <v>107</v>
      </c>
      <c r="C219" s="1106">
        <f>SUMIFS('Expenditures - all orgs'!$D$14:$D$3599,'Expenditures - all orgs'!$C$14:$C$3599, 'Budget Detail - CCCCCC'!$B219,'Expenditures - all orgs'!$B$14:$B$3599,'Budget Detail - CCCCCC'!$B$3)</f>
        <v>0</v>
      </c>
      <c r="D219" s="1108">
        <f>SUMIFS('Expenditures - all orgs'!$E$14:$E$3599,'Expenditures - all orgs'!$C$14:$C$3599, 'Budget Detail - CCCCCC'!$B219,'Expenditures - all orgs'!$B$14:$B$3599,'Budget Detail - CCCCCC'!$B$3)</f>
        <v>0</v>
      </c>
      <c r="E219" s="1110">
        <f>SUMIFS('Expenditures - all orgs'!$F$14:$F$3599,'Expenditures - all orgs'!$C$14:$C$3599, 'Budget Detail - CCCCCC'!$B219,'Expenditures - all orgs'!$B$14:$B$3599,'Budget Detail - CCCCCC'!$B$3)</f>
        <v>0</v>
      </c>
      <c r="F219" s="1112">
        <f t="shared" si="19"/>
        <v>0</v>
      </c>
      <c r="G219" s="712"/>
      <c r="H219" s="711"/>
      <c r="I219" s="711"/>
      <c r="J219" s="711"/>
      <c r="K219" s="712"/>
      <c r="L219" s="712"/>
      <c r="M219" s="712"/>
      <c r="N219" s="712"/>
      <c r="O219" s="712"/>
      <c r="P219" s="712"/>
      <c r="Q219" s="712"/>
      <c r="R219" s="712"/>
      <c r="S219" s="712"/>
      <c r="T219" s="712"/>
      <c r="U219" s="712"/>
      <c r="V219" s="712"/>
      <c r="W219" s="712"/>
      <c r="X219" s="712"/>
      <c r="Y219" s="712"/>
      <c r="Z219" s="712"/>
      <c r="AA219" s="712"/>
      <c r="AB219" s="712"/>
      <c r="AC219" s="712"/>
      <c r="AD219" s="712"/>
      <c r="AE219" s="712"/>
      <c r="AF219" s="712"/>
      <c r="AG219" s="712"/>
      <c r="AH219" s="712"/>
      <c r="AI219" s="712"/>
      <c r="AJ219" s="712"/>
      <c r="AK219" s="712"/>
    </row>
    <row r="220" spans="1:37" s="713" customFormat="1" ht="15" customHeight="1" thickBot="1" x14ac:dyDescent="0.35">
      <c r="A220" s="232"/>
      <c r="B220" s="1115" t="s">
        <v>362</v>
      </c>
      <c r="C220" s="1116">
        <f>SUM(C213:C219)</f>
        <v>0</v>
      </c>
      <c r="D220" s="1116">
        <f>SUM(D213:D219)</f>
        <v>0</v>
      </c>
      <c r="E220" s="1116">
        <f>SUM(E213:E219)</f>
        <v>0</v>
      </c>
      <c r="F220" s="1116">
        <f>SUM(F213:F219)</f>
        <v>0</v>
      </c>
      <c r="G220" s="712"/>
      <c r="H220" s="711"/>
      <c r="I220" s="711"/>
      <c r="J220" s="711"/>
      <c r="K220" s="712"/>
      <c r="L220" s="712"/>
      <c r="M220" s="712"/>
      <c r="N220" s="712"/>
      <c r="O220" s="712"/>
      <c r="P220" s="712"/>
      <c r="Q220" s="712"/>
      <c r="R220" s="712"/>
      <c r="S220" s="712"/>
      <c r="T220" s="712"/>
      <c r="U220" s="712"/>
      <c r="V220" s="712"/>
      <c r="W220" s="712"/>
      <c r="X220" s="712"/>
      <c r="Y220" s="712"/>
      <c r="Z220" s="712"/>
      <c r="AA220" s="712"/>
      <c r="AB220" s="712"/>
      <c r="AC220" s="712"/>
      <c r="AD220" s="712"/>
      <c r="AE220" s="712"/>
      <c r="AF220" s="712"/>
      <c r="AG220" s="712"/>
      <c r="AH220" s="712"/>
      <c r="AI220" s="712"/>
      <c r="AJ220" s="712"/>
      <c r="AK220" s="712"/>
    </row>
    <row r="221" spans="1:37" s="307" customFormat="1" ht="15" customHeight="1" x14ac:dyDescent="0.3">
      <c r="A221" s="708"/>
      <c r="B221" s="588"/>
      <c r="C221" s="288"/>
      <c r="D221" s="288"/>
      <c r="E221" s="288"/>
      <c r="F221" s="290"/>
      <c r="G221" s="305"/>
      <c r="H221" s="306"/>
      <c r="I221" s="306"/>
      <c r="J221" s="306"/>
      <c r="K221" s="305"/>
      <c r="L221" s="305"/>
      <c r="M221" s="305"/>
      <c r="N221" s="305"/>
      <c r="O221" s="305"/>
      <c r="P221" s="305"/>
      <c r="Q221" s="305"/>
      <c r="R221" s="305"/>
      <c r="S221" s="305"/>
      <c r="T221" s="305"/>
      <c r="U221" s="305"/>
      <c r="V221" s="305"/>
      <c r="W221" s="305"/>
      <c r="X221" s="305"/>
      <c r="Y221" s="305"/>
      <c r="Z221" s="305"/>
      <c r="AA221" s="305"/>
      <c r="AB221" s="305"/>
      <c r="AC221" s="305"/>
      <c r="AD221" s="305"/>
      <c r="AE221" s="305"/>
      <c r="AF221" s="305"/>
      <c r="AG221" s="305"/>
      <c r="AH221" s="305"/>
      <c r="AI221" s="305"/>
      <c r="AJ221" s="305"/>
      <c r="AK221" s="305"/>
    </row>
    <row r="222" spans="1:37" ht="15" customHeight="1" x14ac:dyDescent="0.3">
      <c r="A222" s="231" t="s">
        <v>350</v>
      </c>
      <c r="B222" s="588"/>
      <c r="C222" s="291"/>
      <c r="D222" s="292"/>
      <c r="E222" s="292"/>
      <c r="F222" s="293"/>
    </row>
    <row r="223" spans="1:37" ht="15" customHeight="1" x14ac:dyDescent="0.3">
      <c r="A223" s="708" t="s">
        <v>431</v>
      </c>
      <c r="B223" s="620">
        <v>133200</v>
      </c>
      <c r="C223" s="317">
        <f>SUMIFS('Expenditures - all orgs'!$D$14:$D$3599,'Expenditures - all orgs'!$C$14:$C$3599, 'Budget Detail - CCCCCC'!$B223,'Expenditures - all orgs'!$B$14:$B$3599,'Budget Detail - CCCCCC'!$B$3)</f>
        <v>0</v>
      </c>
      <c r="D223" s="451">
        <f>SUMIFS('Expenditures - all orgs'!$E$14:$E$3599,'Expenditures - all orgs'!$C$14:$C$3599, 'Budget Detail - CCCCCC'!$B223,'Expenditures - all orgs'!$B$14:$B$3599,'Budget Detail - CCCCCC'!$B$3)</f>
        <v>0</v>
      </c>
      <c r="E223" s="452">
        <f>SUMIFS('Expenditures - all orgs'!$F$14:$F$3599,'Expenditures - all orgs'!$C$14:$C$3599, 'Budget Detail - CCCCCC'!$B223,'Expenditures - all orgs'!$B$14:$B$3599,'Budget Detail - CCCCCC'!$B$3)</f>
        <v>0</v>
      </c>
      <c r="F223" s="453">
        <f t="shared" ref="F223:F227" si="20">C223-D223-E223</f>
        <v>0</v>
      </c>
    </row>
    <row r="224" spans="1:37" ht="15" customHeight="1" x14ac:dyDescent="0.3">
      <c r="A224" s="232" t="s">
        <v>348</v>
      </c>
      <c r="B224" s="620">
        <v>133300</v>
      </c>
      <c r="C224" s="317">
        <f>SUMIFS('Expenditures - all orgs'!$D$14:$D$3599,'Expenditures - all orgs'!$C$14:$C$3599, 'Budget Detail - CCCCCC'!$B224,'Expenditures - all orgs'!$B$14:$B$3599,'Budget Detail - CCCCCC'!$B$3)</f>
        <v>0</v>
      </c>
      <c r="D224" s="451">
        <f>SUMIFS('Expenditures - all orgs'!$E$14:$E$3599,'Expenditures - all orgs'!$C$14:$C$3599, 'Budget Detail - CCCCCC'!$B224,'Expenditures - all orgs'!$B$14:$B$3599,'Budget Detail - CCCCCC'!$B$3)</f>
        <v>0</v>
      </c>
      <c r="E224" s="452">
        <f>SUMIFS('Expenditures - all orgs'!$F$14:$F$3599,'Expenditures - all orgs'!$C$14:$C$3599, 'Budget Detail - CCCCCC'!$B224,'Expenditures - all orgs'!$B$14:$B$3599,'Budget Detail - CCCCCC'!$B$3)</f>
        <v>0</v>
      </c>
      <c r="F224" s="453">
        <f t="shared" ref="F224" si="21">C224-D224-E224</f>
        <v>0</v>
      </c>
    </row>
    <row r="225" spans="1:6" ht="15" customHeight="1" x14ac:dyDescent="0.3">
      <c r="A225" s="232" t="s">
        <v>349</v>
      </c>
      <c r="B225" s="620">
        <v>133400</v>
      </c>
      <c r="C225" s="317">
        <f>SUMIFS('Expenditures - all orgs'!$D$14:$D$3599,'Expenditures - all orgs'!$C$14:$C$3599, 'Budget Detail - CCCCCC'!$B225,'Expenditures - all orgs'!$B$14:$B$3599,'Budget Detail - CCCCCC'!$B$3)</f>
        <v>0</v>
      </c>
      <c r="D225" s="451">
        <f>SUMIFS('Expenditures - all orgs'!$E$14:$E$3599,'Expenditures - all orgs'!$C$14:$C$3599, 'Budget Detail - CCCCCC'!$B225,'Expenditures - all orgs'!$B$14:$B$3599,'Budget Detail - CCCCCC'!$B$3)</f>
        <v>0</v>
      </c>
      <c r="E225" s="452">
        <f>SUMIFS('Expenditures - all orgs'!$F$14:$F$3599,'Expenditures - all orgs'!$C$14:$C$3599, 'Budget Detail - CCCCCC'!$B225,'Expenditures - all orgs'!$B$14:$B$3599,'Budget Detail - CCCCCC'!$B$3)</f>
        <v>0</v>
      </c>
      <c r="F225" s="453">
        <f t="shared" si="20"/>
        <v>0</v>
      </c>
    </row>
    <row r="226" spans="1:6" ht="15" customHeight="1" x14ac:dyDescent="0.3">
      <c r="A226" s="232" t="s">
        <v>347</v>
      </c>
      <c r="B226" s="620">
        <v>133500</v>
      </c>
      <c r="C226" s="317">
        <f>SUMIFS('Expenditures - all orgs'!$D$14:$D$3599,'Expenditures - all orgs'!$C$14:$C$3599, 'Budget Detail - CCCCCC'!$B226,'Expenditures - all orgs'!$B$14:$B$3599,'Budget Detail - CCCCCC'!$B$3)</f>
        <v>0</v>
      </c>
      <c r="D226" s="451">
        <f>SUMIFS('Expenditures - all orgs'!$E$14:$E$3599,'Expenditures - all orgs'!$C$14:$C$3599, 'Budget Detail - CCCCCC'!$B226,'Expenditures - all orgs'!$B$14:$B$3599,'Budget Detail - CCCCCC'!$B$3)</f>
        <v>0</v>
      </c>
      <c r="E226" s="452">
        <f>SUMIFS('Expenditures - all orgs'!$F$14:$F$3599,'Expenditures - all orgs'!$C$14:$C$3599, 'Budget Detail - CCCCCC'!$B226,'Expenditures - all orgs'!$B$14:$B$3599,'Budget Detail - CCCCCC'!$B$3)</f>
        <v>0</v>
      </c>
      <c r="F226" s="453">
        <f t="shared" si="20"/>
        <v>0</v>
      </c>
    </row>
    <row r="227" spans="1:6" ht="15" customHeight="1" thickBot="1" x14ac:dyDescent="0.35">
      <c r="A227" s="232" t="s">
        <v>104</v>
      </c>
      <c r="B227" s="620" t="s">
        <v>107</v>
      </c>
      <c r="C227" s="360">
        <f>SUMIFS('Expenditures - all orgs'!$D$14:$D$3599,'Expenditures - all orgs'!$C$14:$C$3599, 'Budget Detail - CCCCCC'!$B227,'Expenditures - all orgs'!$B$14:$B$3599,'Budget Detail - CCCCCC'!$B$3)</f>
        <v>0</v>
      </c>
      <c r="D227" s="454">
        <f>SUMIFS('Expenditures - all orgs'!$E$14:$E$3599,'Expenditures - all orgs'!$C$14:$C$3599, 'Budget Detail - CCCCCC'!$B227,'Expenditures - all orgs'!$B$14:$B$3599,'Budget Detail - CCCCCC'!$B$3)</f>
        <v>0</v>
      </c>
      <c r="E227" s="455">
        <f>SUMIFS('Expenditures - all orgs'!$F$14:$F$3599,'Expenditures - all orgs'!$C$14:$C$3599, 'Budget Detail - CCCCCC'!$B227,'Expenditures - all orgs'!$B$14:$B$3599,'Budget Detail - CCCCCC'!$B$3)</f>
        <v>0</v>
      </c>
      <c r="F227" s="456">
        <f t="shared" si="20"/>
        <v>0</v>
      </c>
    </row>
    <row r="228" spans="1:6" ht="15" customHeight="1" thickBot="1" x14ac:dyDescent="0.35">
      <c r="A228" s="232"/>
      <c r="B228" s="621" t="s">
        <v>362</v>
      </c>
      <c r="C228" s="361">
        <f>SUM(C223:C227)</f>
        <v>0</v>
      </c>
      <c r="D228" s="361">
        <f t="shared" ref="D228:F228" si="22">SUM(D223:D227)</f>
        <v>0</v>
      </c>
      <c r="E228" s="361">
        <f t="shared" si="22"/>
        <v>0</v>
      </c>
      <c r="F228" s="361">
        <f t="shared" si="22"/>
        <v>0</v>
      </c>
    </row>
    <row r="229" spans="1:6" ht="15" customHeight="1" x14ac:dyDescent="0.3">
      <c r="A229" s="708"/>
      <c r="B229" s="588"/>
      <c r="C229" s="288"/>
      <c r="D229" s="966"/>
      <c r="E229" s="966"/>
      <c r="F229" s="967"/>
    </row>
    <row r="230" spans="1:6" ht="15" customHeight="1" x14ac:dyDescent="0.3">
      <c r="A230" s="231" t="s">
        <v>215</v>
      </c>
      <c r="B230" s="588"/>
      <c r="C230" s="291"/>
      <c r="D230" s="292"/>
      <c r="E230" s="292"/>
      <c r="F230" s="293"/>
    </row>
    <row r="231" spans="1:6" ht="15" customHeight="1" x14ac:dyDescent="0.3">
      <c r="A231" s="232" t="s">
        <v>24</v>
      </c>
      <c r="B231" s="617">
        <v>134100</v>
      </c>
      <c r="C231" s="315">
        <f>SUMIFS('Expenditures - all orgs'!$D$14:$D$3599,'Expenditures - all orgs'!$C$14:$C$3599, 'Budget Detail - CCCCCC'!$B231,'Expenditures - all orgs'!$B$14:$B$3599,'Budget Detail - CCCCCC'!$B$3)</f>
        <v>0</v>
      </c>
      <c r="D231" s="444">
        <f>SUMIFS('Expenditures - all orgs'!$E$14:$E$3599,'Expenditures - all orgs'!$C$14:$C$3599, 'Budget Detail - CCCCCC'!$B231,'Expenditures - all orgs'!$B$14:$B$3599,'Budget Detail - CCCCCC'!$B$3)</f>
        <v>0</v>
      </c>
      <c r="E231" s="445">
        <f>SUMIFS('Expenditures - all orgs'!$F$14:$F$3599,'Expenditures - all orgs'!$C$14:$C$3599, 'Budget Detail - CCCCCC'!$B231,'Expenditures - all orgs'!$B$14:$B$3599,'Budget Detail - CCCCCC'!$B$3)</f>
        <v>0</v>
      </c>
      <c r="F231" s="446">
        <f>C231-D231-E231</f>
        <v>0</v>
      </c>
    </row>
    <row r="232" spans="1:6" ht="15" customHeight="1" x14ac:dyDescent="0.3">
      <c r="A232" s="708" t="s">
        <v>410</v>
      </c>
      <c r="B232" s="618">
        <v>134200</v>
      </c>
      <c r="C232" s="315">
        <f>SUMIFS('Expenditures - all orgs'!$D$14:$D$3599,'Expenditures - all orgs'!$C$14:$C$3599, 'Budget Detail - CCCCCC'!$B232,'Expenditures - all orgs'!$B$14:$B$3599,'Budget Detail - CCCCCC'!$B$3)</f>
        <v>0</v>
      </c>
      <c r="D232" s="444">
        <f>SUMIFS('Expenditures - all orgs'!$E$14:$E$3599,'Expenditures - all orgs'!$C$14:$C$3599, 'Budget Detail - CCCCCC'!$B232,'Expenditures - all orgs'!$B$14:$B$3599,'Budget Detail - CCCCCC'!$B$3)</f>
        <v>0</v>
      </c>
      <c r="E232" s="445">
        <f>SUMIFS('Expenditures - all orgs'!$F$14:$F$3599,'Expenditures - all orgs'!$C$14:$C$3599, 'Budget Detail - CCCCCC'!$B232,'Expenditures - all orgs'!$B$14:$B$3599,'Budget Detail - CCCCCC'!$B$3)</f>
        <v>0</v>
      </c>
      <c r="F232" s="446">
        <f>C232-D232-E232</f>
        <v>0</v>
      </c>
    </row>
    <row r="233" spans="1:6" ht="15" customHeight="1" x14ac:dyDescent="0.3">
      <c r="A233" s="232" t="s">
        <v>25</v>
      </c>
      <c r="B233" s="618">
        <v>134300</v>
      </c>
      <c r="C233" s="315">
        <f>SUMIFS('Expenditures - all orgs'!$D$14:$D$3599,'Expenditures - all orgs'!$C$14:$C$3599, 'Budget Detail - CCCCCC'!$B233,'Expenditures - all orgs'!$B$14:$B$3599,'Budget Detail - CCCCCC'!$B$3)</f>
        <v>0</v>
      </c>
      <c r="D233" s="444">
        <f>SUMIFS('Expenditures - all orgs'!$E$14:$E$3599,'Expenditures - all orgs'!$C$14:$C$3599, 'Budget Detail - CCCCCC'!$B233,'Expenditures - all orgs'!$B$14:$B$3599,'Budget Detail - CCCCCC'!$B$3)</f>
        <v>0</v>
      </c>
      <c r="E233" s="445">
        <f>SUMIFS('Expenditures - all orgs'!$F$14:$F$3599,'Expenditures - all orgs'!$C$14:$C$3599, 'Budget Detail - CCCCCC'!$B233,'Expenditures - all orgs'!$B$14:$B$3599,'Budget Detail - CCCCCC'!$B$3)</f>
        <v>0</v>
      </c>
      <c r="F233" s="446">
        <f>C233-D233-E233</f>
        <v>0</v>
      </c>
    </row>
    <row r="234" spans="1:6" ht="15" customHeight="1" thickBot="1" x14ac:dyDescent="0.35">
      <c r="A234" s="232" t="s">
        <v>104</v>
      </c>
      <c r="B234" s="618" t="s">
        <v>107</v>
      </c>
      <c r="C234" s="316">
        <f>SUMIFS('Expenditures - all orgs'!$D$14:$D$3599,'Expenditures - all orgs'!$C$14:$C$3599, 'Budget Detail - CCCCCC'!$B234,'Expenditures - all orgs'!$B$14:$B$3599,'Budget Detail - CCCCCC'!$B$3)</f>
        <v>0</v>
      </c>
      <c r="D234" s="447">
        <f>SUMIFS('Expenditures - all orgs'!$E$14:$E$3599,'Expenditures - all orgs'!$C$14:$C$3599, 'Budget Detail - CCCCCC'!$B234,'Expenditures - all orgs'!$B$14:$B$3599,'Budget Detail - CCCCCC'!$B$3)</f>
        <v>0</v>
      </c>
      <c r="E234" s="448">
        <f>SUMIFS('Expenditures - all orgs'!$F$14:$F$3599,'Expenditures - all orgs'!$C$14:$C$3599, 'Budget Detail - CCCCCC'!$B234,'Expenditures - all orgs'!$B$14:$B$3599,'Budget Detail - CCCCCC'!$B$3)</f>
        <v>0</v>
      </c>
      <c r="F234" s="449">
        <f>C234-D234-E234</f>
        <v>0</v>
      </c>
    </row>
    <row r="235" spans="1:6" ht="15" customHeight="1" thickBot="1" x14ac:dyDescent="0.35">
      <c r="A235" s="232"/>
      <c r="B235" s="619" t="s">
        <v>362</v>
      </c>
      <c r="C235" s="359">
        <f>SUM(C231:C234)</f>
        <v>0</v>
      </c>
      <c r="D235" s="359">
        <f t="shared" ref="D235:F235" si="23">SUM(D231:D234)</f>
        <v>0</v>
      </c>
      <c r="E235" s="359">
        <f t="shared" si="23"/>
        <v>0</v>
      </c>
      <c r="F235" s="359">
        <f t="shared" si="23"/>
        <v>0</v>
      </c>
    </row>
    <row r="236" spans="1:6" ht="15" customHeight="1" x14ac:dyDescent="0.3">
      <c r="A236" s="708"/>
      <c r="B236" s="588"/>
      <c r="C236" s="288"/>
      <c r="D236" s="966"/>
      <c r="E236" s="966"/>
      <c r="F236" s="967"/>
    </row>
    <row r="237" spans="1:6" ht="15" customHeight="1" x14ac:dyDescent="0.3">
      <c r="A237" s="231" t="s">
        <v>220</v>
      </c>
      <c r="B237" s="588"/>
      <c r="C237" s="291"/>
      <c r="D237" s="292"/>
      <c r="E237" s="292"/>
      <c r="F237" s="293"/>
    </row>
    <row r="238" spans="1:6" ht="15" customHeight="1" x14ac:dyDescent="0.3">
      <c r="A238" s="222" t="s">
        <v>101</v>
      </c>
      <c r="B238" s="1130">
        <v>135100</v>
      </c>
      <c r="C238" s="318">
        <f>SUMIFS('Expenditures - all orgs'!$D$14:$D$3599,'Expenditures - all orgs'!$C$14:$C$3599, 'Budget Detail - CCCCCC'!$B238,'Expenditures - all orgs'!$B$14:$B$3599,'Budget Detail - CCCCCC'!$B$3)</f>
        <v>0</v>
      </c>
      <c r="D238" s="458">
        <f>SUMIFS('Expenditures - all orgs'!$E$14:$E$3599,'Expenditures - all orgs'!$C$14:$C$3599, 'Budget Detail - CCCCCC'!$B238,'Expenditures - all orgs'!$B$14:$B$3599,'Budget Detail - CCCCCC'!$B$3)</f>
        <v>0</v>
      </c>
      <c r="E238" s="459">
        <f>SUMIFS('Expenditures - all orgs'!$F$14:$F$3599,'Expenditures - all orgs'!$C$14:$C$3599, 'Budget Detail - CCCCCC'!$B238,'Expenditures - all orgs'!$B$14:$B$3599,'Budget Detail - CCCCCC'!$B$3)</f>
        <v>0</v>
      </c>
      <c r="F238" s="460">
        <f t="shared" si="6"/>
        <v>0</v>
      </c>
    </row>
    <row r="239" spans="1:6" ht="15" customHeight="1" x14ac:dyDescent="0.3">
      <c r="A239" s="218" t="s">
        <v>216</v>
      </c>
      <c r="B239" s="1131">
        <v>135200</v>
      </c>
      <c r="C239" s="318">
        <f>SUMIFS('Expenditures - all orgs'!$D$14:$D$3599,'Expenditures - all orgs'!$C$14:$C$3599, 'Budget Detail - CCCCCC'!$B239,'Expenditures - all orgs'!$B$14:$B$3599,'Budget Detail - CCCCCC'!$B$3)</f>
        <v>0</v>
      </c>
      <c r="D239" s="458">
        <f>SUMIFS('Expenditures - all orgs'!$E$14:$E$3599,'Expenditures - all orgs'!$C$14:$C$3599, 'Budget Detail - CCCCCC'!$B239,'Expenditures - all orgs'!$B$14:$B$3599,'Budget Detail - CCCCCC'!$B$3)</f>
        <v>0</v>
      </c>
      <c r="E239" s="459">
        <f>SUMIFS('Expenditures - all orgs'!$F$14:$F$3599,'Expenditures - all orgs'!$C$14:$C$3599, 'Budget Detail - CCCCCC'!$B239,'Expenditures - all orgs'!$B$14:$B$3599,'Budget Detail - CCCCCC'!$B$3)</f>
        <v>0</v>
      </c>
      <c r="F239" s="460">
        <f t="shared" si="6"/>
        <v>0</v>
      </c>
    </row>
    <row r="240" spans="1:6" ht="15" customHeight="1" x14ac:dyDescent="0.3">
      <c r="A240" s="218" t="s">
        <v>217</v>
      </c>
      <c r="B240" s="1131">
        <v>135300</v>
      </c>
      <c r="C240" s="318">
        <f>SUMIFS('Expenditures - all orgs'!$D$14:$D$3599,'Expenditures - all orgs'!$C$14:$C$3599, 'Budget Detail - CCCCCC'!$B240,'Expenditures - all orgs'!$B$14:$B$3599,'Budget Detail - CCCCCC'!$B$3)</f>
        <v>0</v>
      </c>
      <c r="D240" s="458">
        <f>SUMIFS('Expenditures - all orgs'!$E$14:$E$3599,'Expenditures - all orgs'!$C$14:$C$3599, 'Budget Detail - CCCCCC'!$B240,'Expenditures - all orgs'!$B$14:$B$3599,'Budget Detail - CCCCCC'!$B$3)</f>
        <v>0</v>
      </c>
      <c r="E240" s="459">
        <f>SUMIFS('Expenditures - all orgs'!$F$14:$F$3599,'Expenditures - all orgs'!$C$14:$C$3599, 'Budget Detail - CCCCCC'!$B240,'Expenditures - all orgs'!$B$14:$B$3599,'Budget Detail - CCCCCC'!$B$3)</f>
        <v>0</v>
      </c>
      <c r="F240" s="460">
        <f t="shared" si="6"/>
        <v>0</v>
      </c>
    </row>
    <row r="241" spans="1:6" ht="15" customHeight="1" x14ac:dyDescent="0.3">
      <c r="A241" s="225" t="s">
        <v>26</v>
      </c>
      <c r="B241" s="1131">
        <v>135400</v>
      </c>
      <c r="C241" s="318">
        <f>SUMIFS('Expenditures - all orgs'!$D$14:$D$3599,'Expenditures - all orgs'!$C$14:$C$3599, 'Budget Detail - CCCCCC'!$B241,'Expenditures - all orgs'!$B$14:$B$3599,'Budget Detail - CCCCCC'!$B$3)</f>
        <v>0</v>
      </c>
      <c r="D241" s="458">
        <f>SUMIFS('Expenditures - all orgs'!$E$14:$E$3599,'Expenditures - all orgs'!$C$14:$C$3599, 'Budget Detail - CCCCCC'!$B241,'Expenditures - all orgs'!$B$14:$B$3599,'Budget Detail - CCCCCC'!$B$3)</f>
        <v>0</v>
      </c>
      <c r="E241" s="459">
        <f>SUMIFS('Expenditures - all orgs'!$F$14:$F$3599,'Expenditures - all orgs'!$C$14:$C$3599, 'Budget Detail - CCCCCC'!$B241,'Expenditures - all orgs'!$B$14:$B$3599,'Budget Detail - CCCCCC'!$B$3)</f>
        <v>0</v>
      </c>
      <c r="F241" s="460">
        <f t="shared" si="6"/>
        <v>0</v>
      </c>
    </row>
    <row r="242" spans="1:6" ht="15" customHeight="1" x14ac:dyDescent="0.3">
      <c r="A242" s="225" t="s">
        <v>218</v>
      </c>
      <c r="B242" s="1131">
        <v>135500</v>
      </c>
      <c r="C242" s="318">
        <f>SUMIFS('Expenditures - all orgs'!$D$14:$D$3599,'Expenditures - all orgs'!$C$14:$C$3599, 'Budget Detail - CCCCCC'!$B242,'Expenditures - all orgs'!$B$14:$B$3599,'Budget Detail - CCCCCC'!$B$3)</f>
        <v>0</v>
      </c>
      <c r="D242" s="458">
        <f>SUMIFS('Expenditures - all orgs'!$E$14:$E$3599,'Expenditures - all orgs'!$C$14:$C$3599, 'Budget Detail - CCCCCC'!$B242,'Expenditures - all orgs'!$B$14:$B$3599,'Budget Detail - CCCCCC'!$B$3)</f>
        <v>0</v>
      </c>
      <c r="E242" s="459">
        <f>SUMIFS('Expenditures - all orgs'!$F$14:$F$3599,'Expenditures - all orgs'!$C$14:$C$3599, 'Budget Detail - CCCCCC'!$B242,'Expenditures - all orgs'!$B$14:$B$3599,'Budget Detail - CCCCCC'!$B$3)</f>
        <v>0</v>
      </c>
      <c r="F242" s="460">
        <f t="shared" si="6"/>
        <v>0</v>
      </c>
    </row>
    <row r="243" spans="1:6" ht="15" customHeight="1" x14ac:dyDescent="0.3">
      <c r="A243" s="225" t="s">
        <v>409</v>
      </c>
      <c r="B243" s="1131">
        <v>135600</v>
      </c>
      <c r="C243" s="318">
        <f>SUMIFS('Expenditures - all orgs'!$D$14:$D$3599,'Expenditures - all orgs'!$C$14:$C$3599, 'Budget Detail - CCCCCC'!$B243,'Expenditures - all orgs'!$B$14:$B$3599,'Budget Detail - CCCCCC'!$B$3)</f>
        <v>0</v>
      </c>
      <c r="D243" s="458">
        <f>SUMIFS('Expenditures - all orgs'!$E$14:$E$3599,'Expenditures - all orgs'!$C$14:$C$3599, 'Budget Detail - CCCCCC'!$B243,'Expenditures - all orgs'!$B$14:$B$3599,'Budget Detail - CCCCCC'!$B$3)</f>
        <v>0</v>
      </c>
      <c r="E243" s="459">
        <f>SUMIFS('Expenditures - all orgs'!$F$14:$F$3599,'Expenditures - all orgs'!$C$14:$C$3599, 'Budget Detail - CCCCCC'!$B243,'Expenditures - all orgs'!$B$14:$B$3599,'Budget Detail - CCCCCC'!$B$3)</f>
        <v>0</v>
      </c>
      <c r="F243" s="460">
        <f t="shared" ref="F243" si="24">C243-D243-E243</f>
        <v>0</v>
      </c>
    </row>
    <row r="244" spans="1:6" ht="15" customHeight="1" x14ac:dyDescent="0.3">
      <c r="A244" s="216" t="s">
        <v>104</v>
      </c>
      <c r="B244" s="1131" t="s">
        <v>107</v>
      </c>
      <c r="C244" s="318">
        <f>SUMIFS('Expenditures - all orgs'!$D$14:$D$3599,'Expenditures - all orgs'!$C$14:$C$3599, 'Budget Detail - CCCCCC'!$B244,'Expenditures - all orgs'!$B$14:$B$3599,'Budget Detail - CCCCCC'!$B$3)</f>
        <v>0</v>
      </c>
      <c r="D244" s="458">
        <f>SUMIFS('Expenditures - all orgs'!$E$14:$E$3599,'Expenditures - all orgs'!$C$14:$C$3599, 'Budget Detail - CCCCCC'!$B244,'Expenditures - all orgs'!$B$14:$B$3599,'Budget Detail - CCCCCC'!$B$3)</f>
        <v>0</v>
      </c>
      <c r="E244" s="459">
        <f>SUMIFS('Expenditures - all orgs'!$F$14:$F$3599,'Expenditures - all orgs'!$C$14:$C$3599, 'Budget Detail - CCCCCC'!$B244,'Expenditures - all orgs'!$B$14:$B$3599,'Budget Detail - CCCCCC'!$B$3)</f>
        <v>0</v>
      </c>
      <c r="F244" s="460">
        <f t="shared" si="6"/>
        <v>0</v>
      </c>
    </row>
    <row r="245" spans="1:6" ht="15" customHeight="1" thickBot="1" x14ac:dyDescent="0.35">
      <c r="A245" s="216" t="s">
        <v>104</v>
      </c>
      <c r="B245" s="1131" t="s">
        <v>107</v>
      </c>
      <c r="C245" s="362">
        <f>SUMIFS('Expenditures - all orgs'!$D$14:$D$3599,'Expenditures - all orgs'!$C$14:$C$3599, 'Budget Detail - CCCCCC'!$B245,'Expenditures - all orgs'!$B$14:$B$3599,'Budget Detail - CCCCCC'!$B$3)</f>
        <v>0</v>
      </c>
      <c r="D245" s="461">
        <f>SUMIFS('Expenditures - all orgs'!$E$14:$E$3599,'Expenditures - all orgs'!$C$14:$C$3599, 'Budget Detail - CCCCCC'!$B245,'Expenditures - all orgs'!$B$14:$B$3599,'Budget Detail - CCCCCC'!$B$3)</f>
        <v>0</v>
      </c>
      <c r="E245" s="462">
        <f>SUMIFS('Expenditures - all orgs'!$F$14:$F$3599,'Expenditures - all orgs'!$C$14:$C$3599, 'Budget Detail - CCCCCC'!$B245,'Expenditures - all orgs'!$B$14:$B$3599,'Budget Detail - CCCCCC'!$B$3)</f>
        <v>0</v>
      </c>
      <c r="F245" s="463">
        <f t="shared" si="6"/>
        <v>0</v>
      </c>
    </row>
    <row r="246" spans="1:6" ht="15" customHeight="1" thickBot="1" x14ac:dyDescent="0.35">
      <c r="A246" s="216"/>
      <c r="B246" s="1132" t="s">
        <v>362</v>
      </c>
      <c r="C246" s="1091">
        <f>SUM(C238:C245)</f>
        <v>0</v>
      </c>
      <c r="D246" s="1091">
        <f t="shared" ref="D246:F246" si="25">SUM(D238:D245)</f>
        <v>0</v>
      </c>
      <c r="E246" s="1091">
        <f t="shared" si="25"/>
        <v>0</v>
      </c>
      <c r="F246" s="1091">
        <f t="shared" si="25"/>
        <v>0</v>
      </c>
    </row>
    <row r="247" spans="1:6" ht="15" customHeight="1" x14ac:dyDescent="0.3">
      <c r="A247" s="708"/>
      <c r="B247" s="588"/>
      <c r="C247" s="288"/>
      <c r="D247" s="966"/>
      <c r="E247" s="966"/>
      <c r="F247" s="967"/>
    </row>
    <row r="248" spans="1:6" ht="15" customHeight="1" x14ac:dyDescent="0.3">
      <c r="A248" s="231" t="s">
        <v>219</v>
      </c>
      <c r="B248" s="588"/>
      <c r="C248" s="291"/>
      <c r="D248" s="292"/>
      <c r="E248" s="292"/>
      <c r="F248" s="293"/>
    </row>
    <row r="249" spans="1:6" ht="15" customHeight="1" x14ac:dyDescent="0.3">
      <c r="A249" s="708" t="s">
        <v>221</v>
      </c>
      <c r="B249" s="622">
        <v>136200</v>
      </c>
      <c r="C249" s="319">
        <f>SUMIFS('Expenditures - all orgs'!$D$14:$D$3599,'Expenditures - all orgs'!$C$14:$C$3599, 'Budget Detail - CCCCCC'!$B249,'Expenditures - all orgs'!$B$14:$B$3599,'Budget Detail - CCCCCC'!$B$3)</f>
        <v>0</v>
      </c>
      <c r="D249" s="464">
        <f>SUMIFS('Expenditures - all orgs'!$E$14:$E$3599,'Expenditures - all orgs'!$C$14:$C$3599, 'Budget Detail - CCCCCC'!$B249,'Expenditures - all orgs'!$B$14:$B$3599,'Budget Detail - CCCCCC'!$B$3)</f>
        <v>0</v>
      </c>
      <c r="E249" s="465">
        <f>SUMIFS('Expenditures - all orgs'!$F$14:$F$3599,'Expenditures - all orgs'!$C$14:$C$3599, 'Budget Detail - CCCCCC'!$B249,'Expenditures - all orgs'!$B$14:$B$3599,'Budget Detail - CCCCCC'!$B$3)</f>
        <v>0</v>
      </c>
      <c r="F249" s="466">
        <f t="shared" ref="F249:F254" si="26">C249-D249-E249</f>
        <v>0</v>
      </c>
    </row>
    <row r="250" spans="1:6" ht="15" customHeight="1" x14ac:dyDescent="0.3">
      <c r="A250" s="708" t="s">
        <v>223</v>
      </c>
      <c r="B250" s="623">
        <v>136300</v>
      </c>
      <c r="C250" s="319">
        <f>SUMIFS('Expenditures - all orgs'!$D$14:$D$3599,'Expenditures - all orgs'!$C$14:$C$3599, 'Budget Detail - CCCCCC'!$B250,'Expenditures - all orgs'!$B$14:$B$3599,'Budget Detail - CCCCCC'!$B$3)</f>
        <v>0</v>
      </c>
      <c r="D250" s="464">
        <f>SUMIFS('Expenditures - all orgs'!$E$14:$E$3599,'Expenditures - all orgs'!$C$14:$C$3599, 'Budget Detail - CCCCCC'!$B250,'Expenditures - all orgs'!$B$14:$B$3599,'Budget Detail - CCCCCC'!$B$3)</f>
        <v>0</v>
      </c>
      <c r="E250" s="465">
        <f>SUMIFS('Expenditures - all orgs'!$F$14:$F$3599,'Expenditures - all orgs'!$C$14:$C$3599, 'Budget Detail - CCCCCC'!$B250,'Expenditures - all orgs'!$B$14:$B$3599,'Budget Detail - CCCCCC'!$B$3)</f>
        <v>0</v>
      </c>
      <c r="F250" s="466">
        <f t="shared" si="26"/>
        <v>0</v>
      </c>
    </row>
    <row r="251" spans="1:6" ht="15" customHeight="1" x14ac:dyDescent="0.3">
      <c r="A251" s="708" t="s">
        <v>224</v>
      </c>
      <c r="B251" s="623">
        <v>136400</v>
      </c>
      <c r="C251" s="319">
        <f>SUMIFS('Expenditures - all orgs'!$D$14:$D$3599,'Expenditures - all orgs'!$C$14:$C$3599, 'Budget Detail - CCCCCC'!$B251,'Expenditures - all orgs'!$B$14:$B$3599,'Budget Detail - CCCCCC'!$B$3)</f>
        <v>0</v>
      </c>
      <c r="D251" s="464">
        <f>SUMIFS('Expenditures - all orgs'!$E$14:$E$3599,'Expenditures - all orgs'!$C$14:$C$3599, 'Budget Detail - CCCCCC'!$B251,'Expenditures - all orgs'!$B$14:$B$3599,'Budget Detail - CCCCCC'!$B$3)</f>
        <v>0</v>
      </c>
      <c r="E251" s="465">
        <f>SUMIFS('Expenditures - all orgs'!$F$14:$F$3599,'Expenditures - all orgs'!$C$14:$C$3599, 'Budget Detail - CCCCCC'!$B251,'Expenditures - all orgs'!$B$14:$B$3599,'Budget Detail - CCCCCC'!$B$3)</f>
        <v>0</v>
      </c>
      <c r="F251" s="466">
        <f t="shared" si="26"/>
        <v>0</v>
      </c>
    </row>
    <row r="252" spans="1:6" ht="15" customHeight="1" x14ac:dyDescent="0.3">
      <c r="A252" s="708" t="s">
        <v>225</v>
      </c>
      <c r="B252" s="623">
        <v>136500</v>
      </c>
      <c r="C252" s="319">
        <f>SUMIFS('Expenditures - all orgs'!$D$14:$D$3599,'Expenditures - all orgs'!$C$14:$C$3599, 'Budget Detail - CCCCCC'!$B252,'Expenditures - all orgs'!$B$14:$B$3599,'Budget Detail - CCCCCC'!$B$3)</f>
        <v>0</v>
      </c>
      <c r="D252" s="464">
        <f>SUMIFS('Expenditures - all orgs'!$E$14:$E$3599,'Expenditures - all orgs'!$C$14:$C$3599, 'Budget Detail - CCCCCC'!$B252,'Expenditures - all orgs'!$B$14:$B$3599,'Budget Detail - CCCCCC'!$B$3)</f>
        <v>0</v>
      </c>
      <c r="E252" s="465">
        <f>SUMIFS('Expenditures - all orgs'!$F$14:$F$3599,'Expenditures - all orgs'!$C$14:$C$3599, 'Budget Detail - CCCCCC'!$B252,'Expenditures - all orgs'!$B$14:$B$3599,'Budget Detail - CCCCCC'!$B$3)</f>
        <v>0</v>
      </c>
      <c r="F252" s="466">
        <f t="shared" si="26"/>
        <v>0</v>
      </c>
    </row>
    <row r="253" spans="1:6" ht="15" customHeight="1" x14ac:dyDescent="0.3">
      <c r="A253" s="708" t="s">
        <v>104</v>
      </c>
      <c r="B253" s="623" t="s">
        <v>107</v>
      </c>
      <c r="C253" s="319">
        <f>SUMIFS('Expenditures - all orgs'!$D$14:$D$3599,'Expenditures - all orgs'!$C$14:$C$3599, 'Budget Detail - CCCCCC'!$B253,'Expenditures - all orgs'!$B$14:$B$3599,'Budget Detail - CCCCCC'!$B$3)</f>
        <v>0</v>
      </c>
      <c r="D253" s="464">
        <f>SUMIFS('Expenditures - all orgs'!$E$14:$E$3599,'Expenditures - all orgs'!$C$14:$C$3599, 'Budget Detail - CCCCCC'!$B253,'Expenditures - all orgs'!$B$14:$B$3599,'Budget Detail - CCCCCC'!$B$3)</f>
        <v>0</v>
      </c>
      <c r="E253" s="465">
        <f>SUMIFS('Expenditures - all orgs'!$F$14:$F$3599,'Expenditures - all orgs'!$C$14:$C$3599, 'Budget Detail - CCCCCC'!$B253,'Expenditures - all orgs'!$B$14:$B$3599,'Budget Detail - CCCCCC'!$B$3)</f>
        <v>0</v>
      </c>
      <c r="F253" s="466">
        <f t="shared" si="26"/>
        <v>0</v>
      </c>
    </row>
    <row r="254" spans="1:6" ht="15" customHeight="1" thickBot="1" x14ac:dyDescent="0.35">
      <c r="A254" s="708" t="s">
        <v>104</v>
      </c>
      <c r="B254" s="623" t="s">
        <v>107</v>
      </c>
      <c r="C254" s="319">
        <f>SUMIFS('Expenditures - all orgs'!$D$14:$D$3599,'Expenditures - all orgs'!$C$14:$C$3599, 'Budget Detail - CCCCCC'!$B254,'Expenditures - all orgs'!$B$14:$B$3599,'Budget Detail - CCCCCC'!$B$3)</f>
        <v>0</v>
      </c>
      <c r="D254" s="467">
        <f>SUMIFS('Expenditures - all orgs'!$E$14:$E$3599,'Expenditures - all orgs'!$C$14:$C$3599, 'Budget Detail - CCCCCC'!$B254,'Expenditures - all orgs'!$B$14:$B$3599,'Budget Detail - CCCCCC'!$B$3)</f>
        <v>0</v>
      </c>
      <c r="E254" s="468">
        <f>SUMIFS('Expenditures - all orgs'!$F$14:$F$3599,'Expenditures - all orgs'!$C$14:$C$3599, 'Budget Detail - CCCCCC'!$B254,'Expenditures - all orgs'!$B$14:$B$3599,'Budget Detail - CCCCCC'!$B$3)</f>
        <v>0</v>
      </c>
      <c r="F254" s="469">
        <f t="shared" si="26"/>
        <v>0</v>
      </c>
    </row>
    <row r="255" spans="1:6" ht="15" customHeight="1" thickBot="1" x14ac:dyDescent="0.35">
      <c r="A255" s="708"/>
      <c r="B255" s="624" t="s">
        <v>362</v>
      </c>
      <c r="C255" s="968">
        <f>SUM(C249:C254)</f>
        <v>0</v>
      </c>
      <c r="D255" s="968">
        <f t="shared" ref="D255:F255" si="27">SUM(D249:D254)</f>
        <v>0</v>
      </c>
      <c r="E255" s="968">
        <f t="shared" si="27"/>
        <v>0</v>
      </c>
      <c r="F255" s="968">
        <f t="shared" si="27"/>
        <v>0</v>
      </c>
    </row>
    <row r="256" spans="1:6" ht="15" customHeight="1" x14ac:dyDescent="0.3">
      <c r="A256" s="708"/>
      <c r="B256" s="588"/>
      <c r="C256" s="288"/>
      <c r="D256" s="966"/>
      <c r="E256" s="966"/>
      <c r="F256" s="967"/>
    </row>
    <row r="257" spans="1:6" ht="15" customHeight="1" x14ac:dyDescent="0.3">
      <c r="A257" s="231" t="s">
        <v>222</v>
      </c>
      <c r="B257" s="588"/>
      <c r="C257" s="288"/>
      <c r="D257" s="966"/>
      <c r="E257" s="966"/>
      <c r="F257" s="967"/>
    </row>
    <row r="258" spans="1:6" ht="15" customHeight="1" x14ac:dyDescent="0.3">
      <c r="A258" s="218" t="s">
        <v>407</v>
      </c>
      <c r="B258" s="625">
        <v>137100</v>
      </c>
      <c r="C258" s="320">
        <f>SUMIFS('Expenditures - all orgs'!$D$14:$D$3599,'Expenditures - all orgs'!$C$14:$C$3599, 'Budget Detail - CCCCCC'!$B258,'Expenditures - all orgs'!$B$14:$B$3599,'Budget Detail - CCCCCC'!$B$3)</f>
        <v>0</v>
      </c>
      <c r="D258" s="471">
        <f>SUMIFS('Expenditures - all orgs'!$E$14:$E$3599,'Expenditures - all orgs'!$C$14:$C$3599, 'Budget Detail - CCCCCC'!$B258,'Expenditures - all orgs'!$B$14:$B$3599,'Budget Detail - CCCCCC'!$B$3)</f>
        <v>0</v>
      </c>
      <c r="E258" s="472">
        <f>SUMIFS('Expenditures - all orgs'!$F$14:$F$3599,'Expenditures - all orgs'!$C$14:$C$3599, 'Budget Detail - CCCCCC'!$B258,'Expenditures - all orgs'!$B$14:$B$3599,'Budget Detail - CCCCCC'!$B$3)</f>
        <v>0</v>
      </c>
      <c r="F258" s="473">
        <f t="shared" ref="F258" si="28">C258-D258-E258</f>
        <v>0</v>
      </c>
    </row>
    <row r="259" spans="1:6" ht="15" customHeight="1" x14ac:dyDescent="0.3">
      <c r="A259" s="218" t="s">
        <v>408</v>
      </c>
      <c r="B259" s="1104">
        <v>137200</v>
      </c>
      <c r="C259" s="320">
        <f>SUMIFS('Expenditures - all orgs'!$D$14:$D$3599,'Expenditures - all orgs'!$C$14:$C$3599, 'Budget Detail - CCCCCC'!$B259,'Expenditures - all orgs'!$B$14:$B$3599,'Budget Detail - CCCCCC'!$B$3)</f>
        <v>0</v>
      </c>
      <c r="D259" s="471">
        <f>SUMIFS('Expenditures - all orgs'!$E$14:$E$3599,'Expenditures - all orgs'!$C$14:$C$3599, 'Budget Detail - CCCCCC'!$B259,'Expenditures - all orgs'!$B$14:$B$3599,'Budget Detail - CCCCCC'!$B$3)</f>
        <v>0</v>
      </c>
      <c r="E259" s="472">
        <f>SUMIFS('Expenditures - all orgs'!$F$14:$F$3599,'Expenditures - all orgs'!$C$14:$C$3599, 'Budget Detail - CCCCCC'!$B259,'Expenditures - all orgs'!$B$14:$B$3599,'Budget Detail - CCCCCC'!$B$3)</f>
        <v>0</v>
      </c>
      <c r="F259" s="473">
        <f t="shared" ref="F259:F260" si="29">C259-D259-E259</f>
        <v>0</v>
      </c>
    </row>
    <row r="260" spans="1:6" ht="15" customHeight="1" x14ac:dyDescent="0.3">
      <c r="A260" s="218" t="s">
        <v>226</v>
      </c>
      <c r="B260" s="1104">
        <v>137300</v>
      </c>
      <c r="C260" s="320">
        <f>SUMIFS('Expenditures - all orgs'!$D$14:$D$3599,'Expenditures - all orgs'!$C$14:$C$3599, 'Budget Detail - CCCCCC'!$B260,'Expenditures - all orgs'!$B$14:$B$3599,'Budget Detail - CCCCCC'!$B$3)</f>
        <v>0</v>
      </c>
      <c r="D260" s="471">
        <f>SUMIFS('Expenditures - all orgs'!$E$14:$E$3599,'Expenditures - all orgs'!$C$14:$C$3599, 'Budget Detail - CCCCCC'!$B260,'Expenditures - all orgs'!$B$14:$B$3599,'Budget Detail - CCCCCC'!$B$3)</f>
        <v>0</v>
      </c>
      <c r="E260" s="472">
        <f>SUMIFS('Expenditures - all orgs'!$F$14:$F$3599,'Expenditures - all orgs'!$C$14:$C$3599, 'Budget Detail - CCCCCC'!$B260,'Expenditures - all orgs'!$B$14:$B$3599,'Budget Detail - CCCCCC'!$B$3)</f>
        <v>0</v>
      </c>
      <c r="F260" s="473">
        <f t="shared" si="29"/>
        <v>0</v>
      </c>
    </row>
    <row r="261" spans="1:6" ht="15" customHeight="1" x14ac:dyDescent="0.3">
      <c r="A261" s="216" t="s">
        <v>27</v>
      </c>
      <c r="B261" s="626">
        <v>137400</v>
      </c>
      <c r="C261" s="320">
        <f>SUMIFS('Expenditures - all orgs'!$D$14:$D$3599,'Expenditures - all orgs'!$C$14:$C$3599, 'Budget Detail - CCCCCC'!$B261,'Expenditures - all orgs'!$B$14:$B$3599,'Budget Detail - CCCCCC'!$B$3)</f>
        <v>0</v>
      </c>
      <c r="D261" s="471">
        <f>SUMIFS('Expenditures - all orgs'!$E$14:$E$3599,'Expenditures - all orgs'!$C$14:$C$3599, 'Budget Detail - CCCCCC'!$B261,'Expenditures - all orgs'!$B$14:$B$3599,'Budget Detail - CCCCCC'!$B$3)</f>
        <v>0</v>
      </c>
      <c r="E261" s="472">
        <f>SUMIFS('Expenditures - all orgs'!$F$14:$F$3599,'Expenditures - all orgs'!$C$14:$C$3599, 'Budget Detail - CCCCCC'!$B261,'Expenditures - all orgs'!$B$14:$B$3599,'Budget Detail - CCCCCC'!$B$3)</f>
        <v>0</v>
      </c>
      <c r="F261" s="474">
        <f t="shared" si="6"/>
        <v>0</v>
      </c>
    </row>
    <row r="262" spans="1:6" ht="15" customHeight="1" x14ac:dyDescent="0.3">
      <c r="A262" s="225" t="s">
        <v>227</v>
      </c>
      <c r="B262" s="626">
        <v>137500</v>
      </c>
      <c r="C262" s="320">
        <f>SUMIFS('Expenditures - all orgs'!$D$14:$D$3599,'Expenditures - all orgs'!$C$14:$C$3599, 'Budget Detail - CCCCCC'!$B262,'Expenditures - all orgs'!$B$14:$B$3599,'Budget Detail - CCCCCC'!$B$3)</f>
        <v>0</v>
      </c>
      <c r="D262" s="471">
        <f>SUMIFS('Expenditures - all orgs'!$E$14:$E$3599,'Expenditures - all orgs'!$C$14:$C$3599, 'Budget Detail - CCCCCC'!$B262,'Expenditures - all orgs'!$B$14:$B$3599,'Budget Detail - CCCCCC'!$B$3)</f>
        <v>0</v>
      </c>
      <c r="E262" s="472">
        <f>SUMIFS('Expenditures - all orgs'!$F$14:$F$3599,'Expenditures - all orgs'!$C$14:$C$3599, 'Budget Detail - CCCCCC'!$B262,'Expenditures - all orgs'!$B$14:$B$3599,'Budget Detail - CCCCCC'!$B$3)</f>
        <v>0</v>
      </c>
      <c r="F262" s="474">
        <f t="shared" si="6"/>
        <v>0</v>
      </c>
    </row>
    <row r="263" spans="1:6" ht="15" customHeight="1" x14ac:dyDescent="0.3">
      <c r="A263" s="225" t="s">
        <v>228</v>
      </c>
      <c r="B263" s="626">
        <v>137600</v>
      </c>
      <c r="C263" s="320">
        <f>SUMIFS('Expenditures - all orgs'!$D$14:$D$3599,'Expenditures - all orgs'!$C$14:$C$3599, 'Budget Detail - CCCCCC'!$B263,'Expenditures - all orgs'!$B$14:$B$3599,'Budget Detail - CCCCCC'!$B$3)</f>
        <v>0</v>
      </c>
      <c r="D263" s="471">
        <f>SUMIFS('Expenditures - all orgs'!$E$14:$E$3599,'Expenditures - all orgs'!$C$14:$C$3599, 'Budget Detail - CCCCCC'!$B263,'Expenditures - all orgs'!$B$14:$B$3599,'Budget Detail - CCCCCC'!$B$3)</f>
        <v>0</v>
      </c>
      <c r="E263" s="472">
        <f>SUMIFS('Expenditures - all orgs'!$F$14:$F$3599,'Expenditures - all orgs'!$C$14:$C$3599, 'Budget Detail - CCCCCC'!$B263,'Expenditures - all orgs'!$B$14:$B$3599,'Budget Detail - CCCCCC'!$B$3)</f>
        <v>0</v>
      </c>
      <c r="F263" s="474">
        <f t="shared" si="6"/>
        <v>0</v>
      </c>
    </row>
    <row r="264" spans="1:6" ht="15" customHeight="1" x14ac:dyDescent="0.3">
      <c r="A264" s="225" t="s">
        <v>229</v>
      </c>
      <c r="B264" s="626">
        <v>137700</v>
      </c>
      <c r="C264" s="320">
        <f>SUMIFS('Expenditures - all orgs'!$D$14:$D$3599,'Expenditures - all orgs'!$C$14:$C$3599, 'Budget Detail - CCCCCC'!$B264,'Expenditures - all orgs'!$B$14:$B$3599,'Budget Detail - CCCCCC'!$B$3)</f>
        <v>0</v>
      </c>
      <c r="D264" s="471">
        <f>SUMIFS('Expenditures - all orgs'!$E$14:$E$3599,'Expenditures - all orgs'!$C$14:$C$3599, 'Budget Detail - CCCCCC'!$B264,'Expenditures - all orgs'!$B$14:$B$3599,'Budget Detail - CCCCCC'!$B$3)</f>
        <v>0</v>
      </c>
      <c r="E264" s="472">
        <f>SUMIFS('Expenditures - all orgs'!$F$14:$F$3599,'Expenditures - all orgs'!$C$14:$C$3599, 'Budget Detail - CCCCCC'!$B264,'Expenditures - all orgs'!$B$14:$B$3599,'Budget Detail - CCCCCC'!$B$3)</f>
        <v>0</v>
      </c>
      <c r="F264" s="474">
        <f t="shared" si="6"/>
        <v>0</v>
      </c>
    </row>
    <row r="265" spans="1:6" ht="15" customHeight="1" x14ac:dyDescent="0.3">
      <c r="A265" s="225" t="s">
        <v>230</v>
      </c>
      <c r="B265" s="626">
        <v>137800</v>
      </c>
      <c r="C265" s="320">
        <f>SUMIFS('Expenditures - all orgs'!$D$14:$D$3599,'Expenditures - all orgs'!$C$14:$C$3599, 'Budget Detail - CCCCCC'!$B265,'Expenditures - all orgs'!$B$14:$B$3599,'Budget Detail - CCCCCC'!$B$3)</f>
        <v>0</v>
      </c>
      <c r="D265" s="471">
        <f>SUMIFS('Expenditures - all orgs'!$E$14:$E$3599,'Expenditures - all orgs'!$C$14:$C$3599, 'Budget Detail - CCCCCC'!$B265,'Expenditures - all orgs'!$B$14:$B$3599,'Budget Detail - CCCCCC'!$B$3)</f>
        <v>0</v>
      </c>
      <c r="E265" s="472">
        <f>SUMIFS('Expenditures - all orgs'!$F$14:$F$3599,'Expenditures - all orgs'!$C$14:$C$3599, 'Budget Detail - CCCCCC'!$B265,'Expenditures - all orgs'!$B$14:$B$3599,'Budget Detail - CCCCCC'!$B$3)</f>
        <v>0</v>
      </c>
      <c r="F265" s="474">
        <f t="shared" si="6"/>
        <v>0</v>
      </c>
    </row>
    <row r="266" spans="1:6" ht="15" customHeight="1" x14ac:dyDescent="0.3">
      <c r="A266" s="225" t="s">
        <v>231</v>
      </c>
      <c r="B266" s="626">
        <v>137900</v>
      </c>
      <c r="C266" s="320">
        <f>SUMIFS('Expenditures - all orgs'!$D$14:$D$3599,'Expenditures - all orgs'!$C$14:$C$3599, 'Budget Detail - CCCCCC'!$B266,'Expenditures - all orgs'!$B$14:$B$3599,'Budget Detail - CCCCCC'!$B$3)</f>
        <v>0</v>
      </c>
      <c r="D266" s="471">
        <f>SUMIFS('Expenditures - all orgs'!$E$14:$E$3599,'Expenditures - all orgs'!$C$14:$C$3599, 'Budget Detail - CCCCCC'!$B266,'Expenditures - all orgs'!$B$14:$B$3599,'Budget Detail - CCCCCC'!$B$3)</f>
        <v>0</v>
      </c>
      <c r="E266" s="472">
        <f>SUMIFS('Expenditures - all orgs'!$F$14:$F$3599,'Expenditures - all orgs'!$C$14:$C$3599, 'Budget Detail - CCCCCC'!$B266,'Expenditures - all orgs'!$B$14:$B$3599,'Budget Detail - CCCCCC'!$B$3)</f>
        <v>0</v>
      </c>
      <c r="F266" s="474">
        <f t="shared" si="6"/>
        <v>0</v>
      </c>
    </row>
    <row r="267" spans="1:6" ht="15" customHeight="1" x14ac:dyDescent="0.3">
      <c r="A267" s="225" t="s">
        <v>104</v>
      </c>
      <c r="B267" s="626" t="s">
        <v>107</v>
      </c>
      <c r="C267" s="320">
        <f>SUMIFS('Expenditures - all orgs'!$D$14:$D$3599,'Expenditures - all orgs'!$C$14:$C$3599, 'Budget Detail - CCCCCC'!$B267,'Expenditures - all orgs'!$B$14:$B$3599,'Budget Detail - CCCCCC'!$B$3)</f>
        <v>0</v>
      </c>
      <c r="D267" s="471">
        <f>SUMIFS('Expenditures - all orgs'!$E$14:$E$3599,'Expenditures - all orgs'!$C$14:$C$3599, 'Budget Detail - CCCCCC'!$B267,'Expenditures - all orgs'!$B$14:$B$3599,'Budget Detail - CCCCCC'!$B$3)</f>
        <v>0</v>
      </c>
      <c r="E267" s="472">
        <f>SUMIFS('Expenditures - all orgs'!$F$14:$F$3599,'Expenditures - all orgs'!$C$14:$C$3599, 'Budget Detail - CCCCCC'!$B267,'Expenditures - all orgs'!$B$14:$B$3599,'Budget Detail - CCCCCC'!$B$3)</f>
        <v>0</v>
      </c>
      <c r="F267" s="474">
        <f t="shared" si="6"/>
        <v>0</v>
      </c>
    </row>
    <row r="268" spans="1:6" ht="15" customHeight="1" thickBot="1" x14ac:dyDescent="0.35">
      <c r="A268" s="225" t="s">
        <v>104</v>
      </c>
      <c r="B268" s="626" t="s">
        <v>107</v>
      </c>
      <c r="C268" s="320">
        <f>SUMIFS('Expenditures - all orgs'!$D$14:$D$3599,'Expenditures - all orgs'!$C$14:$C$3599, 'Budget Detail - CCCCCC'!$B268,'Expenditures - all orgs'!$B$14:$B$3599,'Budget Detail - CCCCCC'!$B$3)</f>
        <v>0</v>
      </c>
      <c r="D268" s="475">
        <f>SUMIFS('Expenditures - all orgs'!$E$14:$E$3599,'Expenditures - all orgs'!$C$14:$C$3599, 'Budget Detail - CCCCCC'!$B268,'Expenditures - all orgs'!$B$14:$B$3599,'Budget Detail - CCCCCC'!$B$3)</f>
        <v>0</v>
      </c>
      <c r="E268" s="476">
        <f>SUMIFS('Expenditures - all orgs'!$F$14:$F$3599,'Expenditures - all orgs'!$C$14:$C$3599, 'Budget Detail - CCCCCC'!$B268,'Expenditures - all orgs'!$B$14:$B$3599,'Budget Detail - CCCCCC'!$B$3)</f>
        <v>0</v>
      </c>
      <c r="F268" s="477">
        <f t="shared" si="6"/>
        <v>0</v>
      </c>
    </row>
    <row r="269" spans="1:6" ht="15" customHeight="1" thickBot="1" x14ac:dyDescent="0.35">
      <c r="A269" s="225"/>
      <c r="B269" s="627" t="s">
        <v>362</v>
      </c>
      <c r="C269" s="364">
        <f>SUM(C258:C268)</f>
        <v>0</v>
      </c>
      <c r="D269" s="364">
        <f t="shared" ref="D269:F269" si="30">SUM(D258:D268)</f>
        <v>0</v>
      </c>
      <c r="E269" s="364">
        <f t="shared" si="30"/>
        <v>0</v>
      </c>
      <c r="F269" s="364">
        <f t="shared" si="30"/>
        <v>0</v>
      </c>
    </row>
    <row r="270" spans="1:6" ht="15" customHeight="1" x14ac:dyDescent="0.3">
      <c r="A270" s="708"/>
      <c r="B270" s="588"/>
      <c r="C270" s="288"/>
      <c r="D270" s="966"/>
      <c r="E270" s="966"/>
      <c r="F270" s="967"/>
    </row>
    <row r="271" spans="1:6" ht="15" customHeight="1" x14ac:dyDescent="0.3">
      <c r="A271" s="231" t="s">
        <v>232</v>
      </c>
      <c r="B271" s="588"/>
      <c r="C271" s="288"/>
      <c r="D271" s="966"/>
      <c r="E271" s="966"/>
      <c r="F271" s="967"/>
    </row>
    <row r="272" spans="1:6" ht="15" customHeight="1" x14ac:dyDescent="0.3">
      <c r="A272" s="222" t="s">
        <v>432</v>
      </c>
      <c r="B272" s="628">
        <v>141100</v>
      </c>
      <c r="C272" s="321">
        <f>SUMIFS('Expenditures - all orgs'!$D$14:$D$3599,'Expenditures - all orgs'!$C$14:$C$3599, 'Budget Detail - CCCCCC'!$B272,'Expenditures - all orgs'!$B$14:$B$3599,'Budget Detail - CCCCCC'!$B$3)</f>
        <v>0</v>
      </c>
      <c r="D272" s="1134">
        <f>SUMIFS('Expenditures - all orgs'!$E$14:$E$3599,'Expenditures - all orgs'!$C$14:$C$3599, 'Budget Detail - CCCCCC'!$B272,'Expenditures - all orgs'!$B$14:$B$3599,'Budget Detail - CCCCCC'!$B$3)</f>
        <v>0</v>
      </c>
      <c r="E272" s="480">
        <f>SUMIFS('Expenditures - all orgs'!$F$14:$F$3599,'Expenditures - all orgs'!$C$14:$C$3599, 'Budget Detail - CCCCCC'!$B272,'Expenditures - all orgs'!$B$14:$B$3599,'Budget Detail - CCCCCC'!$B$3)</f>
        <v>0</v>
      </c>
      <c r="F272" s="481">
        <f t="shared" si="6"/>
        <v>0</v>
      </c>
    </row>
    <row r="273" spans="1:6" ht="15" customHeight="1" x14ac:dyDescent="0.3">
      <c r="A273" s="222" t="s">
        <v>36</v>
      </c>
      <c r="B273" s="629">
        <v>141300</v>
      </c>
      <c r="C273" s="321">
        <f>SUMIFS('Expenditures - all orgs'!$D$14:$D$3599,'Expenditures - all orgs'!$C$14:$C$3599, 'Budget Detail - CCCCCC'!$B273,'Expenditures - all orgs'!$B$14:$B$3599,'Budget Detail - CCCCCC'!$B$3)</f>
        <v>0</v>
      </c>
      <c r="D273" s="1134">
        <f>SUMIFS('Expenditures - all orgs'!$E$14:$E$3599,'Expenditures - all orgs'!$C$14:$C$3599, 'Budget Detail - CCCCCC'!$B273,'Expenditures - all orgs'!$B$14:$B$3599,'Budget Detail - CCCCCC'!$B$3)</f>
        <v>0</v>
      </c>
      <c r="E273" s="480">
        <f>SUMIFS('Expenditures - all orgs'!$F$14:$F$3599,'Expenditures - all orgs'!$C$14:$C$3599, 'Budget Detail - CCCCCC'!$B273,'Expenditures - all orgs'!$B$14:$B$3599,'Budget Detail - CCCCCC'!$B$3)</f>
        <v>0</v>
      </c>
      <c r="F273" s="481">
        <f t="shared" ref="F273:F277" si="31">C273-D273-E273</f>
        <v>0</v>
      </c>
    </row>
    <row r="274" spans="1:6" ht="15" customHeight="1" x14ac:dyDescent="0.3">
      <c r="A274" s="222" t="s">
        <v>439</v>
      </c>
      <c r="B274" s="629">
        <v>141320</v>
      </c>
      <c r="C274" s="321">
        <f>SUMIFS('Expenditures - all orgs'!$D$14:$D$3599,'Expenditures - all orgs'!$C$14:$C$3599, 'Budget Detail - CCCCCC'!$B274,'Expenditures - all orgs'!$B$14:$B$3599,'Budget Detail - CCCCCC'!$B$3)</f>
        <v>0</v>
      </c>
      <c r="D274" s="1134">
        <f>SUMIFS('Expenditures - all orgs'!$E$14:$E$3599,'Expenditures - all orgs'!$C$14:$C$3599, 'Budget Detail - CCCCCC'!$B274,'Expenditures - all orgs'!$B$14:$B$3599,'Budget Detail - CCCCCC'!$B$3)</f>
        <v>0</v>
      </c>
      <c r="E274" s="480">
        <f>SUMIFS('Expenditures - all orgs'!$F$14:$F$3599,'Expenditures - all orgs'!$C$14:$C$3599, 'Budget Detail - CCCCCC'!$B274,'Expenditures - all orgs'!$B$14:$B$3599,'Budget Detail - CCCCCC'!$B$3)</f>
        <v>0</v>
      </c>
      <c r="F274" s="481">
        <f t="shared" si="31"/>
        <v>0</v>
      </c>
    </row>
    <row r="275" spans="1:6" ht="15" customHeight="1" x14ac:dyDescent="0.3">
      <c r="A275" s="222" t="s">
        <v>233</v>
      </c>
      <c r="B275" s="629">
        <v>141500</v>
      </c>
      <c r="C275" s="321">
        <f>SUMIFS('Expenditures - all orgs'!$D$14:$D$3599,'Expenditures - all orgs'!$C$14:$C$3599, 'Budget Detail - CCCCCC'!$B275,'Expenditures - all orgs'!$B$14:$B$3599,'Budget Detail - CCCCCC'!$B$3)</f>
        <v>0</v>
      </c>
      <c r="D275" s="1134">
        <f>SUMIFS('Expenditures - all orgs'!$E$14:$E$3599,'Expenditures - all orgs'!$C$14:$C$3599, 'Budget Detail - CCCCCC'!$B275,'Expenditures - all orgs'!$B$14:$B$3599,'Budget Detail - CCCCCC'!$B$3)</f>
        <v>0</v>
      </c>
      <c r="E275" s="480">
        <f>SUMIFS('Expenditures - all orgs'!$F$14:$F$3599,'Expenditures - all orgs'!$C$14:$C$3599, 'Budget Detail - CCCCCC'!$B275,'Expenditures - all orgs'!$B$14:$B$3599,'Budget Detail - CCCCCC'!$B$3)</f>
        <v>0</v>
      </c>
      <c r="F275" s="481">
        <f t="shared" si="31"/>
        <v>0</v>
      </c>
    </row>
    <row r="276" spans="1:6" ht="15" customHeight="1" x14ac:dyDescent="0.3">
      <c r="A276" s="222" t="s">
        <v>433</v>
      </c>
      <c r="B276" s="629">
        <v>141600</v>
      </c>
      <c r="C276" s="321">
        <f>SUMIFS('Expenditures - all orgs'!$D$14:$D$3599,'Expenditures - all orgs'!$C$14:$C$3599, 'Budget Detail - CCCCCC'!$B276,'Expenditures - all orgs'!$B$14:$B$3599,'Budget Detail - CCCCCC'!$B$3)</f>
        <v>0</v>
      </c>
      <c r="D276" s="1134">
        <f>SUMIFS('Expenditures - all orgs'!$E$14:$E$3599,'Expenditures - all orgs'!$C$14:$C$3599, 'Budget Detail - CCCCCC'!$B276,'Expenditures - all orgs'!$B$14:$B$3599,'Budget Detail - CCCCCC'!$B$3)</f>
        <v>0</v>
      </c>
      <c r="E276" s="480">
        <f>SUMIFS('Expenditures - all orgs'!$F$14:$F$3599,'Expenditures - all orgs'!$C$14:$C$3599, 'Budget Detail - CCCCCC'!$B276,'Expenditures - all orgs'!$B$14:$B$3599,'Budget Detail - CCCCCC'!$B$3)</f>
        <v>0</v>
      </c>
      <c r="F276" s="481">
        <f t="shared" si="31"/>
        <v>0</v>
      </c>
    </row>
    <row r="277" spans="1:6" ht="15" customHeight="1" x14ac:dyDescent="0.3">
      <c r="A277" s="222" t="s">
        <v>434</v>
      </c>
      <c r="B277" s="629">
        <v>141700</v>
      </c>
      <c r="C277" s="321">
        <f>SUMIFS('Expenditures - all orgs'!$D$14:$D$3599,'Expenditures - all orgs'!$C$14:$C$3599, 'Budget Detail - CCCCCC'!$B277,'Expenditures - all orgs'!$B$14:$B$3599,'Budget Detail - CCCCCC'!$B$3)</f>
        <v>0</v>
      </c>
      <c r="D277" s="1134">
        <f>SUMIFS('Expenditures - all orgs'!$E$14:$E$3599,'Expenditures - all orgs'!$C$14:$C$3599, 'Budget Detail - CCCCCC'!$B277,'Expenditures - all orgs'!$B$14:$B$3599,'Budget Detail - CCCCCC'!$B$3)</f>
        <v>0</v>
      </c>
      <c r="E277" s="480">
        <f>SUMIFS('Expenditures - all orgs'!$F$14:$F$3599,'Expenditures - all orgs'!$C$14:$C$3599, 'Budget Detail - CCCCCC'!$B277,'Expenditures - all orgs'!$B$14:$B$3599,'Budget Detail - CCCCCC'!$B$3)</f>
        <v>0</v>
      </c>
      <c r="F277" s="481">
        <f t="shared" si="31"/>
        <v>0</v>
      </c>
    </row>
    <row r="278" spans="1:6" ht="15" customHeight="1" x14ac:dyDescent="0.3">
      <c r="A278" s="222" t="s">
        <v>234</v>
      </c>
      <c r="B278" s="629">
        <v>141800</v>
      </c>
      <c r="C278" s="321">
        <f>SUMIFS('Expenditures - all orgs'!$D$14:$D$3599,'Expenditures - all orgs'!$C$14:$C$3599, 'Budget Detail - CCCCCC'!$B278,'Expenditures - all orgs'!$B$14:$B$3599,'Budget Detail - CCCCCC'!$B$3)</f>
        <v>0</v>
      </c>
      <c r="D278" s="1134">
        <f>SUMIFS('Expenditures - all orgs'!$E$14:$E$3599,'Expenditures - all orgs'!$C$14:$C$3599, 'Budget Detail - CCCCCC'!$B278,'Expenditures - all orgs'!$B$14:$B$3599,'Budget Detail - CCCCCC'!$B$3)</f>
        <v>0</v>
      </c>
      <c r="E278" s="480">
        <f>SUMIFS('Expenditures - all orgs'!$F$14:$F$3599,'Expenditures - all orgs'!$C$14:$C$3599, 'Budget Detail - CCCCCC'!$B278,'Expenditures - all orgs'!$B$14:$B$3599,'Budget Detail - CCCCCC'!$B$3)</f>
        <v>0</v>
      </c>
      <c r="F278" s="482">
        <f t="shared" si="6"/>
        <v>0</v>
      </c>
    </row>
    <row r="279" spans="1:6" ht="15" customHeight="1" thickBot="1" x14ac:dyDescent="0.35">
      <c r="A279" s="218" t="s">
        <v>104</v>
      </c>
      <c r="B279" s="629" t="s">
        <v>107</v>
      </c>
      <c r="C279" s="321">
        <f>SUMIFS('Expenditures - all orgs'!$D$14:$D$3599,'Expenditures - all orgs'!$C$14:$C$3599, 'Budget Detail - CCCCCC'!$B279,'Expenditures - all orgs'!$B$14:$B$3599,'Budget Detail - CCCCCC'!$B$3)</f>
        <v>0</v>
      </c>
      <c r="D279" s="1135">
        <f>SUMIFS('Expenditures - all orgs'!$E$14:$E$3599,'Expenditures - all orgs'!$C$14:$C$3599, 'Budget Detail - CCCCCC'!$B279,'Expenditures - all orgs'!$B$14:$B$3599,'Budget Detail - CCCCCC'!$B$3)</f>
        <v>0</v>
      </c>
      <c r="E279" s="483">
        <f>SUMIFS('Expenditures - all orgs'!$F$14:$F$3599,'Expenditures - all orgs'!$C$14:$C$3599, 'Budget Detail - CCCCCC'!$B279,'Expenditures - all orgs'!$B$14:$B$3599,'Budget Detail - CCCCCC'!$B$3)</f>
        <v>0</v>
      </c>
      <c r="F279" s="484">
        <f t="shared" si="6"/>
        <v>0</v>
      </c>
    </row>
    <row r="280" spans="1:6" ht="15" customHeight="1" thickBot="1" x14ac:dyDescent="0.35">
      <c r="A280" s="218"/>
      <c r="B280" s="630" t="s">
        <v>362</v>
      </c>
      <c r="C280" s="365">
        <f>SUM(C272:C279)</f>
        <v>0</v>
      </c>
      <c r="D280" s="365">
        <f t="shared" ref="D280:F280" si="32">SUM(D272:D279)</f>
        <v>0</v>
      </c>
      <c r="E280" s="365">
        <f t="shared" si="32"/>
        <v>0</v>
      </c>
      <c r="F280" s="365">
        <f t="shared" si="32"/>
        <v>0</v>
      </c>
    </row>
    <row r="281" spans="1:6" ht="15" customHeight="1" x14ac:dyDescent="0.3">
      <c r="A281" s="708"/>
      <c r="B281" s="588"/>
      <c r="C281" s="288"/>
      <c r="D281" s="966"/>
      <c r="E281" s="966"/>
      <c r="F281" s="967"/>
    </row>
    <row r="282" spans="1:6" ht="15" customHeight="1" x14ac:dyDescent="0.3">
      <c r="A282" s="231" t="s">
        <v>235</v>
      </c>
      <c r="B282" s="588"/>
      <c r="C282" s="288"/>
      <c r="D282" s="966"/>
      <c r="E282" s="966"/>
      <c r="F282" s="967"/>
    </row>
    <row r="283" spans="1:6" ht="15" customHeight="1" x14ac:dyDescent="0.3">
      <c r="A283" s="222" t="s">
        <v>37</v>
      </c>
      <c r="B283" s="631">
        <v>142100</v>
      </c>
      <c r="C283" s="322">
        <f>SUMIFS('Expenditures - all orgs'!$D$14:$D$3599,'Expenditures - all orgs'!$C$14:$C$3599, 'Budget Detail - CCCCCC'!$B283,'Expenditures - all orgs'!$B$14:$B$3599,'Budget Detail - CCCCCC'!$B$3)</f>
        <v>0</v>
      </c>
      <c r="D283" s="486">
        <f>SUMIFS('Expenditures - all orgs'!$E$14:$E$3599,'Expenditures - all orgs'!$C$14:$C$3599, 'Budget Detail - CCCCCC'!$B283,'Expenditures - all orgs'!$B$14:$B$3599,'Budget Detail - CCCCCC'!$B$3)</f>
        <v>0</v>
      </c>
      <c r="E283" s="487">
        <f>SUMIFS('Expenditures - all orgs'!$F$14:$F$3599,'Expenditures - all orgs'!$C$14:$C$3599, 'Budget Detail - CCCCCC'!$B283,'Expenditures - all orgs'!$B$14:$B$3599,'Budget Detail - CCCCCC'!$B$3)</f>
        <v>0</v>
      </c>
      <c r="F283" s="488">
        <f t="shared" si="6"/>
        <v>0</v>
      </c>
    </row>
    <row r="284" spans="1:6" ht="15" customHeight="1" x14ac:dyDescent="0.3">
      <c r="A284" s="222" t="s">
        <v>435</v>
      </c>
      <c r="B284" s="631">
        <v>142200</v>
      </c>
      <c r="C284" s="322">
        <f>SUMIFS('Expenditures - all orgs'!$D$14:$D$3599,'Expenditures - all orgs'!$C$14:$C$3599, 'Budget Detail - CCCCCC'!$B284,'Expenditures - all orgs'!$B$14:$B$3599,'Budget Detail - CCCCCC'!$B$3)</f>
        <v>0</v>
      </c>
      <c r="D284" s="486">
        <f>SUMIFS('Expenditures - all orgs'!$E$14:$E$3599,'Expenditures - all orgs'!$C$14:$C$3599, 'Budget Detail - CCCCCC'!$B284,'Expenditures - all orgs'!$B$14:$B$3599,'Budget Detail - CCCCCC'!$B$3)</f>
        <v>0</v>
      </c>
      <c r="E284" s="487">
        <f>SUMIFS('Expenditures - all orgs'!$F$14:$F$3599,'Expenditures - all orgs'!$C$14:$C$3599, 'Budget Detail - CCCCCC'!$B284,'Expenditures - all orgs'!$B$14:$B$3599,'Budget Detail - CCCCCC'!$B$3)</f>
        <v>0</v>
      </c>
      <c r="F284" s="488">
        <f t="shared" ref="F284" si="33">C284-D284-E284</f>
        <v>0</v>
      </c>
    </row>
    <row r="285" spans="1:6" ht="15" customHeight="1" x14ac:dyDescent="0.3">
      <c r="A285" s="222" t="s">
        <v>236</v>
      </c>
      <c r="B285" s="631">
        <v>142400</v>
      </c>
      <c r="C285" s="322">
        <f>SUMIFS('Expenditures - all orgs'!$D$14:$D$3599,'Expenditures - all orgs'!$C$14:$C$3599, 'Budget Detail - CCCCCC'!$B285,'Expenditures - all orgs'!$B$14:$B$3599,'Budget Detail - CCCCCC'!$B$3)</f>
        <v>0</v>
      </c>
      <c r="D285" s="486">
        <f>SUMIFS('Expenditures - all orgs'!$E$14:$E$3599,'Expenditures - all orgs'!$C$14:$C$3599, 'Budget Detail - CCCCCC'!$B285,'Expenditures - all orgs'!$B$14:$B$3599,'Budget Detail - CCCCCC'!$B$3)</f>
        <v>0</v>
      </c>
      <c r="E285" s="487">
        <f>SUMIFS('Expenditures - all orgs'!$F$14:$F$3599,'Expenditures - all orgs'!$C$14:$C$3599, 'Budget Detail - CCCCCC'!$B285,'Expenditures - all orgs'!$B$14:$B$3599,'Budget Detail - CCCCCC'!$B$3)</f>
        <v>0</v>
      </c>
      <c r="F285" s="488">
        <f t="shared" si="6"/>
        <v>0</v>
      </c>
    </row>
    <row r="286" spans="1:6" ht="15" customHeight="1" x14ac:dyDescent="0.3">
      <c r="A286" s="222" t="s">
        <v>38</v>
      </c>
      <c r="B286" s="631">
        <v>142500</v>
      </c>
      <c r="C286" s="322">
        <f>SUMIFS('Expenditures - all orgs'!$D$14:$D$3599,'Expenditures - all orgs'!$C$14:$C$3599, 'Budget Detail - CCCCCC'!$B286,'Expenditures - all orgs'!$B$14:$B$3599,'Budget Detail - CCCCCC'!$B$3)</f>
        <v>0</v>
      </c>
      <c r="D286" s="486">
        <f>SUMIFS('Expenditures - all orgs'!$E$14:$E$3599,'Expenditures - all orgs'!$C$14:$C$3599, 'Budget Detail - CCCCCC'!$B286,'Expenditures - all orgs'!$B$14:$B$3599,'Budget Detail - CCCCCC'!$B$3)</f>
        <v>0</v>
      </c>
      <c r="E286" s="487">
        <f>SUMIFS('Expenditures - all orgs'!$F$14:$F$3599,'Expenditures - all orgs'!$C$14:$C$3599, 'Budget Detail - CCCCCC'!$B286,'Expenditures - all orgs'!$B$14:$B$3599,'Budget Detail - CCCCCC'!$B$3)</f>
        <v>0</v>
      </c>
      <c r="F286" s="488">
        <f t="shared" si="6"/>
        <v>0</v>
      </c>
    </row>
    <row r="287" spans="1:6" ht="15" customHeight="1" thickBot="1" x14ac:dyDescent="0.35">
      <c r="A287" s="218" t="s">
        <v>104</v>
      </c>
      <c r="B287" s="631" t="s">
        <v>107</v>
      </c>
      <c r="C287" s="366">
        <f>SUMIFS('Expenditures - all orgs'!$D$14:$D$3599,'Expenditures - all orgs'!$C$14:$C$3599, 'Budget Detail - CCCCCC'!$B287,'Expenditures - all orgs'!$B$14:$B$3599,'Budget Detail - CCCCCC'!$B$3)</f>
        <v>0</v>
      </c>
      <c r="D287" s="489">
        <f>SUMIFS('Expenditures - all orgs'!$E$14:$E$3599,'Expenditures - all orgs'!$C$14:$C$3599, 'Budget Detail - CCCCCC'!$B287,'Expenditures - all orgs'!$B$14:$B$3599,'Budget Detail - CCCCCC'!$B$3)</f>
        <v>0</v>
      </c>
      <c r="E287" s="490">
        <f>SUMIFS('Expenditures - all orgs'!$F$14:$F$3599,'Expenditures - all orgs'!$C$14:$C$3599, 'Budget Detail - CCCCCC'!$B287,'Expenditures - all orgs'!$B$14:$B$3599,'Budget Detail - CCCCCC'!$B$3)</f>
        <v>0</v>
      </c>
      <c r="F287" s="491">
        <f t="shared" si="6"/>
        <v>0</v>
      </c>
    </row>
    <row r="288" spans="1:6" ht="15" customHeight="1" thickBot="1" x14ac:dyDescent="0.35">
      <c r="A288" s="218"/>
      <c r="B288" s="632" t="s">
        <v>362</v>
      </c>
      <c r="C288" s="367">
        <f>SUM(C283:C287)</f>
        <v>0</v>
      </c>
      <c r="D288" s="367">
        <f t="shared" ref="D288:F288" si="34">SUM(D283:D287)</f>
        <v>0</v>
      </c>
      <c r="E288" s="367">
        <f t="shared" si="34"/>
        <v>0</v>
      </c>
      <c r="F288" s="367">
        <f t="shared" si="34"/>
        <v>0</v>
      </c>
    </row>
    <row r="289" spans="1:6" ht="15" customHeight="1" x14ac:dyDescent="0.3">
      <c r="A289" s="708"/>
      <c r="B289" s="588"/>
      <c r="C289" s="288"/>
      <c r="D289" s="966"/>
      <c r="E289" s="966"/>
      <c r="F289" s="967"/>
    </row>
    <row r="290" spans="1:6" ht="15" customHeight="1" x14ac:dyDescent="0.3">
      <c r="A290" s="231" t="s">
        <v>237</v>
      </c>
      <c r="B290" s="588"/>
      <c r="C290" s="288"/>
      <c r="D290" s="966"/>
      <c r="E290" s="966"/>
      <c r="F290" s="967"/>
    </row>
    <row r="291" spans="1:6" ht="15" customHeight="1" x14ac:dyDescent="0.3">
      <c r="A291" s="223" t="s">
        <v>238</v>
      </c>
      <c r="B291" s="633">
        <v>153100</v>
      </c>
      <c r="C291" s="323">
        <f>SUMIFS('Expenditures - all orgs'!$D$14:$D$3599,'Expenditures - all orgs'!$C$14:$C$3599, 'Budget Detail - CCCCCC'!$B291,'Expenditures - all orgs'!$B$14:$B$3599,'Budget Detail - CCCCCC'!$B$3)</f>
        <v>0</v>
      </c>
      <c r="D291" s="493">
        <f>SUMIFS('Expenditures - all orgs'!$E$14:$E$3599,'Expenditures - all orgs'!$C$14:$C$3599, 'Budget Detail - CCCCCC'!$B291,'Expenditures - all orgs'!$B$14:$B$3599,'Budget Detail - CCCCCC'!$B$3)</f>
        <v>0</v>
      </c>
      <c r="E291" s="494">
        <f>SUMIFS('Expenditures - all orgs'!$F$14:$F$3599,'Expenditures - all orgs'!$C$14:$C$3599, 'Budget Detail - CCCCCC'!$B291,'Expenditures - all orgs'!$B$14:$B$3599,'Budget Detail - CCCCCC'!$B$3)</f>
        <v>0</v>
      </c>
      <c r="F291" s="495">
        <f t="shared" ref="F291:F293" si="35">C291-D291-E291</f>
        <v>0</v>
      </c>
    </row>
    <row r="292" spans="1:6" ht="15" customHeight="1" x14ac:dyDescent="0.3">
      <c r="A292" s="223" t="s">
        <v>239</v>
      </c>
      <c r="B292" s="634">
        <v>153200</v>
      </c>
      <c r="C292" s="323">
        <f>SUMIFS('Expenditures - all orgs'!$D$14:$D$3599,'Expenditures - all orgs'!$C$14:$C$3599, 'Budget Detail - CCCCCC'!$B292,'Expenditures - all orgs'!$B$14:$B$3599,'Budget Detail - CCCCCC'!$B$3)</f>
        <v>0</v>
      </c>
      <c r="D292" s="493">
        <f>SUMIFS('Expenditures - all orgs'!$E$14:$E$3599,'Expenditures - all orgs'!$C$14:$C$3599, 'Budget Detail - CCCCCC'!$B292,'Expenditures - all orgs'!$B$14:$B$3599,'Budget Detail - CCCCCC'!$B$3)</f>
        <v>0</v>
      </c>
      <c r="E292" s="494">
        <f>SUMIFS('Expenditures - all orgs'!$F$14:$F$3599,'Expenditures - all orgs'!$C$14:$C$3599, 'Budget Detail - CCCCCC'!$B292,'Expenditures - all orgs'!$B$14:$B$3599,'Budget Detail - CCCCCC'!$B$3)</f>
        <v>0</v>
      </c>
      <c r="F292" s="495">
        <f t="shared" si="35"/>
        <v>0</v>
      </c>
    </row>
    <row r="293" spans="1:6" ht="15" customHeight="1" x14ac:dyDescent="0.3">
      <c r="A293" s="223" t="s">
        <v>240</v>
      </c>
      <c r="B293" s="634">
        <v>153300</v>
      </c>
      <c r="C293" s="323">
        <f>SUMIFS('Expenditures - all orgs'!$D$14:$D$3599,'Expenditures - all orgs'!$C$14:$C$3599, 'Budget Detail - CCCCCC'!$B293,'Expenditures - all orgs'!$B$14:$B$3599,'Budget Detail - CCCCCC'!$B$3)</f>
        <v>0</v>
      </c>
      <c r="D293" s="493">
        <f>SUMIFS('Expenditures - all orgs'!$E$14:$E$3599,'Expenditures - all orgs'!$C$14:$C$3599, 'Budget Detail - CCCCCC'!$B293,'Expenditures - all orgs'!$B$14:$B$3599,'Budget Detail - CCCCCC'!$B$3)</f>
        <v>0</v>
      </c>
      <c r="E293" s="494">
        <f>SUMIFS('Expenditures - all orgs'!$F$14:$F$3599,'Expenditures - all orgs'!$C$14:$C$3599, 'Budget Detail - CCCCCC'!$B293,'Expenditures - all orgs'!$B$14:$B$3599,'Budget Detail - CCCCCC'!$B$3)</f>
        <v>0</v>
      </c>
      <c r="F293" s="495">
        <f t="shared" si="35"/>
        <v>0</v>
      </c>
    </row>
    <row r="294" spans="1:6" ht="15" customHeight="1" x14ac:dyDescent="0.3">
      <c r="A294" s="222" t="s">
        <v>241</v>
      </c>
      <c r="B294" s="635">
        <v>153400</v>
      </c>
      <c r="C294" s="323">
        <f>SUMIFS('Expenditures - all orgs'!$D$14:$D$3599,'Expenditures - all orgs'!$C$14:$C$3599, 'Budget Detail - CCCCCC'!$B294,'Expenditures - all orgs'!$B$14:$B$3599,'Budget Detail - CCCCCC'!$B$3)</f>
        <v>0</v>
      </c>
      <c r="D294" s="493">
        <f>SUMIFS('Expenditures - all orgs'!$E$14:$E$3599,'Expenditures - all orgs'!$C$14:$C$3599, 'Budget Detail - CCCCCC'!$B294,'Expenditures - all orgs'!$B$14:$B$3599,'Budget Detail - CCCCCC'!$B$3)</f>
        <v>0</v>
      </c>
      <c r="E294" s="494">
        <f>SUMIFS('Expenditures - all orgs'!$F$14:$F$3599,'Expenditures - all orgs'!$C$14:$C$3599, 'Budget Detail - CCCCCC'!$B294,'Expenditures - all orgs'!$B$14:$B$3599,'Budget Detail - CCCCCC'!$B$3)</f>
        <v>0</v>
      </c>
      <c r="F294" s="495">
        <f t="shared" si="6"/>
        <v>0</v>
      </c>
    </row>
    <row r="295" spans="1:6" ht="15" customHeight="1" x14ac:dyDescent="0.3">
      <c r="A295" s="222" t="s">
        <v>39</v>
      </c>
      <c r="B295" s="635">
        <v>153500</v>
      </c>
      <c r="C295" s="323">
        <f>SUMIFS('Expenditures - all orgs'!$D$14:$D$3599,'Expenditures - all orgs'!$C$14:$C$3599, 'Budget Detail - CCCCCC'!$B295,'Expenditures - all orgs'!$B$14:$B$3599,'Budget Detail - CCCCCC'!$B$3)</f>
        <v>0</v>
      </c>
      <c r="D295" s="493">
        <f>SUMIFS('Expenditures - all orgs'!$E$14:$E$3599,'Expenditures - all orgs'!$C$14:$C$3599, 'Budget Detail - CCCCCC'!$B295,'Expenditures - all orgs'!$B$14:$B$3599,'Budget Detail - CCCCCC'!$B$3)</f>
        <v>0</v>
      </c>
      <c r="E295" s="494">
        <f>SUMIFS('Expenditures - all orgs'!$F$14:$F$3599,'Expenditures - all orgs'!$C$14:$C$3599, 'Budget Detail - CCCCCC'!$B295,'Expenditures - all orgs'!$B$14:$B$3599,'Budget Detail - CCCCCC'!$B$3)</f>
        <v>0</v>
      </c>
      <c r="F295" s="495">
        <f t="shared" si="6"/>
        <v>0</v>
      </c>
    </row>
    <row r="296" spans="1:6" ht="15" customHeight="1" x14ac:dyDescent="0.3">
      <c r="A296" s="222" t="s">
        <v>242</v>
      </c>
      <c r="B296" s="635">
        <v>153510</v>
      </c>
      <c r="C296" s="323">
        <f>SUMIFS('Expenditures - all orgs'!$D$14:$D$3599,'Expenditures - all orgs'!$C$14:$C$3599, 'Budget Detail - CCCCCC'!$B296,'Expenditures - all orgs'!$B$14:$B$3599,'Budget Detail - CCCCCC'!$B$3)</f>
        <v>0</v>
      </c>
      <c r="D296" s="493">
        <f>SUMIFS('Expenditures - all orgs'!$E$14:$E$3599,'Expenditures - all orgs'!$C$14:$C$3599, 'Budget Detail - CCCCCC'!$B296,'Expenditures - all orgs'!$B$14:$B$3599,'Budget Detail - CCCCCC'!$B$3)</f>
        <v>0</v>
      </c>
      <c r="E296" s="494">
        <f>SUMIFS('Expenditures - all orgs'!$F$14:$F$3599,'Expenditures - all orgs'!$C$14:$C$3599, 'Budget Detail - CCCCCC'!$B296,'Expenditures - all orgs'!$B$14:$B$3599,'Budget Detail - CCCCCC'!$B$3)</f>
        <v>0</v>
      </c>
      <c r="F296" s="495">
        <f t="shared" si="6"/>
        <v>0</v>
      </c>
    </row>
    <row r="297" spans="1:6" ht="15" customHeight="1" x14ac:dyDescent="0.3">
      <c r="A297" s="222" t="s">
        <v>243</v>
      </c>
      <c r="B297" s="635">
        <v>153600</v>
      </c>
      <c r="C297" s="323">
        <f>SUMIFS('Expenditures - all orgs'!$D$14:$D$3599,'Expenditures - all orgs'!$C$14:$C$3599, 'Budget Detail - CCCCCC'!$B297,'Expenditures - all orgs'!$B$14:$B$3599,'Budget Detail - CCCCCC'!$B$3)</f>
        <v>0</v>
      </c>
      <c r="D297" s="493">
        <f>SUMIFS('Expenditures - all orgs'!$E$14:$E$3599,'Expenditures - all orgs'!$C$14:$C$3599, 'Budget Detail - CCCCCC'!$B297,'Expenditures - all orgs'!$B$14:$B$3599,'Budget Detail - CCCCCC'!$B$3)</f>
        <v>0</v>
      </c>
      <c r="E297" s="494">
        <f>SUMIFS('Expenditures - all orgs'!$F$14:$F$3599,'Expenditures - all orgs'!$C$14:$C$3599, 'Budget Detail - CCCCCC'!$B297,'Expenditures - all orgs'!$B$14:$B$3599,'Budget Detail - CCCCCC'!$B$3)</f>
        <v>0</v>
      </c>
      <c r="F297" s="495">
        <f t="shared" si="6"/>
        <v>0</v>
      </c>
    </row>
    <row r="298" spans="1:6" ht="15" customHeight="1" x14ac:dyDescent="0.3">
      <c r="A298" s="222" t="s">
        <v>244</v>
      </c>
      <c r="B298" s="635">
        <v>153700</v>
      </c>
      <c r="C298" s="323">
        <f>SUMIFS('Expenditures - all orgs'!$D$14:$D$3599,'Expenditures - all orgs'!$C$14:$C$3599, 'Budget Detail - CCCCCC'!$B298,'Expenditures - all orgs'!$B$14:$B$3599,'Budget Detail - CCCCCC'!$B$3)</f>
        <v>0</v>
      </c>
      <c r="D298" s="493">
        <f>SUMIFS('Expenditures - all orgs'!$E$14:$E$3599,'Expenditures - all orgs'!$C$14:$C$3599, 'Budget Detail - CCCCCC'!$B298,'Expenditures - all orgs'!$B$14:$B$3599,'Budget Detail - CCCCCC'!$B$3)</f>
        <v>0</v>
      </c>
      <c r="E298" s="494">
        <f>SUMIFS('Expenditures - all orgs'!$F$14:$F$3599,'Expenditures - all orgs'!$C$14:$C$3599, 'Budget Detail - CCCCCC'!$B298,'Expenditures - all orgs'!$B$14:$B$3599,'Budget Detail - CCCCCC'!$B$3)</f>
        <v>0</v>
      </c>
      <c r="F298" s="495">
        <f t="shared" si="6"/>
        <v>0</v>
      </c>
    </row>
    <row r="299" spans="1:6" ht="15" customHeight="1" x14ac:dyDescent="0.3">
      <c r="A299" s="222" t="s">
        <v>245</v>
      </c>
      <c r="B299" s="635">
        <v>153800</v>
      </c>
      <c r="C299" s="323">
        <f>SUMIFS('Expenditures - all orgs'!$D$14:$D$3599,'Expenditures - all orgs'!$C$14:$C$3599, 'Budget Detail - CCCCCC'!$B299,'Expenditures - all orgs'!$B$14:$B$3599,'Budget Detail - CCCCCC'!$B$3)</f>
        <v>0</v>
      </c>
      <c r="D299" s="493">
        <f>SUMIFS('Expenditures - all orgs'!$E$14:$E$3599,'Expenditures - all orgs'!$C$14:$C$3599, 'Budget Detail - CCCCCC'!$B299,'Expenditures - all orgs'!$B$14:$B$3599,'Budget Detail - CCCCCC'!$B$3)</f>
        <v>0</v>
      </c>
      <c r="E299" s="494">
        <f>SUMIFS('Expenditures - all orgs'!$F$14:$F$3599,'Expenditures - all orgs'!$C$14:$C$3599, 'Budget Detail - CCCCCC'!$B299,'Expenditures - all orgs'!$B$14:$B$3599,'Budget Detail - CCCCCC'!$B$3)</f>
        <v>0</v>
      </c>
      <c r="F299" s="495">
        <f t="shared" si="6"/>
        <v>0</v>
      </c>
    </row>
    <row r="300" spans="1:6" ht="15" customHeight="1" x14ac:dyDescent="0.3">
      <c r="A300" s="222" t="s">
        <v>246</v>
      </c>
      <c r="B300" s="635">
        <v>153900</v>
      </c>
      <c r="C300" s="323">
        <f>SUMIFS('Expenditures - all orgs'!$D$14:$D$3599,'Expenditures - all orgs'!$C$14:$C$3599, 'Budget Detail - CCCCCC'!$B300,'Expenditures - all orgs'!$B$14:$B$3599,'Budget Detail - CCCCCC'!$B$3)</f>
        <v>0</v>
      </c>
      <c r="D300" s="493">
        <f>SUMIFS('Expenditures - all orgs'!$E$14:$E$3599,'Expenditures - all orgs'!$C$14:$C$3599, 'Budget Detail - CCCCCC'!$B300,'Expenditures - all orgs'!$B$14:$B$3599,'Budget Detail - CCCCCC'!$B$3)</f>
        <v>0</v>
      </c>
      <c r="E300" s="494">
        <f>SUMIFS('Expenditures - all orgs'!$F$14:$F$3599,'Expenditures - all orgs'!$C$14:$C$3599, 'Budget Detail - CCCCCC'!$B300,'Expenditures - all orgs'!$B$14:$B$3599,'Budget Detail - CCCCCC'!$B$3)</f>
        <v>0</v>
      </c>
      <c r="F300" s="495">
        <f t="shared" si="6"/>
        <v>0</v>
      </c>
    </row>
    <row r="301" spans="1:6" ht="15" customHeight="1" x14ac:dyDescent="0.3">
      <c r="A301" s="218" t="s">
        <v>104</v>
      </c>
      <c r="B301" s="635" t="s">
        <v>107</v>
      </c>
      <c r="C301" s="323">
        <f>SUMIFS('Expenditures - all orgs'!$D$14:$D$3599,'Expenditures - all orgs'!$C$14:$C$3599, 'Budget Detail - CCCCCC'!$B301,'Expenditures - all orgs'!$B$14:$B$3599,'Budget Detail - CCCCCC'!$B$3)</f>
        <v>0</v>
      </c>
      <c r="D301" s="493">
        <f>SUMIFS('Expenditures - all orgs'!$E$14:$E$3599,'Expenditures - all orgs'!$C$14:$C$3599, 'Budget Detail - CCCCCC'!$B301,'Expenditures - all orgs'!$B$14:$B$3599,'Budget Detail - CCCCCC'!$B$3)</f>
        <v>0</v>
      </c>
      <c r="E301" s="494">
        <f>SUMIFS('Expenditures - all orgs'!$F$14:$F$3599,'Expenditures - all orgs'!$C$14:$C$3599, 'Budget Detail - CCCCCC'!$B301,'Expenditures - all orgs'!$B$14:$B$3599,'Budget Detail - CCCCCC'!$B$3)</f>
        <v>0</v>
      </c>
      <c r="F301" s="495">
        <f t="shared" si="6"/>
        <v>0</v>
      </c>
    </row>
    <row r="302" spans="1:6" ht="15" customHeight="1" thickBot="1" x14ac:dyDescent="0.35">
      <c r="A302" s="218" t="s">
        <v>104</v>
      </c>
      <c r="B302" s="635" t="s">
        <v>107</v>
      </c>
      <c r="C302" s="323">
        <f>SUMIFS('Expenditures - all orgs'!$D$14:$D$3599,'Expenditures - all orgs'!$C$14:$C$3599, 'Budget Detail - CCCCCC'!$B302,'Expenditures - all orgs'!$B$14:$B$3599,'Budget Detail - CCCCCC'!$B$3)</f>
        <v>0</v>
      </c>
      <c r="D302" s="496">
        <f>SUMIFS('Expenditures - all orgs'!$E$14:$E$3599,'Expenditures - all orgs'!$C$14:$C$3599, 'Budget Detail - CCCCCC'!$B302,'Expenditures - all orgs'!$B$14:$B$3599,'Budget Detail - CCCCCC'!$B$3)</f>
        <v>0</v>
      </c>
      <c r="E302" s="497">
        <f>SUMIFS('Expenditures - all orgs'!$F$14:$F$3599,'Expenditures - all orgs'!$C$14:$C$3599, 'Budget Detail - CCCCCC'!$B302,'Expenditures - all orgs'!$B$14:$B$3599,'Budget Detail - CCCCCC'!$B$3)</f>
        <v>0</v>
      </c>
      <c r="F302" s="498">
        <f t="shared" si="6"/>
        <v>0</v>
      </c>
    </row>
    <row r="303" spans="1:6" ht="15" customHeight="1" thickBot="1" x14ac:dyDescent="0.35">
      <c r="A303" s="218"/>
      <c r="B303" s="636" t="s">
        <v>362</v>
      </c>
      <c r="C303" s="368">
        <f>SUM(C291:C302)</f>
        <v>0</v>
      </c>
      <c r="D303" s="368">
        <f t="shared" ref="D303:F303" si="36">SUM(D291:D302)</f>
        <v>0</v>
      </c>
      <c r="E303" s="368">
        <f t="shared" si="36"/>
        <v>0</v>
      </c>
      <c r="F303" s="368">
        <f t="shared" si="36"/>
        <v>0</v>
      </c>
    </row>
    <row r="304" spans="1:6" ht="15" customHeight="1" x14ac:dyDescent="0.3">
      <c r="A304" s="708"/>
      <c r="B304" s="588"/>
      <c r="C304" s="288"/>
      <c r="D304" s="966"/>
      <c r="E304" s="966"/>
      <c r="F304" s="967"/>
    </row>
    <row r="305" spans="1:6" ht="15" customHeight="1" x14ac:dyDescent="0.3">
      <c r="A305" s="231" t="s">
        <v>247</v>
      </c>
      <c r="B305" s="588"/>
      <c r="C305" s="288"/>
      <c r="D305" s="966"/>
      <c r="E305" s="966"/>
      <c r="F305" s="967"/>
    </row>
    <row r="306" spans="1:6" ht="15" customHeight="1" x14ac:dyDescent="0.3">
      <c r="A306" s="222" t="s">
        <v>401</v>
      </c>
      <c r="B306" s="637">
        <v>154100</v>
      </c>
      <c r="C306" s="324">
        <f>SUMIFS('Expenditures - all orgs'!$D$14:$D$3599,'Expenditures - all orgs'!$C$14:$C$3599, 'Budget Detail - CCCCCC'!$B306,'Expenditures - all orgs'!$B$14:$B$3599,'Budget Detail - CCCCCC'!$B$3)</f>
        <v>0</v>
      </c>
      <c r="D306" s="499">
        <f>SUMIFS('Expenditures - all orgs'!$E$14:$E$3599,'Expenditures - all orgs'!$C$14:$C$3599, 'Budget Detail - CCCCCC'!$B306,'Expenditures - all orgs'!$B$14:$B$3599,'Budget Detail - CCCCCC'!$B$3)</f>
        <v>0</v>
      </c>
      <c r="E306" s="500">
        <f>SUMIFS('Expenditures - all orgs'!$F$14:$F$3599,'Expenditures - all orgs'!$C$14:$C$3599, 'Budget Detail - CCCCCC'!$B306,'Expenditures - all orgs'!$B$14:$B$3599,'Budget Detail - CCCCCC'!$B$3)</f>
        <v>0</v>
      </c>
      <c r="F306" s="501">
        <f t="shared" si="6"/>
        <v>0</v>
      </c>
    </row>
    <row r="307" spans="1:6" ht="15" customHeight="1" x14ac:dyDescent="0.3">
      <c r="A307" s="222" t="s">
        <v>441</v>
      </c>
      <c r="B307" s="638">
        <v>154120</v>
      </c>
      <c r="C307" s="324">
        <f>SUMIFS('Expenditures - all orgs'!$D$14:$D$3599,'Expenditures - all orgs'!$C$14:$C$3599, 'Budget Detail - CCCCCC'!$B307,'Expenditures - all orgs'!$B$14:$B$3599,'Budget Detail - CCCCCC'!$B$3)</f>
        <v>0</v>
      </c>
      <c r="D307" s="499">
        <f>SUMIFS('Expenditures - all orgs'!$E$14:$E$3599,'Expenditures - all orgs'!$C$14:$C$3599, 'Budget Detail - CCCCCC'!$B307,'Expenditures - all orgs'!$B$14:$B$3599,'Budget Detail - CCCCCC'!$B$3)</f>
        <v>0</v>
      </c>
      <c r="E307" s="500">
        <f>SUMIFS('Expenditures - all orgs'!$F$14:$F$3599,'Expenditures - all orgs'!$C$14:$C$3599, 'Budget Detail - CCCCCC'!$B307,'Expenditures - all orgs'!$B$14:$B$3599,'Budget Detail - CCCCCC'!$B$3)</f>
        <v>0</v>
      </c>
      <c r="F307" s="501">
        <f t="shared" ref="F307:F314" si="37">C307-D307-E307</f>
        <v>0</v>
      </c>
    </row>
    <row r="308" spans="1:6" ht="15" customHeight="1" x14ac:dyDescent="0.3">
      <c r="A308" s="218" t="s">
        <v>440</v>
      </c>
      <c r="B308" s="638">
        <v>154200</v>
      </c>
      <c r="C308" s="324">
        <f>SUMIFS('Expenditures - all orgs'!$D$14:$D$3599,'Expenditures - all orgs'!$C$14:$C$3599, 'Budget Detail - CCCCCC'!$B308,'Expenditures - all orgs'!$B$14:$B$3599,'Budget Detail - CCCCCC'!$B$3)</f>
        <v>0</v>
      </c>
      <c r="D308" s="499">
        <f>SUMIFS('Expenditures - all orgs'!$E$14:$E$3599,'Expenditures - all orgs'!$C$14:$C$3599, 'Budget Detail - CCCCCC'!$B308,'Expenditures - all orgs'!$B$14:$B$3599,'Budget Detail - CCCCCC'!$B$3)</f>
        <v>0</v>
      </c>
      <c r="E308" s="500">
        <f>SUMIFS('Expenditures - all orgs'!$F$14:$F$3599,'Expenditures - all orgs'!$C$14:$C$3599, 'Budget Detail - CCCCCC'!$B308,'Expenditures - all orgs'!$B$14:$B$3599,'Budget Detail - CCCCCC'!$B$3)</f>
        <v>0</v>
      </c>
      <c r="F308" s="501">
        <f t="shared" si="37"/>
        <v>0</v>
      </c>
    </row>
    <row r="309" spans="1:6" ht="15" customHeight="1" x14ac:dyDescent="0.3">
      <c r="A309" s="218" t="s">
        <v>403</v>
      </c>
      <c r="B309" s="638">
        <v>154300</v>
      </c>
      <c r="C309" s="324">
        <f>SUMIFS('Expenditures - all orgs'!$D$14:$D$3599,'Expenditures - all orgs'!$C$14:$C$3599, 'Budget Detail - CCCCCC'!$B309,'Expenditures - all orgs'!$B$14:$B$3599,'Budget Detail - CCCCCC'!$B$3)</f>
        <v>0</v>
      </c>
      <c r="D309" s="499">
        <f>SUMIFS('Expenditures - all orgs'!$E$14:$E$3599,'Expenditures - all orgs'!$C$14:$C$3599, 'Budget Detail - CCCCCC'!$B309,'Expenditures - all orgs'!$B$14:$B$3599,'Budget Detail - CCCCCC'!$B$3)</f>
        <v>0</v>
      </c>
      <c r="E309" s="500">
        <f>SUMIFS('Expenditures - all orgs'!$F$14:$F$3599,'Expenditures - all orgs'!$C$14:$C$3599, 'Budget Detail - CCCCCC'!$B309,'Expenditures - all orgs'!$B$14:$B$3599,'Budget Detail - CCCCCC'!$B$3)</f>
        <v>0</v>
      </c>
      <c r="F309" s="501">
        <f t="shared" si="37"/>
        <v>0</v>
      </c>
    </row>
    <row r="310" spans="1:6" ht="15" customHeight="1" x14ac:dyDescent="0.3">
      <c r="A310" s="218" t="s">
        <v>402</v>
      </c>
      <c r="B310" s="638">
        <v>154310</v>
      </c>
      <c r="C310" s="324">
        <f>SUMIFS('Expenditures - all orgs'!$D$14:$D$3599,'Expenditures - all orgs'!$C$14:$C$3599, 'Budget Detail - CCCCCC'!$B310,'Expenditures - all orgs'!$B$14:$B$3599,'Budget Detail - CCCCCC'!$B$3)</f>
        <v>0</v>
      </c>
      <c r="D310" s="499">
        <f>SUMIFS('Expenditures - all orgs'!$E$14:$E$3599,'Expenditures - all orgs'!$C$14:$C$3599, 'Budget Detail - CCCCCC'!$B310,'Expenditures - all orgs'!$B$14:$B$3599,'Budget Detail - CCCCCC'!$B$3)</f>
        <v>0</v>
      </c>
      <c r="E310" s="500">
        <f>SUMIFS('Expenditures - all orgs'!$F$14:$F$3599,'Expenditures - all orgs'!$C$14:$C$3599, 'Budget Detail - CCCCCC'!$B310,'Expenditures - all orgs'!$B$14:$B$3599,'Budget Detail - CCCCCC'!$B$3)</f>
        <v>0</v>
      </c>
      <c r="F310" s="501">
        <f t="shared" si="37"/>
        <v>0</v>
      </c>
    </row>
    <row r="311" spans="1:6" ht="15" customHeight="1" x14ac:dyDescent="0.3">
      <c r="A311" s="218" t="s">
        <v>404</v>
      </c>
      <c r="B311" s="638">
        <v>154320</v>
      </c>
      <c r="C311" s="324">
        <f>SUMIFS('Expenditures - all orgs'!$D$14:$D$3599,'Expenditures - all orgs'!$C$14:$C$3599, 'Budget Detail - CCCCCC'!$B311,'Expenditures - all orgs'!$B$14:$B$3599,'Budget Detail - CCCCCC'!$B$3)</f>
        <v>0</v>
      </c>
      <c r="D311" s="499">
        <f>SUMIFS('Expenditures - all orgs'!$E$14:$E$3599,'Expenditures - all orgs'!$C$14:$C$3599, 'Budget Detail - CCCCCC'!$B311,'Expenditures - all orgs'!$B$14:$B$3599,'Budget Detail - CCCCCC'!$B$3)</f>
        <v>0</v>
      </c>
      <c r="E311" s="500">
        <f>SUMIFS('Expenditures - all orgs'!$F$14:$F$3599,'Expenditures - all orgs'!$C$14:$C$3599, 'Budget Detail - CCCCCC'!$B311,'Expenditures - all orgs'!$B$14:$B$3599,'Budget Detail - CCCCCC'!$B$3)</f>
        <v>0</v>
      </c>
      <c r="F311" s="501">
        <f t="shared" si="37"/>
        <v>0</v>
      </c>
    </row>
    <row r="312" spans="1:6" ht="15" customHeight="1" x14ac:dyDescent="0.3">
      <c r="A312" s="218" t="s">
        <v>405</v>
      </c>
      <c r="B312" s="638">
        <v>154400</v>
      </c>
      <c r="C312" s="324">
        <f>SUMIFS('Expenditures - all orgs'!$D$14:$D$3599,'Expenditures - all orgs'!$C$14:$C$3599, 'Budget Detail - CCCCCC'!$B312,'Expenditures - all orgs'!$B$14:$B$3599,'Budget Detail - CCCCCC'!$B$3)</f>
        <v>0</v>
      </c>
      <c r="D312" s="499">
        <f>SUMIFS('Expenditures - all orgs'!$E$14:$E$3599,'Expenditures - all orgs'!$C$14:$C$3599, 'Budget Detail - CCCCCC'!$B312,'Expenditures - all orgs'!$B$14:$B$3599,'Budget Detail - CCCCCC'!$B$3)</f>
        <v>0</v>
      </c>
      <c r="E312" s="500">
        <f>SUMIFS('Expenditures - all orgs'!$F$14:$F$3599,'Expenditures - all orgs'!$C$14:$C$3599, 'Budget Detail - CCCCCC'!$B312,'Expenditures - all orgs'!$B$14:$B$3599,'Budget Detail - CCCCCC'!$B$3)</f>
        <v>0</v>
      </c>
      <c r="F312" s="501">
        <f t="shared" si="37"/>
        <v>0</v>
      </c>
    </row>
    <row r="313" spans="1:6" ht="15" customHeight="1" x14ac:dyDescent="0.3">
      <c r="A313" s="222" t="s">
        <v>40</v>
      </c>
      <c r="B313" s="638">
        <v>154600</v>
      </c>
      <c r="C313" s="324">
        <f>SUMIFS('Expenditures - all orgs'!$D$14:$D$3599,'Expenditures - all orgs'!$C$14:$C$3599, 'Budget Detail - CCCCCC'!$B313,'Expenditures - all orgs'!$B$14:$B$3599,'Budget Detail - CCCCCC'!$B$3)</f>
        <v>0</v>
      </c>
      <c r="D313" s="499">
        <f>SUMIFS('Expenditures - all orgs'!$E$14:$E$3599,'Expenditures - all orgs'!$C$14:$C$3599, 'Budget Detail - CCCCCC'!$B313,'Expenditures - all orgs'!$B$14:$B$3599,'Budget Detail - CCCCCC'!$B$3)</f>
        <v>0</v>
      </c>
      <c r="E313" s="500">
        <f>SUMIFS('Expenditures - all orgs'!$F$14:$F$3599,'Expenditures - all orgs'!$C$14:$C$3599, 'Budget Detail - CCCCCC'!$B313,'Expenditures - all orgs'!$B$14:$B$3599,'Budget Detail - CCCCCC'!$B$3)</f>
        <v>0</v>
      </c>
      <c r="F313" s="501">
        <f t="shared" si="37"/>
        <v>0</v>
      </c>
    </row>
    <row r="314" spans="1:6" ht="15" customHeight="1" x14ac:dyDescent="0.3">
      <c r="A314" s="218" t="s">
        <v>406</v>
      </c>
      <c r="B314" s="638">
        <v>154700</v>
      </c>
      <c r="C314" s="324">
        <f>SUMIFS('Expenditures - all orgs'!$D$14:$D$3599,'Expenditures - all orgs'!$C$14:$C$3599, 'Budget Detail - CCCCCC'!$B314,'Expenditures - all orgs'!$B$14:$B$3599,'Budget Detail - CCCCCC'!$B$3)</f>
        <v>0</v>
      </c>
      <c r="D314" s="499">
        <f>SUMIFS('Expenditures - all orgs'!$E$14:$E$3599,'Expenditures - all orgs'!$C$14:$C$3599, 'Budget Detail - CCCCCC'!$B314,'Expenditures - all orgs'!$B$14:$B$3599,'Budget Detail - CCCCCC'!$B$3)</f>
        <v>0</v>
      </c>
      <c r="E314" s="500">
        <f>SUMIFS('Expenditures - all orgs'!$F$14:$F$3599,'Expenditures - all orgs'!$C$14:$C$3599, 'Budget Detail - CCCCCC'!$B314,'Expenditures - all orgs'!$B$14:$B$3599,'Budget Detail - CCCCCC'!$B$3)</f>
        <v>0</v>
      </c>
      <c r="F314" s="501">
        <f t="shared" si="37"/>
        <v>0</v>
      </c>
    </row>
    <row r="315" spans="1:6" ht="15" customHeight="1" thickBot="1" x14ac:dyDescent="0.35">
      <c r="A315" s="218" t="s">
        <v>104</v>
      </c>
      <c r="B315" s="638" t="s">
        <v>107</v>
      </c>
      <c r="C315" s="369">
        <f>SUMIFS('Expenditures - all orgs'!$D$14:$D$3599,'Expenditures - all orgs'!$C$14:$C$3599, 'Budget Detail - CCCCCC'!$B315,'Expenditures - all orgs'!$B$14:$B$3599,'Budget Detail - CCCCCC'!$B$3)</f>
        <v>0</v>
      </c>
      <c r="D315" s="502">
        <f>SUMIFS('Expenditures - all orgs'!$E$14:$E$3599,'Expenditures - all orgs'!$C$14:$C$3599, 'Budget Detail - CCCCCC'!$B315,'Expenditures - all orgs'!$B$14:$B$3599,'Budget Detail - CCCCCC'!$B$3)</f>
        <v>0</v>
      </c>
      <c r="E315" s="503">
        <f>SUMIFS('Expenditures - all orgs'!$F$14:$F$3599,'Expenditures - all orgs'!$C$14:$C$3599, 'Budget Detail - CCCCCC'!$B315,'Expenditures - all orgs'!$B$14:$B$3599,'Budget Detail - CCCCCC'!$B$3)</f>
        <v>0</v>
      </c>
      <c r="F315" s="504">
        <f t="shared" si="6"/>
        <v>0</v>
      </c>
    </row>
    <row r="316" spans="1:6" ht="15" customHeight="1" thickBot="1" x14ac:dyDescent="0.35">
      <c r="A316" s="218"/>
      <c r="B316" s="639" t="s">
        <v>362</v>
      </c>
      <c r="C316" s="970">
        <f>SUM(C306:C315)</f>
        <v>0</v>
      </c>
      <c r="D316" s="970">
        <f t="shared" ref="D316:F316" si="38">SUM(D306:D315)</f>
        <v>0</v>
      </c>
      <c r="E316" s="970">
        <f t="shared" si="38"/>
        <v>0</v>
      </c>
      <c r="F316" s="970">
        <f t="shared" si="38"/>
        <v>0</v>
      </c>
    </row>
    <row r="317" spans="1:6" ht="15" customHeight="1" x14ac:dyDescent="0.3">
      <c r="A317" s="708"/>
      <c r="B317" s="588"/>
      <c r="C317" s="288"/>
      <c r="D317" s="966"/>
      <c r="E317" s="966"/>
      <c r="F317" s="967"/>
    </row>
    <row r="318" spans="1:6" ht="15" customHeight="1" x14ac:dyDescent="0.3">
      <c r="A318" s="231" t="s">
        <v>248</v>
      </c>
      <c r="B318" s="588"/>
      <c r="C318" s="288"/>
      <c r="D318" s="966"/>
      <c r="E318" s="966"/>
      <c r="F318" s="967"/>
    </row>
    <row r="319" spans="1:6" ht="15" customHeight="1" x14ac:dyDescent="0.3">
      <c r="A319" s="223" t="s">
        <v>249</v>
      </c>
      <c r="B319" s="640">
        <v>212100</v>
      </c>
      <c r="C319" s="325">
        <f>SUMIFS('Expenditures - all orgs'!$D$14:$D$3599,'Expenditures - all orgs'!$C$14:$C$3599, 'Budget Detail - CCCCCC'!$B319,'Expenditures - all orgs'!$B$14:$B$3599,'Budget Detail - CCCCCC'!$B$3)</f>
        <v>0</v>
      </c>
      <c r="D319" s="506">
        <f>SUMIFS('Expenditures - all orgs'!$E$14:$E$3599,'Expenditures - all orgs'!$C$14:$C$3599, 'Budget Detail - CCCCCC'!$B319,'Expenditures - all orgs'!$B$14:$B$3599,'Budget Detail - CCCCCC'!$B$3)</f>
        <v>0</v>
      </c>
      <c r="E319" s="507">
        <f>SUMIFS('Expenditures - all orgs'!$F$14:$F$3599,'Expenditures - all orgs'!$C$14:$C$3599, 'Budget Detail - CCCCCC'!$B319,'Expenditures - all orgs'!$B$14:$B$3599,'Budget Detail - CCCCCC'!$B$3)</f>
        <v>0</v>
      </c>
      <c r="F319" s="508">
        <f t="shared" ref="F319:F322" si="39">C319-D319-E319</f>
        <v>0</v>
      </c>
    </row>
    <row r="320" spans="1:6" ht="15" customHeight="1" x14ac:dyDescent="0.3">
      <c r="A320" s="223" t="s">
        <v>250</v>
      </c>
      <c r="B320" s="641">
        <v>212200</v>
      </c>
      <c r="C320" s="325">
        <f>SUMIFS('Expenditures - all orgs'!$D$14:$D$3599,'Expenditures - all orgs'!$C$14:$C$3599, 'Budget Detail - CCCCCC'!$B320,'Expenditures - all orgs'!$B$14:$B$3599,'Budget Detail - CCCCCC'!$B$3)</f>
        <v>0</v>
      </c>
      <c r="D320" s="506">
        <f>SUMIFS('Expenditures - all orgs'!$E$14:$E$3599,'Expenditures - all orgs'!$C$14:$C$3599, 'Budget Detail - CCCCCC'!$B320,'Expenditures - all orgs'!$B$14:$B$3599,'Budget Detail - CCCCCC'!$B$3)</f>
        <v>0</v>
      </c>
      <c r="E320" s="507">
        <f>SUMIFS('Expenditures - all orgs'!$F$14:$F$3599,'Expenditures - all orgs'!$C$14:$C$3599, 'Budget Detail - CCCCCC'!$B320,'Expenditures - all orgs'!$B$14:$B$3599,'Budget Detail - CCCCCC'!$B$3)</f>
        <v>0</v>
      </c>
      <c r="F320" s="508">
        <f t="shared" si="39"/>
        <v>0</v>
      </c>
    </row>
    <row r="321" spans="1:6" ht="15" customHeight="1" x14ac:dyDescent="0.3">
      <c r="A321" s="223" t="s">
        <v>251</v>
      </c>
      <c r="B321" s="641">
        <v>212300</v>
      </c>
      <c r="C321" s="325">
        <f>SUMIFS('Expenditures - all orgs'!$D$14:$D$3599,'Expenditures - all orgs'!$C$14:$C$3599, 'Budget Detail - CCCCCC'!$B321,'Expenditures - all orgs'!$B$14:$B$3599,'Budget Detail - CCCCCC'!$B$3)</f>
        <v>0</v>
      </c>
      <c r="D321" s="506">
        <f>SUMIFS('Expenditures - all orgs'!$E$14:$E$3599,'Expenditures - all orgs'!$C$14:$C$3599, 'Budget Detail - CCCCCC'!$B321,'Expenditures - all orgs'!$B$14:$B$3599,'Budget Detail - CCCCCC'!$B$3)</f>
        <v>0</v>
      </c>
      <c r="E321" s="507">
        <f>SUMIFS('Expenditures - all orgs'!$F$14:$F$3599,'Expenditures - all orgs'!$C$14:$C$3599, 'Budget Detail - CCCCCC'!$B321,'Expenditures - all orgs'!$B$14:$B$3599,'Budget Detail - CCCCCC'!$B$3)</f>
        <v>0</v>
      </c>
      <c r="F321" s="508">
        <f t="shared" si="39"/>
        <v>0</v>
      </c>
    </row>
    <row r="322" spans="1:6" ht="15" customHeight="1" thickBot="1" x14ac:dyDescent="0.35">
      <c r="A322" s="708" t="s">
        <v>104</v>
      </c>
      <c r="B322" s="641" t="s">
        <v>107</v>
      </c>
      <c r="C322" s="325">
        <f>SUMIFS('Expenditures - all orgs'!$D$14:$D$3599,'Expenditures - all orgs'!$C$14:$C$3599, 'Budget Detail - CCCCCC'!$B322,'Expenditures - all orgs'!$B$14:$B$3599,'Budget Detail - CCCCCC'!$B$3)</f>
        <v>0</v>
      </c>
      <c r="D322" s="509">
        <f>SUMIFS('Expenditures - all orgs'!$E$14:$E$3599,'Expenditures - all orgs'!$C$14:$C$3599, 'Budget Detail - CCCCCC'!$B322,'Expenditures - all orgs'!$B$14:$B$3599,'Budget Detail - CCCCCC'!$B$3)</f>
        <v>0</v>
      </c>
      <c r="E322" s="510">
        <f>SUMIFS('Expenditures - all orgs'!$F$14:$F$3599,'Expenditures - all orgs'!$C$14:$C$3599, 'Budget Detail - CCCCCC'!$B322,'Expenditures - all orgs'!$B$14:$B$3599,'Budget Detail - CCCCCC'!$B$3)</f>
        <v>0</v>
      </c>
      <c r="F322" s="511">
        <f t="shared" si="39"/>
        <v>0</v>
      </c>
    </row>
    <row r="323" spans="1:6" ht="15" customHeight="1" thickBot="1" x14ac:dyDescent="0.35">
      <c r="A323" s="708"/>
      <c r="B323" s="642" t="s">
        <v>362</v>
      </c>
      <c r="C323" s="371">
        <f>SUM(C319:C322)</f>
        <v>0</v>
      </c>
      <c r="D323" s="371">
        <f t="shared" ref="D323:F323" si="40">SUM(D319:D322)</f>
        <v>0</v>
      </c>
      <c r="E323" s="371">
        <f t="shared" si="40"/>
        <v>0</v>
      </c>
      <c r="F323" s="371">
        <f t="shared" si="40"/>
        <v>0</v>
      </c>
    </row>
    <row r="324" spans="1:6" ht="15" customHeight="1" x14ac:dyDescent="0.3">
      <c r="A324" s="708"/>
      <c r="B324" s="588"/>
      <c r="C324" s="288"/>
      <c r="D324" s="966"/>
      <c r="E324" s="966"/>
      <c r="F324" s="967"/>
    </row>
    <row r="325" spans="1:6" ht="15" customHeight="1" x14ac:dyDescent="0.3">
      <c r="A325" s="231" t="s">
        <v>253</v>
      </c>
      <c r="B325" s="588"/>
      <c r="C325" s="288"/>
      <c r="D325" s="966"/>
      <c r="E325" s="966"/>
      <c r="F325" s="967"/>
    </row>
    <row r="326" spans="1:6" ht="15" customHeight="1" x14ac:dyDescent="0.3">
      <c r="A326" s="708" t="s">
        <v>254</v>
      </c>
      <c r="B326" s="643">
        <v>213100</v>
      </c>
      <c r="C326" s="326">
        <f>SUMIFS('Expenditures - all orgs'!$D$14:$D$3599,'Expenditures - all orgs'!$C$14:$C$3599, 'Budget Detail - CCCCCC'!$B326,'Expenditures - all orgs'!$B$14:$B$3599,'Budget Detail - CCCCCC'!$B$3)</f>
        <v>0</v>
      </c>
      <c r="D326" s="512">
        <f>SUMIFS('Expenditures - all orgs'!$E$14:$E$3599,'Expenditures - all orgs'!$C$14:$C$3599, 'Budget Detail - CCCCCC'!$B326,'Expenditures - all orgs'!$B$14:$B$3599,'Budget Detail - CCCCCC'!$B$3)</f>
        <v>0</v>
      </c>
      <c r="E326" s="513">
        <f>SUMIFS('Expenditures - all orgs'!$F$14:$F$3599,'Expenditures - all orgs'!$C$14:$C$3599, 'Budget Detail - CCCCCC'!$B326,'Expenditures - all orgs'!$B$14:$B$3599,'Budget Detail - CCCCCC'!$B$3)</f>
        <v>0</v>
      </c>
      <c r="F326" s="514">
        <f t="shared" ref="F326:F330" si="41">C326-D326-E326</f>
        <v>0</v>
      </c>
    </row>
    <row r="327" spans="1:6" ht="15" customHeight="1" x14ac:dyDescent="0.3">
      <c r="A327" s="708" t="s">
        <v>255</v>
      </c>
      <c r="B327" s="644">
        <v>213200</v>
      </c>
      <c r="C327" s="326">
        <f>SUMIFS('Expenditures - all orgs'!$D$14:$D$3599,'Expenditures - all orgs'!$C$14:$C$3599, 'Budget Detail - CCCCCC'!$B327,'Expenditures - all orgs'!$B$14:$B$3599,'Budget Detail - CCCCCC'!$B$3)</f>
        <v>0</v>
      </c>
      <c r="D327" s="512">
        <f>SUMIFS('Expenditures - all orgs'!$E$14:$E$3599,'Expenditures - all orgs'!$C$14:$C$3599, 'Budget Detail - CCCCCC'!$B327,'Expenditures - all orgs'!$B$14:$B$3599,'Budget Detail - CCCCCC'!$B$3)</f>
        <v>0</v>
      </c>
      <c r="E327" s="513">
        <f>SUMIFS('Expenditures - all orgs'!$F$14:$F$3599,'Expenditures - all orgs'!$C$14:$C$3599, 'Budget Detail - CCCCCC'!$B327,'Expenditures - all orgs'!$B$14:$B$3599,'Budget Detail - CCCCCC'!$B$3)</f>
        <v>0</v>
      </c>
      <c r="F327" s="514">
        <f t="shared" si="41"/>
        <v>0</v>
      </c>
    </row>
    <row r="328" spans="1:6" ht="15" customHeight="1" x14ac:dyDescent="0.3">
      <c r="A328" s="708" t="s">
        <v>256</v>
      </c>
      <c r="B328" s="644">
        <v>213300</v>
      </c>
      <c r="C328" s="326">
        <f>SUMIFS('Expenditures - all orgs'!$D$14:$D$3599,'Expenditures - all orgs'!$C$14:$C$3599, 'Budget Detail - CCCCCC'!$B328,'Expenditures - all orgs'!$B$14:$B$3599,'Budget Detail - CCCCCC'!$B$3)</f>
        <v>0</v>
      </c>
      <c r="D328" s="512">
        <f>SUMIFS('Expenditures - all orgs'!$E$14:$E$3599,'Expenditures - all orgs'!$C$14:$C$3599, 'Budget Detail - CCCCCC'!$B328,'Expenditures - all orgs'!$B$14:$B$3599,'Budget Detail - CCCCCC'!$B$3)</f>
        <v>0</v>
      </c>
      <c r="E328" s="513">
        <f>SUMIFS('Expenditures - all orgs'!$F$14:$F$3599,'Expenditures - all orgs'!$C$14:$C$3599, 'Budget Detail - CCCCCC'!$B328,'Expenditures - all orgs'!$B$14:$B$3599,'Budget Detail - CCCCCC'!$B$3)</f>
        <v>0</v>
      </c>
      <c r="F328" s="514">
        <f t="shared" si="41"/>
        <v>0</v>
      </c>
    </row>
    <row r="329" spans="1:6" ht="15" customHeight="1" x14ac:dyDescent="0.3">
      <c r="A329" s="708" t="s">
        <v>104</v>
      </c>
      <c r="B329" s="644" t="s">
        <v>107</v>
      </c>
      <c r="C329" s="326">
        <f>SUMIFS('Expenditures - all orgs'!$D$14:$D$3599,'Expenditures - all orgs'!$C$14:$C$3599, 'Budget Detail - CCCCCC'!$B329,'Expenditures - all orgs'!$B$14:$B$3599,'Budget Detail - CCCCCC'!$B$3)</f>
        <v>0</v>
      </c>
      <c r="D329" s="512">
        <f>SUMIFS('Expenditures - all orgs'!$E$14:$E$3599,'Expenditures - all orgs'!$C$14:$C$3599, 'Budget Detail - CCCCCC'!$B329,'Expenditures - all orgs'!$B$14:$B$3599,'Budget Detail - CCCCCC'!$B$3)</f>
        <v>0</v>
      </c>
      <c r="E329" s="513">
        <f>SUMIFS('Expenditures - all orgs'!$F$14:$F$3599,'Expenditures - all orgs'!$C$14:$C$3599, 'Budget Detail - CCCCCC'!$B329,'Expenditures - all orgs'!$B$14:$B$3599,'Budget Detail - CCCCCC'!$B$3)</f>
        <v>0</v>
      </c>
      <c r="F329" s="514">
        <f t="shared" si="41"/>
        <v>0</v>
      </c>
    </row>
    <row r="330" spans="1:6" ht="15" customHeight="1" thickBot="1" x14ac:dyDescent="0.35">
      <c r="A330" s="708" t="s">
        <v>104</v>
      </c>
      <c r="B330" s="644" t="s">
        <v>107</v>
      </c>
      <c r="C330" s="326">
        <f>SUMIFS('Expenditures - all orgs'!$D$14:$D$3599,'Expenditures - all orgs'!$C$14:$C$3599, 'Budget Detail - CCCCCC'!$B330,'Expenditures - all orgs'!$B$14:$B$3599,'Budget Detail - CCCCCC'!$B$3)</f>
        <v>0</v>
      </c>
      <c r="D330" s="515">
        <f>SUMIFS('Expenditures - all orgs'!$E$14:$E$3599,'Expenditures - all orgs'!$C$14:$C$3599, 'Budget Detail - CCCCCC'!$B330,'Expenditures - all orgs'!$B$14:$B$3599,'Budget Detail - CCCCCC'!$B$3)</f>
        <v>0</v>
      </c>
      <c r="E330" s="516">
        <f>SUMIFS('Expenditures - all orgs'!$F$14:$F$3599,'Expenditures - all orgs'!$C$14:$C$3599, 'Budget Detail - CCCCCC'!$B330,'Expenditures - all orgs'!$B$14:$B$3599,'Budget Detail - CCCCCC'!$B$3)</f>
        <v>0</v>
      </c>
      <c r="F330" s="517">
        <f t="shared" si="41"/>
        <v>0</v>
      </c>
    </row>
    <row r="331" spans="1:6" ht="15" customHeight="1" thickBot="1" x14ac:dyDescent="0.35">
      <c r="A331" s="708"/>
      <c r="B331" s="645" t="s">
        <v>362</v>
      </c>
      <c r="C331" s="372">
        <f>SUM(C326:C330)</f>
        <v>0</v>
      </c>
      <c r="D331" s="372">
        <f t="shared" ref="D331:F331" si="42">SUM(D326:D330)</f>
        <v>0</v>
      </c>
      <c r="E331" s="372">
        <f t="shared" si="42"/>
        <v>0</v>
      </c>
      <c r="F331" s="372">
        <f t="shared" si="42"/>
        <v>0</v>
      </c>
    </row>
    <row r="332" spans="1:6" ht="15" customHeight="1" x14ac:dyDescent="0.3">
      <c r="A332" s="708"/>
      <c r="B332" s="588"/>
      <c r="C332" s="288"/>
      <c r="D332" s="966"/>
      <c r="E332" s="966"/>
      <c r="F332" s="967"/>
    </row>
    <row r="333" spans="1:6" ht="15" customHeight="1" x14ac:dyDescent="0.3">
      <c r="A333" s="231" t="s">
        <v>252</v>
      </c>
      <c r="B333" s="588"/>
      <c r="C333" s="288"/>
      <c r="D333" s="966"/>
      <c r="E333" s="966"/>
      <c r="F333" s="967"/>
    </row>
    <row r="334" spans="1:6" ht="15" customHeight="1" x14ac:dyDescent="0.3">
      <c r="A334" s="223" t="s">
        <v>326</v>
      </c>
      <c r="B334" s="646">
        <v>220010</v>
      </c>
      <c r="C334" s="327">
        <f>SUMIFS('Expenditures - all orgs'!$D$14:$D$3599,'Expenditures - all orgs'!$C$14:$C$3599, 'Budget Detail - CCCCCC'!$B334,'Expenditures - all orgs'!$B$14:$B$3599,'Budget Detail - CCCCCC'!$B$3)</f>
        <v>0</v>
      </c>
      <c r="D334" s="519">
        <f>SUMIFS('Expenditures - all orgs'!$E$14:$E$3599,'Expenditures - all orgs'!$C$14:$C$3599, 'Budget Detail - CCCCCC'!$B334,'Expenditures - all orgs'!$B$14:$B$3599,'Budget Detail - CCCCCC'!$B$3)</f>
        <v>0</v>
      </c>
      <c r="E334" s="520">
        <f>SUMIFS('Expenditures - all orgs'!$F$14:$F$3599,'Expenditures - all orgs'!$C$14:$C$3599, 'Budget Detail - CCCCCC'!$B334,'Expenditures - all orgs'!$B$14:$B$3599,'Budget Detail - CCCCCC'!$B$3)</f>
        <v>0</v>
      </c>
      <c r="F334" s="521">
        <f t="shared" ref="F334:F335" si="43">C334-D334-E334</f>
        <v>0</v>
      </c>
    </row>
    <row r="335" spans="1:6" ht="15" customHeight="1" x14ac:dyDescent="0.3">
      <c r="A335" s="223" t="s">
        <v>257</v>
      </c>
      <c r="B335" s="647">
        <v>221100</v>
      </c>
      <c r="C335" s="327">
        <f>SUMIFS('Expenditures - all orgs'!$D$14:$D$3599,'Expenditures - all orgs'!$C$14:$C$3599, 'Budget Detail - CCCCCC'!$B335,'Expenditures - all orgs'!$B$14:$B$3599,'Budget Detail - CCCCCC'!$B$3)</f>
        <v>0</v>
      </c>
      <c r="D335" s="519">
        <f>SUMIFS('Expenditures - all orgs'!$E$14:$E$3599,'Expenditures - all orgs'!$C$14:$C$3599, 'Budget Detail - CCCCCC'!$B335,'Expenditures - all orgs'!$B$14:$B$3599,'Budget Detail - CCCCCC'!$B$3)</f>
        <v>0</v>
      </c>
      <c r="E335" s="520">
        <f>SUMIFS('Expenditures - all orgs'!$F$14:$F$3599,'Expenditures - all orgs'!$C$14:$C$3599, 'Budget Detail - CCCCCC'!$B335,'Expenditures - all orgs'!$B$14:$B$3599,'Budget Detail - CCCCCC'!$B$3)</f>
        <v>0</v>
      </c>
      <c r="F335" s="521">
        <f t="shared" si="43"/>
        <v>0</v>
      </c>
    </row>
    <row r="336" spans="1:6" ht="15" customHeight="1" x14ac:dyDescent="0.3">
      <c r="A336" s="222" t="s">
        <v>257</v>
      </c>
      <c r="B336" s="648">
        <v>221200</v>
      </c>
      <c r="C336" s="327">
        <f>SUMIFS('Expenditures - all orgs'!$D$14:$D$3599,'Expenditures - all orgs'!$C$14:$C$3599, 'Budget Detail - CCCCCC'!$B336,'Expenditures - all orgs'!$B$14:$B$3599,'Budget Detail - CCCCCC'!$B$3)</f>
        <v>0</v>
      </c>
      <c r="D336" s="519">
        <f>SUMIFS('Expenditures - all orgs'!$E$14:$E$3599,'Expenditures - all orgs'!$C$14:$C$3599, 'Budget Detail - CCCCCC'!$B336,'Expenditures - all orgs'!$B$14:$B$3599,'Budget Detail - CCCCCC'!$B$3)</f>
        <v>0</v>
      </c>
      <c r="E336" s="520">
        <f>SUMIFS('Expenditures - all orgs'!$F$14:$F$3599,'Expenditures - all orgs'!$C$14:$C$3599, 'Budget Detail - CCCCCC'!$B336,'Expenditures - all orgs'!$B$14:$B$3599,'Budget Detail - CCCCCC'!$B$3)</f>
        <v>0</v>
      </c>
      <c r="F336" s="521">
        <f t="shared" si="6"/>
        <v>0</v>
      </c>
    </row>
    <row r="337" spans="1:6" ht="15" customHeight="1" x14ac:dyDescent="0.3">
      <c r="A337" s="222" t="s">
        <v>258</v>
      </c>
      <c r="B337" s="648">
        <v>221400</v>
      </c>
      <c r="C337" s="327">
        <f>SUMIFS('Expenditures - all orgs'!$D$14:$D$3599,'Expenditures - all orgs'!$C$14:$C$3599, 'Budget Detail - CCCCCC'!$B337,'Expenditures - all orgs'!$B$14:$B$3599,'Budget Detail - CCCCCC'!$B$3)</f>
        <v>0</v>
      </c>
      <c r="D337" s="519">
        <f>SUMIFS('Expenditures - all orgs'!$E$14:$E$3599,'Expenditures - all orgs'!$C$14:$C$3599, 'Budget Detail - CCCCCC'!$B337,'Expenditures - all orgs'!$B$14:$B$3599,'Budget Detail - CCCCCC'!$B$3)</f>
        <v>0</v>
      </c>
      <c r="E337" s="520">
        <f>SUMIFS('Expenditures - all orgs'!$F$14:$F$3599,'Expenditures - all orgs'!$C$14:$C$3599, 'Budget Detail - CCCCCC'!$B337,'Expenditures - all orgs'!$B$14:$B$3599,'Budget Detail - CCCCCC'!$B$3)</f>
        <v>0</v>
      </c>
      <c r="F337" s="521">
        <f t="shared" si="6"/>
        <v>0</v>
      </c>
    </row>
    <row r="338" spans="1:6" ht="15" customHeight="1" x14ac:dyDescent="0.3">
      <c r="A338" s="222" t="s">
        <v>102</v>
      </c>
      <c r="B338" s="648">
        <v>221500</v>
      </c>
      <c r="C338" s="327">
        <f>SUMIFS('Expenditures - all orgs'!$D$14:$D$3599,'Expenditures - all orgs'!$C$14:$C$3599, 'Budget Detail - CCCCCC'!$B338,'Expenditures - all orgs'!$B$14:$B$3599,'Budget Detail - CCCCCC'!$B$3)</f>
        <v>0</v>
      </c>
      <c r="D338" s="519">
        <f>SUMIFS('Expenditures - all orgs'!$E$14:$E$3599,'Expenditures - all orgs'!$C$14:$C$3599, 'Budget Detail - CCCCCC'!$B338,'Expenditures - all orgs'!$B$14:$B$3599,'Budget Detail - CCCCCC'!$B$3)</f>
        <v>0</v>
      </c>
      <c r="E338" s="520">
        <f>SUMIFS('Expenditures - all orgs'!$F$14:$F$3599,'Expenditures - all orgs'!$C$14:$C$3599, 'Budget Detail - CCCCCC'!$B338,'Expenditures - all orgs'!$B$14:$B$3599,'Budget Detail - CCCCCC'!$B$3)</f>
        <v>0</v>
      </c>
      <c r="F338" s="521">
        <f t="shared" si="6"/>
        <v>0</v>
      </c>
    </row>
    <row r="339" spans="1:6" ht="15" customHeight="1" x14ac:dyDescent="0.3">
      <c r="A339" s="218" t="s">
        <v>259</v>
      </c>
      <c r="B339" s="648">
        <v>221600</v>
      </c>
      <c r="C339" s="327">
        <f>SUMIFS('Expenditures - all orgs'!$D$14:$D$3599,'Expenditures - all orgs'!$C$14:$C$3599, 'Budget Detail - CCCCCC'!$B339,'Expenditures - all orgs'!$B$14:$B$3599,'Budget Detail - CCCCCC'!$B$3)</f>
        <v>0</v>
      </c>
      <c r="D339" s="519">
        <f>SUMIFS('Expenditures - all orgs'!$E$14:$E$3599,'Expenditures - all orgs'!$C$14:$C$3599, 'Budget Detail - CCCCCC'!$B339,'Expenditures - all orgs'!$B$14:$B$3599,'Budget Detail - CCCCCC'!$B$3)</f>
        <v>0</v>
      </c>
      <c r="E339" s="520">
        <f>SUMIFS('Expenditures - all orgs'!$F$14:$F$3599,'Expenditures - all orgs'!$C$14:$C$3599, 'Budget Detail - CCCCCC'!$B339,'Expenditures - all orgs'!$B$14:$B$3599,'Budget Detail - CCCCCC'!$B$3)</f>
        <v>0</v>
      </c>
      <c r="F339" s="521">
        <f t="shared" si="6"/>
        <v>0</v>
      </c>
    </row>
    <row r="340" spans="1:6" ht="15" customHeight="1" x14ac:dyDescent="0.3">
      <c r="A340" s="708" t="s">
        <v>260</v>
      </c>
      <c r="B340" s="647">
        <v>221700</v>
      </c>
      <c r="C340" s="327">
        <f>SUMIFS('Expenditures - all orgs'!$D$14:$D$3599,'Expenditures - all orgs'!$C$14:$C$3599, 'Budget Detail - CCCCCC'!$B340,'Expenditures - all orgs'!$B$14:$B$3599,'Budget Detail - CCCCCC'!$B$3)</f>
        <v>0</v>
      </c>
      <c r="D340" s="519">
        <f>SUMIFS('Expenditures - all orgs'!$E$14:$E$3599,'Expenditures - all orgs'!$C$14:$C$3599, 'Budget Detail - CCCCCC'!$B340,'Expenditures - all orgs'!$B$14:$B$3599,'Budget Detail - CCCCCC'!$B$3)</f>
        <v>0</v>
      </c>
      <c r="E340" s="520">
        <f>SUMIFS('Expenditures - all orgs'!$F$14:$F$3599,'Expenditures - all orgs'!$C$14:$C$3599, 'Budget Detail - CCCCCC'!$B340,'Expenditures - all orgs'!$B$14:$B$3599,'Budget Detail - CCCCCC'!$B$3)</f>
        <v>0</v>
      </c>
      <c r="F340" s="521">
        <f t="shared" si="6"/>
        <v>0</v>
      </c>
    </row>
    <row r="341" spans="1:6" ht="15" customHeight="1" x14ac:dyDescent="0.3">
      <c r="A341" s="216" t="s">
        <v>28</v>
      </c>
      <c r="B341" s="647">
        <v>221800</v>
      </c>
      <c r="C341" s="327">
        <f>SUMIFS('Expenditures - all orgs'!$D$14:$D$3599,'Expenditures - all orgs'!$C$14:$C$3599, 'Budget Detail - CCCCCC'!$B341,'Expenditures - all orgs'!$B$14:$B$3599,'Budget Detail - CCCCCC'!$B$3)</f>
        <v>0</v>
      </c>
      <c r="D341" s="519">
        <f>SUMIFS('Expenditures - all orgs'!$E$14:$E$3599,'Expenditures - all orgs'!$C$14:$C$3599, 'Budget Detail - CCCCCC'!$B341,'Expenditures - all orgs'!$B$14:$B$3599,'Budget Detail - CCCCCC'!$B$3)</f>
        <v>0</v>
      </c>
      <c r="E341" s="520">
        <f>SUMIFS('Expenditures - all orgs'!$F$14:$F$3599,'Expenditures - all orgs'!$C$14:$C$3599, 'Budget Detail - CCCCCC'!$B341,'Expenditures - all orgs'!$B$14:$B$3599,'Budget Detail - CCCCCC'!$B$3)</f>
        <v>0</v>
      </c>
      <c r="F341" s="521">
        <f t="shared" si="6"/>
        <v>0</v>
      </c>
    </row>
    <row r="342" spans="1:6" ht="15" customHeight="1" x14ac:dyDescent="0.3">
      <c r="A342" s="216" t="s">
        <v>261</v>
      </c>
      <c r="B342" s="647">
        <v>221900</v>
      </c>
      <c r="C342" s="327">
        <f>SUMIFS('Expenditures - all orgs'!$D$14:$D$3599,'Expenditures - all orgs'!$C$14:$C$3599, 'Budget Detail - CCCCCC'!$B342,'Expenditures - all orgs'!$B$14:$B$3599,'Budget Detail - CCCCCC'!$B$3)</f>
        <v>0</v>
      </c>
      <c r="D342" s="519">
        <f>SUMIFS('Expenditures - all orgs'!$E$14:$E$3599,'Expenditures - all orgs'!$C$14:$C$3599, 'Budget Detail - CCCCCC'!$B342,'Expenditures - all orgs'!$B$14:$B$3599,'Budget Detail - CCCCCC'!$B$3)</f>
        <v>0</v>
      </c>
      <c r="E342" s="520">
        <f>SUMIFS('Expenditures - all orgs'!$F$14:$F$3599,'Expenditures - all orgs'!$C$14:$C$3599, 'Budget Detail - CCCCCC'!$B342,'Expenditures - all orgs'!$B$14:$B$3599,'Budget Detail - CCCCCC'!$B$3)</f>
        <v>0</v>
      </c>
      <c r="F342" s="521">
        <f t="shared" si="6"/>
        <v>0</v>
      </c>
    </row>
    <row r="343" spans="1:6" ht="15" customHeight="1" x14ac:dyDescent="0.3">
      <c r="A343" s="216" t="s">
        <v>104</v>
      </c>
      <c r="B343" s="647" t="s">
        <v>107</v>
      </c>
      <c r="C343" s="327">
        <f>SUMIFS('Expenditures - all orgs'!$D$14:$D$3599,'Expenditures - all orgs'!$C$14:$C$3599, 'Budget Detail - CCCCCC'!$B343,'Expenditures - all orgs'!$B$14:$B$3599,'Budget Detail - CCCCCC'!$B$3)</f>
        <v>0</v>
      </c>
      <c r="D343" s="519">
        <f>SUMIFS('Expenditures - all orgs'!$E$14:$E$3599,'Expenditures - all orgs'!$C$14:$C$3599, 'Budget Detail - CCCCCC'!$B343,'Expenditures - all orgs'!$B$14:$B$3599,'Budget Detail - CCCCCC'!$B$3)</f>
        <v>0</v>
      </c>
      <c r="E343" s="520">
        <f>SUMIFS('Expenditures - all orgs'!$F$14:$F$3599,'Expenditures - all orgs'!$C$14:$C$3599, 'Budget Detail - CCCCCC'!$B343,'Expenditures - all orgs'!$B$14:$B$3599,'Budget Detail - CCCCCC'!$B$3)</f>
        <v>0</v>
      </c>
      <c r="F343" s="521">
        <f t="shared" si="6"/>
        <v>0</v>
      </c>
    </row>
    <row r="344" spans="1:6" ht="15" customHeight="1" thickBot="1" x14ac:dyDescent="0.35">
      <c r="A344" s="216" t="s">
        <v>104</v>
      </c>
      <c r="B344" s="647" t="s">
        <v>107</v>
      </c>
      <c r="C344" s="327">
        <f>SUMIFS('Expenditures - all orgs'!$D$14:$D$3599,'Expenditures - all orgs'!$C$14:$C$3599, 'Budget Detail - CCCCCC'!$B344,'Expenditures - all orgs'!$B$14:$B$3599,'Budget Detail - CCCCCC'!$B$3)</f>
        <v>0</v>
      </c>
      <c r="D344" s="971">
        <f>SUMIFS('Expenditures - all orgs'!$E$14:$E$3599,'Expenditures - all orgs'!$C$14:$C$3599, 'Budget Detail - CCCCCC'!$B344,'Expenditures - all orgs'!$B$14:$B$3599,'Budget Detail - CCCCCC'!$B$3)</f>
        <v>0</v>
      </c>
      <c r="E344" s="524">
        <f>SUMIFS('Expenditures - all orgs'!$F$14:$F$3599,'Expenditures - all orgs'!$C$14:$C$3599, 'Budget Detail - CCCCCC'!$B344,'Expenditures - all orgs'!$B$14:$B$3599,'Budget Detail - CCCCCC'!$B$3)</f>
        <v>0</v>
      </c>
      <c r="F344" s="525">
        <f t="shared" si="6"/>
        <v>0</v>
      </c>
    </row>
    <row r="345" spans="1:6" ht="15" customHeight="1" thickBot="1" x14ac:dyDescent="0.35">
      <c r="A345" s="216"/>
      <c r="B345" s="649" t="s">
        <v>362</v>
      </c>
      <c r="C345" s="373">
        <f>SUM(C334:C344)</f>
        <v>0</v>
      </c>
      <c r="D345" s="373">
        <f t="shared" ref="D345:F345" si="44">SUM(D334:D344)</f>
        <v>0</v>
      </c>
      <c r="E345" s="373">
        <f t="shared" si="44"/>
        <v>0</v>
      </c>
      <c r="F345" s="373">
        <f t="shared" si="44"/>
        <v>0</v>
      </c>
    </row>
    <row r="346" spans="1:6" ht="15" customHeight="1" x14ac:dyDescent="0.3">
      <c r="A346" s="708"/>
      <c r="B346" s="588"/>
      <c r="C346" s="288"/>
      <c r="D346" s="966"/>
      <c r="E346" s="966"/>
      <c r="F346" s="967"/>
    </row>
    <row r="347" spans="1:6" ht="15" customHeight="1" x14ac:dyDescent="0.3">
      <c r="A347" s="231" t="s">
        <v>267</v>
      </c>
      <c r="B347" s="588"/>
      <c r="C347" s="288"/>
      <c r="D347" s="966"/>
      <c r="E347" s="966"/>
      <c r="F347" s="967"/>
    </row>
    <row r="348" spans="1:6" ht="15" customHeight="1" x14ac:dyDescent="0.3">
      <c r="A348" s="216" t="s">
        <v>262</v>
      </c>
      <c r="B348" s="650">
        <v>222100</v>
      </c>
      <c r="C348" s="328">
        <f>SUMIFS('Expenditures - all orgs'!$D$14:$D$3599,'Expenditures - all orgs'!$C$14:$C$3599, 'Budget Detail - CCCCCC'!$B348,'Expenditures - all orgs'!$B$14:$B$3599,'Budget Detail - CCCCCC'!$B$3)</f>
        <v>0</v>
      </c>
      <c r="D348" s="527">
        <f>SUMIFS('Expenditures - all orgs'!$E$14:$E$3599,'Expenditures - all orgs'!$C$14:$C$3599, 'Budget Detail - CCCCCC'!$B348,'Expenditures - all orgs'!$B$14:$B$3599,'Budget Detail - CCCCCC'!$B$3)</f>
        <v>0</v>
      </c>
      <c r="E348" s="528">
        <f>SUMIFS('Expenditures - all orgs'!$F$14:$F$3599,'Expenditures - all orgs'!$C$14:$C$3599, 'Budget Detail - CCCCCC'!$B348,'Expenditures - all orgs'!$B$14:$B$3599,'Budget Detail - CCCCCC'!$B$3)</f>
        <v>0</v>
      </c>
      <c r="F348" s="529">
        <f t="shared" ref="F348:F353" si="45">C348-D348-E348</f>
        <v>0</v>
      </c>
    </row>
    <row r="349" spans="1:6" ht="15" customHeight="1" x14ac:dyDescent="0.3">
      <c r="A349" s="216" t="s">
        <v>263</v>
      </c>
      <c r="B349" s="651">
        <v>222200</v>
      </c>
      <c r="C349" s="328">
        <f>SUMIFS('Expenditures - all orgs'!$D$14:$D$3599,'Expenditures - all orgs'!$C$14:$C$3599, 'Budget Detail - CCCCCC'!$B349,'Expenditures - all orgs'!$B$14:$B$3599,'Budget Detail - CCCCCC'!$B$3)</f>
        <v>0</v>
      </c>
      <c r="D349" s="527">
        <f>SUMIFS('Expenditures - all orgs'!$E$14:$E$3599,'Expenditures - all orgs'!$C$14:$C$3599, 'Budget Detail - CCCCCC'!$B349,'Expenditures - all orgs'!$B$14:$B$3599,'Budget Detail - CCCCCC'!$B$3)</f>
        <v>0</v>
      </c>
      <c r="E349" s="528">
        <f>SUMIFS('Expenditures - all orgs'!$F$14:$F$3599,'Expenditures - all orgs'!$C$14:$C$3599, 'Budget Detail - CCCCCC'!$B349,'Expenditures - all orgs'!$B$14:$B$3599,'Budget Detail - CCCCCC'!$B$3)</f>
        <v>0</v>
      </c>
      <c r="F349" s="529">
        <f t="shared" si="45"/>
        <v>0</v>
      </c>
    </row>
    <row r="350" spans="1:6" ht="15" customHeight="1" x14ac:dyDescent="0.3">
      <c r="A350" s="216" t="s">
        <v>264</v>
      </c>
      <c r="B350" s="651">
        <v>222300</v>
      </c>
      <c r="C350" s="328">
        <f>SUMIFS('Expenditures - all orgs'!$D$14:$D$3599,'Expenditures - all orgs'!$C$14:$C$3599, 'Budget Detail - CCCCCC'!$B350,'Expenditures - all orgs'!$B$14:$B$3599,'Budget Detail - CCCCCC'!$B$3)</f>
        <v>0</v>
      </c>
      <c r="D350" s="527">
        <f>SUMIFS('Expenditures - all orgs'!$E$14:$E$3599,'Expenditures - all orgs'!$C$14:$C$3599, 'Budget Detail - CCCCCC'!$B350,'Expenditures - all orgs'!$B$14:$B$3599,'Budget Detail - CCCCCC'!$B$3)</f>
        <v>0</v>
      </c>
      <c r="E350" s="528">
        <f>SUMIFS('Expenditures - all orgs'!$F$14:$F$3599,'Expenditures - all orgs'!$C$14:$C$3599, 'Budget Detail - CCCCCC'!$B350,'Expenditures - all orgs'!$B$14:$B$3599,'Budget Detail - CCCCCC'!$B$3)</f>
        <v>0</v>
      </c>
      <c r="F350" s="529">
        <f t="shared" si="45"/>
        <v>0</v>
      </c>
    </row>
    <row r="351" spans="1:6" ht="15" customHeight="1" x14ac:dyDescent="0.3">
      <c r="A351" s="216" t="s">
        <v>265</v>
      </c>
      <c r="B351" s="651">
        <v>222400</v>
      </c>
      <c r="C351" s="328">
        <f>SUMIFS('Expenditures - all orgs'!$D$14:$D$3599,'Expenditures - all orgs'!$C$14:$C$3599, 'Budget Detail - CCCCCC'!$B351,'Expenditures - all orgs'!$B$14:$B$3599,'Budget Detail - CCCCCC'!$B$3)</f>
        <v>0</v>
      </c>
      <c r="D351" s="527">
        <f>SUMIFS('Expenditures - all orgs'!$E$14:$E$3599,'Expenditures - all orgs'!$C$14:$C$3599, 'Budget Detail - CCCCCC'!$B351,'Expenditures - all orgs'!$B$14:$B$3599,'Budget Detail - CCCCCC'!$B$3)</f>
        <v>0</v>
      </c>
      <c r="E351" s="528">
        <f>SUMIFS('Expenditures - all orgs'!$F$14:$F$3599,'Expenditures - all orgs'!$C$14:$C$3599, 'Budget Detail - CCCCCC'!$B351,'Expenditures - all orgs'!$B$14:$B$3599,'Budget Detail - CCCCCC'!$B$3)</f>
        <v>0</v>
      </c>
      <c r="F351" s="529">
        <f t="shared" si="45"/>
        <v>0</v>
      </c>
    </row>
    <row r="352" spans="1:6" ht="15" customHeight="1" x14ac:dyDescent="0.3">
      <c r="A352" s="216" t="s">
        <v>266</v>
      </c>
      <c r="B352" s="651">
        <v>222800</v>
      </c>
      <c r="C352" s="328">
        <f>SUMIFS('Expenditures - all orgs'!$D$14:$D$3599,'Expenditures - all orgs'!$C$14:$C$3599, 'Budget Detail - CCCCCC'!$B352,'Expenditures - all orgs'!$B$14:$B$3599,'Budget Detail - CCCCCC'!$B$3)</f>
        <v>0</v>
      </c>
      <c r="D352" s="527">
        <f>SUMIFS('Expenditures - all orgs'!$E$14:$E$3599,'Expenditures - all orgs'!$C$14:$C$3599, 'Budget Detail - CCCCCC'!$B352,'Expenditures - all orgs'!$B$14:$B$3599,'Budget Detail - CCCCCC'!$B$3)</f>
        <v>0</v>
      </c>
      <c r="E352" s="528">
        <f>SUMIFS('Expenditures - all orgs'!$F$14:$F$3599,'Expenditures - all orgs'!$C$14:$C$3599, 'Budget Detail - CCCCCC'!$B352,'Expenditures - all orgs'!$B$14:$B$3599,'Budget Detail - CCCCCC'!$B$3)</f>
        <v>0</v>
      </c>
      <c r="F352" s="529">
        <f t="shared" si="45"/>
        <v>0</v>
      </c>
    </row>
    <row r="353" spans="1:6" ht="15" customHeight="1" thickBot="1" x14ac:dyDescent="0.35">
      <c r="A353" s="216" t="s">
        <v>104</v>
      </c>
      <c r="B353" s="651" t="s">
        <v>107</v>
      </c>
      <c r="C353" s="374">
        <f>SUMIFS('Expenditures - all orgs'!$D$14:$D$3599,'Expenditures - all orgs'!$C$14:$C$3599, 'Budget Detail - CCCCCC'!$B353,'Expenditures - all orgs'!$B$14:$B$3599,'Budget Detail - CCCCCC'!$B$3)</f>
        <v>0</v>
      </c>
      <c r="D353" s="530">
        <f>SUMIFS('Expenditures - all orgs'!$E$14:$E$3599,'Expenditures - all orgs'!$C$14:$C$3599, 'Budget Detail - CCCCCC'!$B353,'Expenditures - all orgs'!$B$14:$B$3599,'Budget Detail - CCCCCC'!$B$3)</f>
        <v>0</v>
      </c>
      <c r="E353" s="531">
        <f>SUMIFS('Expenditures - all orgs'!$F$14:$F$3599,'Expenditures - all orgs'!$C$14:$C$3599, 'Budget Detail - CCCCCC'!$B353,'Expenditures - all orgs'!$B$14:$B$3599,'Budget Detail - CCCCCC'!$B$3)</f>
        <v>0</v>
      </c>
      <c r="F353" s="532">
        <f t="shared" si="45"/>
        <v>0</v>
      </c>
    </row>
    <row r="354" spans="1:6" ht="15" customHeight="1" thickBot="1" x14ac:dyDescent="0.35">
      <c r="A354" s="216"/>
      <c r="B354" s="652" t="s">
        <v>362</v>
      </c>
      <c r="C354" s="375">
        <f>SUM(C348:C353)</f>
        <v>0</v>
      </c>
      <c r="D354" s="375">
        <f t="shared" ref="D354:F354" si="46">SUM(D348:D353)</f>
        <v>0</v>
      </c>
      <c r="E354" s="375">
        <f t="shared" si="46"/>
        <v>0</v>
      </c>
      <c r="F354" s="375">
        <f t="shared" si="46"/>
        <v>0</v>
      </c>
    </row>
    <row r="355" spans="1:6" ht="15" customHeight="1" x14ac:dyDescent="0.3">
      <c r="A355" s="708"/>
      <c r="B355" s="588"/>
      <c r="C355" s="288"/>
      <c r="D355" s="966"/>
      <c r="E355" s="966"/>
      <c r="F355" s="967"/>
    </row>
    <row r="356" spans="1:6" ht="15" customHeight="1" x14ac:dyDescent="0.3">
      <c r="A356" s="231" t="s">
        <v>267</v>
      </c>
      <c r="B356" s="588"/>
      <c r="C356" s="288"/>
      <c r="D356" s="966"/>
      <c r="E356" s="966"/>
      <c r="F356" s="967"/>
    </row>
    <row r="357" spans="1:6" ht="15" customHeight="1" x14ac:dyDescent="0.3">
      <c r="A357" s="708" t="s">
        <v>268</v>
      </c>
      <c r="B357" s="653">
        <v>223100</v>
      </c>
      <c r="C357" s="329">
        <f>SUMIFS('Expenditures - all orgs'!$D$14:$D$3599,'Expenditures - all orgs'!$C$14:$C$3599, 'Budget Detail - CCCCCC'!$B357,'Expenditures - all orgs'!$B$14:$B$3599,'Budget Detail - CCCCCC'!$B$3)</f>
        <v>0</v>
      </c>
      <c r="D357" s="534">
        <f>SUMIFS('Expenditures - all orgs'!$E$14:$E$3599,'Expenditures - all orgs'!$C$14:$C$3599, 'Budget Detail - CCCCCC'!$B357,'Expenditures - all orgs'!$B$14:$B$3599,'Budget Detail - CCCCCC'!$B$3)</f>
        <v>0</v>
      </c>
      <c r="E357" s="535">
        <f>SUMIFS('Expenditures - all orgs'!$F$14:$F$3599,'Expenditures - all orgs'!$C$14:$C$3599, 'Budget Detail - CCCCCC'!$B357,'Expenditures - all orgs'!$B$14:$B$3599,'Budget Detail - CCCCCC'!$B$3)</f>
        <v>0</v>
      </c>
      <c r="F357" s="536">
        <f t="shared" ref="F357" si="47">C357-D357-E357</f>
        <v>0</v>
      </c>
    </row>
    <row r="358" spans="1:6" ht="15" customHeight="1" x14ac:dyDescent="0.3">
      <c r="A358" s="216" t="s">
        <v>29</v>
      </c>
      <c r="B358" s="654">
        <v>223200</v>
      </c>
      <c r="C358" s="329">
        <f>SUMIFS('Expenditures - all orgs'!$D$14:$D$3599,'Expenditures - all orgs'!$C$14:$C$3599, 'Budget Detail - CCCCCC'!$B358,'Expenditures - all orgs'!$B$14:$B$3599,'Budget Detail - CCCCCC'!$B$3)</f>
        <v>0</v>
      </c>
      <c r="D358" s="534">
        <f>SUMIFS('Expenditures - all orgs'!$E$14:$E$3599,'Expenditures - all orgs'!$C$14:$C$3599, 'Budget Detail - CCCCCC'!$B358,'Expenditures - all orgs'!$B$14:$B$3599,'Budget Detail - CCCCCC'!$B$3)</f>
        <v>0</v>
      </c>
      <c r="E358" s="535">
        <f>SUMIFS('Expenditures - all orgs'!$F$14:$F$3599,'Expenditures - all orgs'!$C$14:$C$3599, 'Budget Detail - CCCCCC'!$B358,'Expenditures - all orgs'!$B$14:$B$3599,'Budget Detail - CCCCCC'!$B$3)</f>
        <v>0</v>
      </c>
      <c r="F358" s="536">
        <f t="shared" si="6"/>
        <v>0</v>
      </c>
    </row>
    <row r="359" spans="1:6" ht="15" customHeight="1" x14ac:dyDescent="0.3">
      <c r="A359" s="216" t="s">
        <v>269</v>
      </c>
      <c r="B359" s="654">
        <v>223300</v>
      </c>
      <c r="C359" s="329">
        <f>SUMIFS('Expenditures - all orgs'!$D$14:$D$3599,'Expenditures - all orgs'!$C$14:$C$3599, 'Budget Detail - CCCCCC'!$B359,'Expenditures - all orgs'!$B$14:$B$3599,'Budget Detail - CCCCCC'!$B$3)</f>
        <v>0</v>
      </c>
      <c r="D359" s="534">
        <f>SUMIFS('Expenditures - all orgs'!$E$14:$E$3599,'Expenditures - all orgs'!$C$14:$C$3599, 'Budget Detail - CCCCCC'!$B359,'Expenditures - all orgs'!$B$14:$B$3599,'Budget Detail - CCCCCC'!$B$3)</f>
        <v>0</v>
      </c>
      <c r="E359" s="535">
        <f>SUMIFS('Expenditures - all orgs'!$F$14:$F$3599,'Expenditures - all orgs'!$C$14:$C$3599, 'Budget Detail - CCCCCC'!$B359,'Expenditures - all orgs'!$B$14:$B$3599,'Budget Detail - CCCCCC'!$B$3)</f>
        <v>0</v>
      </c>
      <c r="F359" s="536">
        <f t="shared" si="6"/>
        <v>0</v>
      </c>
    </row>
    <row r="360" spans="1:6" ht="15" customHeight="1" x14ac:dyDescent="0.3">
      <c r="A360" s="216" t="s">
        <v>308</v>
      </c>
      <c r="B360" s="654">
        <v>223800</v>
      </c>
      <c r="C360" s="329">
        <f>SUMIFS('Expenditures - all orgs'!$D$14:$D$3599,'Expenditures - all orgs'!$C$14:$C$3599, 'Budget Detail - CCCCCC'!$B360,'Expenditures - all orgs'!$B$14:$B$3599,'Budget Detail - CCCCCC'!$B$3)</f>
        <v>0</v>
      </c>
      <c r="D360" s="534">
        <f>SUMIFS('Expenditures - all orgs'!$E$14:$E$3599,'Expenditures - all orgs'!$C$14:$C$3599, 'Budget Detail - CCCCCC'!$B360,'Expenditures - all orgs'!$B$14:$B$3599,'Budget Detail - CCCCCC'!$B$3)</f>
        <v>0</v>
      </c>
      <c r="E360" s="535">
        <f>SUMIFS('Expenditures - all orgs'!$F$14:$F$3599,'Expenditures - all orgs'!$C$14:$C$3599, 'Budget Detail - CCCCCC'!$B360,'Expenditures - all orgs'!$B$14:$B$3599,'Budget Detail - CCCCCC'!$B$3)</f>
        <v>0</v>
      </c>
      <c r="F360" s="536">
        <f t="shared" si="6"/>
        <v>0</v>
      </c>
    </row>
    <row r="361" spans="1:6" ht="15" customHeight="1" thickBot="1" x14ac:dyDescent="0.35">
      <c r="A361" s="216" t="s">
        <v>104</v>
      </c>
      <c r="B361" s="654" t="s">
        <v>107</v>
      </c>
      <c r="C361" s="329">
        <f>SUMIFS('Expenditures - all orgs'!$D$14:$D$3599,'Expenditures - all orgs'!$C$14:$C$3599, 'Budget Detail - CCCCCC'!$B361,'Expenditures - all orgs'!$B$14:$B$3599,'Budget Detail - CCCCCC'!$B$3)</f>
        <v>0</v>
      </c>
      <c r="D361" s="972">
        <f>SUMIFS('Expenditures - all orgs'!$E$14:$E$3599,'Expenditures - all orgs'!$C$14:$C$3599, 'Budget Detail - CCCCCC'!$B361,'Expenditures - all orgs'!$B$14:$B$3599,'Budget Detail - CCCCCC'!$B$3)</f>
        <v>0</v>
      </c>
      <c r="E361" s="539">
        <f>SUMIFS('Expenditures - all orgs'!$F$14:$F$3599,'Expenditures - all orgs'!$C$14:$C$3599, 'Budget Detail - CCCCCC'!$B361,'Expenditures - all orgs'!$B$14:$B$3599,'Budget Detail - CCCCCC'!$B$3)</f>
        <v>0</v>
      </c>
      <c r="F361" s="540">
        <f t="shared" si="6"/>
        <v>0</v>
      </c>
    </row>
    <row r="362" spans="1:6" ht="15" customHeight="1" thickBot="1" x14ac:dyDescent="0.35">
      <c r="A362" s="216"/>
      <c r="B362" s="655" t="s">
        <v>362</v>
      </c>
      <c r="C362" s="376">
        <f>SUM(C357:C361)</f>
        <v>0</v>
      </c>
      <c r="D362" s="376">
        <f t="shared" ref="D362:F362" si="48">SUM(D357:D361)</f>
        <v>0</v>
      </c>
      <c r="E362" s="376">
        <f t="shared" si="48"/>
        <v>0</v>
      </c>
      <c r="F362" s="376">
        <f t="shared" si="48"/>
        <v>0</v>
      </c>
    </row>
    <row r="363" spans="1:6" ht="15" customHeight="1" x14ac:dyDescent="0.3">
      <c r="A363" s="708"/>
      <c r="B363" s="588"/>
      <c r="C363" s="288"/>
      <c r="D363" s="966"/>
      <c r="E363" s="966"/>
      <c r="F363" s="967"/>
    </row>
    <row r="364" spans="1:6" ht="15" customHeight="1" x14ac:dyDescent="0.3">
      <c r="A364" s="231" t="s">
        <v>270</v>
      </c>
      <c r="B364" s="588"/>
      <c r="C364" s="288"/>
      <c r="D364" s="966"/>
      <c r="E364" s="966"/>
      <c r="F364" s="967"/>
    </row>
    <row r="365" spans="1:6" ht="15" customHeight="1" x14ac:dyDescent="0.3">
      <c r="A365" s="216" t="s">
        <v>95</v>
      </c>
      <c r="B365" s="656">
        <v>224100</v>
      </c>
      <c r="C365" s="330">
        <f>SUMIFS('Expenditures - all orgs'!$D$14:$D$3599,'Expenditures - all orgs'!$C$14:$C$3599, 'Budget Detail - CCCCCC'!$B365,'Expenditures - all orgs'!$B$14:$B$3599,'Budget Detail - CCCCCC'!$B$3)</f>
        <v>0</v>
      </c>
      <c r="D365" s="542">
        <f>SUMIFS('Expenditures - all orgs'!$E$14:$E$3599,'Expenditures - all orgs'!$C$14:$C$3599, 'Budget Detail - CCCCCC'!$B365,'Expenditures - all orgs'!$B$14:$B$3599,'Budget Detail - CCCCCC'!$B$3)</f>
        <v>0</v>
      </c>
      <c r="E365" s="543">
        <f>SUMIFS('Expenditures - all orgs'!$F$14:$F$3599,'Expenditures - all orgs'!$C$14:$C$3599, 'Budget Detail - CCCCCC'!$B365,'Expenditures - all orgs'!$B$14:$B$3599,'Budget Detail - CCCCCC'!$B$3)</f>
        <v>0</v>
      </c>
      <c r="F365" s="544">
        <f t="shared" si="6"/>
        <v>0</v>
      </c>
    </row>
    <row r="366" spans="1:6" ht="15" customHeight="1" x14ac:dyDescent="0.3">
      <c r="A366" s="216" t="s">
        <v>271</v>
      </c>
      <c r="B366" s="657">
        <v>224200</v>
      </c>
      <c r="C366" s="330">
        <f>SUMIFS('Expenditures - all orgs'!$D$14:$D$3599,'Expenditures - all orgs'!$C$14:$C$3599, 'Budget Detail - CCCCCC'!$B366,'Expenditures - all orgs'!$B$14:$B$3599,'Budget Detail - CCCCCC'!$B$3)</f>
        <v>0</v>
      </c>
      <c r="D366" s="542">
        <f>SUMIFS('Expenditures - all orgs'!$E$14:$E$3599,'Expenditures - all orgs'!$C$14:$C$3599, 'Budget Detail - CCCCCC'!$B366,'Expenditures - all orgs'!$B$14:$B$3599,'Budget Detail - CCCCCC'!$B$3)</f>
        <v>0</v>
      </c>
      <c r="E366" s="543">
        <f>SUMIFS('Expenditures - all orgs'!$F$14:$F$3599,'Expenditures - all orgs'!$C$14:$C$3599, 'Budget Detail - CCCCCC'!$B366,'Expenditures - all orgs'!$B$14:$B$3599,'Budget Detail - CCCCCC'!$B$3)</f>
        <v>0</v>
      </c>
      <c r="F366" s="544">
        <f t="shared" ref="F366:F369" si="49">C366-D366-E366</f>
        <v>0</v>
      </c>
    </row>
    <row r="367" spans="1:6" ht="15" customHeight="1" x14ac:dyDescent="0.3">
      <c r="A367" s="216" t="s">
        <v>30</v>
      </c>
      <c r="B367" s="657">
        <v>224300</v>
      </c>
      <c r="C367" s="330">
        <f>SUMIFS('Expenditures - all orgs'!$D$14:$D$3599,'Expenditures - all orgs'!$C$14:$C$3599, 'Budget Detail - CCCCCC'!$B367,'Expenditures - all orgs'!$B$14:$B$3599,'Budget Detail - CCCCCC'!$B$3)</f>
        <v>0</v>
      </c>
      <c r="D367" s="542">
        <f>SUMIFS('Expenditures - all orgs'!$E$14:$E$3599,'Expenditures - all orgs'!$C$14:$C$3599, 'Budget Detail - CCCCCC'!$B367,'Expenditures - all orgs'!$B$14:$B$3599,'Budget Detail - CCCCCC'!$B$3)</f>
        <v>0</v>
      </c>
      <c r="E367" s="543">
        <f>SUMIFS('Expenditures - all orgs'!$F$14:$F$3599,'Expenditures - all orgs'!$C$14:$C$3599, 'Budget Detail - CCCCCC'!$B367,'Expenditures - all orgs'!$B$14:$B$3599,'Budget Detail - CCCCCC'!$B$3)</f>
        <v>0</v>
      </c>
      <c r="F367" s="544">
        <f t="shared" si="49"/>
        <v>0</v>
      </c>
    </row>
    <row r="368" spans="1:6" ht="15" customHeight="1" x14ac:dyDescent="0.3">
      <c r="A368" s="216" t="s">
        <v>272</v>
      </c>
      <c r="B368" s="657">
        <v>224800</v>
      </c>
      <c r="C368" s="330">
        <f>SUMIFS('Expenditures - all orgs'!$D$14:$D$3599,'Expenditures - all orgs'!$C$14:$C$3599, 'Budget Detail - CCCCCC'!$B368,'Expenditures - all orgs'!$B$14:$B$3599,'Budget Detail - CCCCCC'!$B$3)</f>
        <v>0</v>
      </c>
      <c r="D368" s="542">
        <f>SUMIFS('Expenditures - all orgs'!$E$14:$E$3599,'Expenditures - all orgs'!$C$14:$C$3599, 'Budget Detail - CCCCCC'!$B368,'Expenditures - all orgs'!$B$14:$B$3599,'Budget Detail - CCCCCC'!$B$3)</f>
        <v>0</v>
      </c>
      <c r="E368" s="543">
        <f>SUMIFS('Expenditures - all orgs'!$F$14:$F$3599,'Expenditures - all orgs'!$C$14:$C$3599, 'Budget Detail - CCCCCC'!$B368,'Expenditures - all orgs'!$B$14:$B$3599,'Budget Detail - CCCCCC'!$B$3)</f>
        <v>0</v>
      </c>
      <c r="F368" s="544">
        <f t="shared" si="49"/>
        <v>0</v>
      </c>
    </row>
    <row r="369" spans="1:6" ht="15" customHeight="1" thickBot="1" x14ac:dyDescent="0.35">
      <c r="A369" s="216" t="s">
        <v>104</v>
      </c>
      <c r="B369" s="657" t="s">
        <v>107</v>
      </c>
      <c r="C369" s="330">
        <f>SUMIFS('Expenditures - all orgs'!$D$14:$D$3599,'Expenditures - all orgs'!$C$14:$C$3599, 'Budget Detail - CCCCCC'!$B369,'Expenditures - all orgs'!$B$14:$B$3599,'Budget Detail - CCCCCC'!$B$3)</f>
        <v>0</v>
      </c>
      <c r="D369" s="545">
        <f>SUMIFS('Expenditures - all orgs'!$E$14:$E$3599,'Expenditures - all orgs'!$C$14:$C$3599, 'Budget Detail - CCCCCC'!$B369,'Expenditures - all orgs'!$B$14:$B$3599,'Budget Detail - CCCCCC'!$B$3)</f>
        <v>0</v>
      </c>
      <c r="E369" s="546">
        <f>SUMIFS('Expenditures - all orgs'!$F$14:$F$3599,'Expenditures - all orgs'!$C$14:$C$3599, 'Budget Detail - CCCCCC'!$B369,'Expenditures - all orgs'!$B$14:$B$3599,'Budget Detail - CCCCCC'!$B$3)</f>
        <v>0</v>
      </c>
      <c r="F369" s="547">
        <f t="shared" si="49"/>
        <v>0</v>
      </c>
    </row>
    <row r="370" spans="1:6" ht="15" customHeight="1" thickBot="1" x14ac:dyDescent="0.35">
      <c r="A370" s="216"/>
      <c r="B370" s="658" t="s">
        <v>362</v>
      </c>
      <c r="C370" s="1074">
        <f>SUM(C365:C369)</f>
        <v>0</v>
      </c>
      <c r="D370" s="1074">
        <f t="shared" ref="D370:F370" si="50">SUM(D365:D369)</f>
        <v>0</v>
      </c>
      <c r="E370" s="1074">
        <f t="shared" si="50"/>
        <v>0</v>
      </c>
      <c r="F370" s="1074">
        <f t="shared" si="50"/>
        <v>0</v>
      </c>
    </row>
    <row r="371" spans="1:6" ht="15" customHeight="1" x14ac:dyDescent="0.3">
      <c r="A371" s="708"/>
      <c r="B371" s="588"/>
      <c r="C371" s="288"/>
      <c r="D371" s="966"/>
      <c r="E371" s="966"/>
      <c r="F371" s="967"/>
    </row>
    <row r="372" spans="1:6" ht="15" customHeight="1" x14ac:dyDescent="0.3">
      <c r="A372" s="231" t="s">
        <v>273</v>
      </c>
      <c r="B372" s="588"/>
      <c r="C372" s="288"/>
      <c r="D372" s="966"/>
      <c r="E372" s="966"/>
      <c r="F372" s="967"/>
    </row>
    <row r="373" spans="1:6" ht="15" customHeight="1" x14ac:dyDescent="0.3">
      <c r="A373" s="225" t="s">
        <v>448</v>
      </c>
      <c r="B373" s="659">
        <v>225100</v>
      </c>
      <c r="C373" s="331">
        <f>SUMIFS('Expenditures - all orgs'!$D$14:$D$3599,'Expenditures - all orgs'!$C$14:$C$3599, 'Budget Detail - CCCCCC'!$B373,'Expenditures - all orgs'!$B$14:$B$3599,'Budget Detail - CCCCCC'!$B$3)</f>
        <v>0</v>
      </c>
      <c r="D373" s="549">
        <f>SUMIFS('Expenditures - all orgs'!$E$14:$E$3599,'Expenditures - all orgs'!$C$14:$C$3599, 'Budget Detail - CCCCCC'!$B373,'Expenditures - all orgs'!$B$14:$B$3599,'Budget Detail - CCCCCC'!$B$3)</f>
        <v>0</v>
      </c>
      <c r="E373" s="550">
        <f>SUMIFS('Expenditures - all orgs'!$F$14:$F$3599,'Expenditures - all orgs'!$C$14:$C$3599, 'Budget Detail - CCCCCC'!$B373,'Expenditures - all orgs'!$B$14:$B$3599,'Budget Detail - CCCCCC'!$B$3)</f>
        <v>0</v>
      </c>
      <c r="F373" s="551">
        <f t="shared" ref="F373:F388" si="51">C373-D373-E373</f>
        <v>0</v>
      </c>
    </row>
    <row r="374" spans="1:6" ht="15" customHeight="1" x14ac:dyDescent="0.3">
      <c r="A374" s="225" t="s">
        <v>31</v>
      </c>
      <c r="B374" s="660">
        <v>225300</v>
      </c>
      <c r="C374" s="331">
        <f>SUMIFS('Expenditures - all orgs'!$D$14:$D$3599,'Expenditures - all orgs'!$C$14:$C$3599, 'Budget Detail - CCCCCC'!$B374,'Expenditures - all orgs'!$B$14:$B$3599,'Budget Detail - CCCCCC'!$B$3)</f>
        <v>0</v>
      </c>
      <c r="D374" s="549">
        <f>SUMIFS('Expenditures - all orgs'!$E$14:$E$3599,'Expenditures - all orgs'!$C$14:$C$3599, 'Budget Detail - CCCCCC'!$B374,'Expenditures - all orgs'!$B$14:$B$3599,'Budget Detail - CCCCCC'!$B$3)</f>
        <v>0</v>
      </c>
      <c r="E374" s="550">
        <f>SUMIFS('Expenditures - all orgs'!$F$14:$F$3599,'Expenditures - all orgs'!$C$14:$C$3599, 'Budget Detail - CCCCCC'!$B374,'Expenditures - all orgs'!$B$14:$B$3599,'Budget Detail - CCCCCC'!$B$3)</f>
        <v>0</v>
      </c>
      <c r="F374" s="551">
        <f t="shared" ref="F374:F377" si="52">C374-D374-E374</f>
        <v>0</v>
      </c>
    </row>
    <row r="375" spans="1:6" ht="15" customHeight="1" x14ac:dyDescent="0.3">
      <c r="A375" s="225" t="s">
        <v>274</v>
      </c>
      <c r="B375" s="660">
        <v>225400</v>
      </c>
      <c r="C375" s="331">
        <f>SUMIFS('Expenditures - all orgs'!$D$14:$D$3599,'Expenditures - all orgs'!$C$14:$C$3599, 'Budget Detail - CCCCCC'!$B375,'Expenditures - all orgs'!$B$14:$B$3599,'Budget Detail - CCCCCC'!$B$3)</f>
        <v>0</v>
      </c>
      <c r="D375" s="549">
        <f>SUMIFS('Expenditures - all orgs'!$E$14:$E$3599,'Expenditures - all orgs'!$C$14:$C$3599, 'Budget Detail - CCCCCC'!$B375,'Expenditures - all orgs'!$B$14:$B$3599,'Budget Detail - CCCCCC'!$B$3)</f>
        <v>0</v>
      </c>
      <c r="E375" s="550">
        <f>SUMIFS('Expenditures - all orgs'!$F$14:$F$3599,'Expenditures - all orgs'!$C$14:$C$3599, 'Budget Detail - CCCCCC'!$B375,'Expenditures - all orgs'!$B$14:$B$3599,'Budget Detail - CCCCCC'!$B$3)</f>
        <v>0</v>
      </c>
      <c r="F375" s="551">
        <f t="shared" si="52"/>
        <v>0</v>
      </c>
    </row>
    <row r="376" spans="1:6" ht="15" customHeight="1" x14ac:dyDescent="0.3">
      <c r="A376" s="225" t="s">
        <v>275</v>
      </c>
      <c r="B376" s="660">
        <v>225500</v>
      </c>
      <c r="C376" s="331">
        <f>SUMIFS('Expenditures - all orgs'!$D$14:$D$3599,'Expenditures - all orgs'!$C$14:$C$3599, 'Budget Detail - CCCCCC'!$B376,'Expenditures - all orgs'!$B$14:$B$3599,'Budget Detail - CCCCCC'!$B$3)</f>
        <v>0</v>
      </c>
      <c r="D376" s="549">
        <f>SUMIFS('Expenditures - all orgs'!$E$14:$E$3599,'Expenditures - all orgs'!$C$14:$C$3599, 'Budget Detail - CCCCCC'!$B376,'Expenditures - all orgs'!$B$14:$B$3599,'Budget Detail - CCCCCC'!$B$3)</f>
        <v>0</v>
      </c>
      <c r="E376" s="550">
        <f>SUMIFS('Expenditures - all orgs'!$F$14:$F$3599,'Expenditures - all orgs'!$C$14:$C$3599, 'Budget Detail - CCCCCC'!$B376,'Expenditures - all orgs'!$B$14:$B$3599,'Budget Detail - CCCCCC'!$B$3)</f>
        <v>0</v>
      </c>
      <c r="F376" s="551">
        <f t="shared" si="52"/>
        <v>0</v>
      </c>
    </row>
    <row r="377" spans="1:6" ht="15" customHeight="1" x14ac:dyDescent="0.3">
      <c r="A377" s="225" t="s">
        <v>436</v>
      </c>
      <c r="B377" s="660">
        <v>225600</v>
      </c>
      <c r="C377" s="331">
        <f>SUMIFS('Expenditures - all orgs'!$D$14:$D$3599,'Expenditures - all orgs'!$C$14:$C$3599, 'Budget Detail - CCCCCC'!$B377,'Expenditures - all orgs'!$B$14:$B$3599,'Budget Detail - CCCCCC'!$B$3)</f>
        <v>0</v>
      </c>
      <c r="D377" s="549">
        <f>SUMIFS('Expenditures - all orgs'!$E$14:$E$3599,'Expenditures - all orgs'!$C$14:$C$3599, 'Budget Detail - CCCCCC'!$B377,'Expenditures - all orgs'!$B$14:$B$3599,'Budget Detail - CCCCCC'!$B$3)</f>
        <v>0</v>
      </c>
      <c r="E377" s="550">
        <f>SUMIFS('Expenditures - all orgs'!$F$14:$F$3599,'Expenditures - all orgs'!$C$14:$C$3599, 'Budget Detail - CCCCCC'!$B377,'Expenditures - all orgs'!$B$14:$B$3599,'Budget Detail - CCCCCC'!$B$3)</f>
        <v>0</v>
      </c>
      <c r="F377" s="551">
        <f t="shared" si="52"/>
        <v>0</v>
      </c>
    </row>
    <row r="378" spans="1:6" ht="15" customHeight="1" x14ac:dyDescent="0.3">
      <c r="A378" s="216" t="s">
        <v>276</v>
      </c>
      <c r="B378" s="660">
        <v>225800</v>
      </c>
      <c r="C378" s="331">
        <f>SUMIFS('Expenditures - all orgs'!$D$14:$D$3599,'Expenditures - all orgs'!$C$14:$C$3599, 'Budget Detail - CCCCCC'!$B378,'Expenditures - all orgs'!$B$14:$B$3599,'Budget Detail - CCCCCC'!$B$3)</f>
        <v>0</v>
      </c>
      <c r="D378" s="549">
        <f>SUMIFS('Expenditures - all orgs'!$E$14:$E$3599,'Expenditures - all orgs'!$C$14:$C$3599, 'Budget Detail - CCCCCC'!$B378,'Expenditures - all orgs'!$B$14:$B$3599,'Budget Detail - CCCCCC'!$B$3)</f>
        <v>0</v>
      </c>
      <c r="E378" s="550">
        <f>SUMIFS('Expenditures - all orgs'!$F$14:$F$3599,'Expenditures - all orgs'!$C$14:$C$3599, 'Budget Detail - CCCCCC'!$B378,'Expenditures - all orgs'!$B$14:$B$3599,'Budget Detail - CCCCCC'!$B$3)</f>
        <v>0</v>
      </c>
      <c r="F378" s="551">
        <f t="shared" si="51"/>
        <v>0</v>
      </c>
    </row>
    <row r="379" spans="1:6" ht="15" customHeight="1" thickBot="1" x14ac:dyDescent="0.35">
      <c r="A379" s="216" t="s">
        <v>104</v>
      </c>
      <c r="B379" s="660" t="s">
        <v>107</v>
      </c>
      <c r="C379" s="378">
        <f>SUMIFS('Expenditures - all orgs'!$D$14:$D$3599,'Expenditures - all orgs'!$C$14:$C$3599, 'Budget Detail - CCCCCC'!$B379,'Expenditures - all orgs'!$B$14:$B$3599,'Budget Detail - CCCCCC'!$B$3)</f>
        <v>0</v>
      </c>
      <c r="D379" s="552">
        <f>SUMIFS('Expenditures - all orgs'!$E$14:$E$3599,'Expenditures - all orgs'!$C$14:$C$3599, 'Budget Detail - CCCCCC'!$B379,'Expenditures - all orgs'!$B$14:$B$3599,'Budget Detail - CCCCCC'!$B$3)</f>
        <v>0</v>
      </c>
      <c r="E379" s="553">
        <f>SUMIFS('Expenditures - all orgs'!$F$14:$F$3599,'Expenditures - all orgs'!$C$14:$C$3599, 'Budget Detail - CCCCCC'!$B379,'Expenditures - all orgs'!$B$14:$B$3599,'Budget Detail - CCCCCC'!$B$3)</f>
        <v>0</v>
      </c>
      <c r="F379" s="554">
        <f t="shared" si="51"/>
        <v>0</v>
      </c>
    </row>
    <row r="380" spans="1:6" ht="15" customHeight="1" thickBot="1" x14ac:dyDescent="0.35">
      <c r="A380" s="216"/>
      <c r="B380" s="661" t="s">
        <v>362</v>
      </c>
      <c r="C380" s="973">
        <f>SUM(C373:C379)</f>
        <v>0</v>
      </c>
      <c r="D380" s="973">
        <f t="shared" ref="D380:F380" si="53">SUM(D373:D379)</f>
        <v>0</v>
      </c>
      <c r="E380" s="973">
        <f t="shared" si="53"/>
        <v>0</v>
      </c>
      <c r="F380" s="973">
        <f t="shared" si="53"/>
        <v>0</v>
      </c>
    </row>
    <row r="381" spans="1:6" ht="15" customHeight="1" x14ac:dyDescent="0.3">
      <c r="A381" s="708"/>
      <c r="B381" s="588"/>
      <c r="C381" s="288"/>
      <c r="D381" s="966"/>
      <c r="E381" s="966"/>
      <c r="F381" s="967"/>
    </row>
    <row r="382" spans="1:6" ht="15" customHeight="1" x14ac:dyDescent="0.3">
      <c r="A382" s="231" t="s">
        <v>277</v>
      </c>
      <c r="B382" s="588"/>
      <c r="C382" s="288"/>
      <c r="D382" s="966"/>
      <c r="E382" s="966"/>
      <c r="F382" s="967"/>
    </row>
    <row r="383" spans="1:6" ht="15" customHeight="1" x14ac:dyDescent="0.3">
      <c r="A383" s="216" t="s">
        <v>115</v>
      </c>
      <c r="B383" s="662">
        <v>226100</v>
      </c>
      <c r="C383" s="332">
        <f>SUMIFS('Expenditures - all orgs'!$D$14:$D$3599,'Expenditures - all orgs'!$C$14:$C$3599, 'Budget Detail - CCCCCC'!$B383,'Expenditures - all orgs'!$B$14:$B$3599,'Budget Detail - CCCCCC'!$B$3)</f>
        <v>0</v>
      </c>
      <c r="D383" s="556">
        <f>SUMIFS('Expenditures - all orgs'!$E$14:$E$3599,'Expenditures - all orgs'!$C$14:$C$3599, 'Budget Detail - CCCCCC'!$B383,'Expenditures - all orgs'!$B$14:$B$3599,'Budget Detail - CCCCCC'!$B$3)</f>
        <v>0</v>
      </c>
      <c r="E383" s="557">
        <f>SUMIFS('Expenditures - all orgs'!$F$14:$F$3599,'Expenditures - all orgs'!$C$14:$C$3599, 'Budget Detail - CCCCCC'!$B383,'Expenditures - all orgs'!$B$14:$B$3599,'Budget Detail - CCCCCC'!$B$3)</f>
        <v>0</v>
      </c>
      <c r="F383" s="558">
        <f t="shared" si="51"/>
        <v>0</v>
      </c>
    </row>
    <row r="384" spans="1:6" ht="15" customHeight="1" x14ac:dyDescent="0.3">
      <c r="A384" s="216" t="s">
        <v>450</v>
      </c>
      <c r="B384" s="663">
        <v>226200</v>
      </c>
      <c r="C384" s="332">
        <f>SUMIFS('Expenditures - all orgs'!$D$14:$D$3599,'Expenditures - all orgs'!$C$14:$C$3599, 'Budget Detail - CCCCCC'!$B384,'Expenditures - all orgs'!$B$14:$B$3599,'Budget Detail - CCCCCC'!$B$3)</f>
        <v>0</v>
      </c>
      <c r="D384" s="556">
        <f>SUMIFS('Expenditures - all orgs'!$E$14:$E$3599,'Expenditures - all orgs'!$C$14:$C$3599, 'Budget Detail - CCCCCC'!$B384,'Expenditures - all orgs'!$B$14:$B$3599,'Budget Detail - CCCCCC'!$B$3)</f>
        <v>0</v>
      </c>
      <c r="E384" s="557">
        <f>SUMIFS('Expenditures - all orgs'!$F$14:$F$3599,'Expenditures - all orgs'!$C$14:$C$3599, 'Budget Detail - CCCCCC'!$B384,'Expenditures - all orgs'!$B$14:$B$3599,'Budget Detail - CCCCCC'!$B$3)</f>
        <v>0</v>
      </c>
      <c r="F384" s="558">
        <f t="shared" si="51"/>
        <v>0</v>
      </c>
    </row>
    <row r="385" spans="1:6" ht="15" customHeight="1" x14ac:dyDescent="0.3">
      <c r="A385" s="216" t="s">
        <v>451</v>
      </c>
      <c r="B385" s="663">
        <v>226300</v>
      </c>
      <c r="C385" s="332">
        <f>SUMIFS('Expenditures - all orgs'!$D$14:$D$3599,'Expenditures - all orgs'!$C$14:$C$3599, 'Budget Detail - CCCCCC'!$B385,'Expenditures - all orgs'!$B$14:$B$3599,'Budget Detail - CCCCCC'!$B$3)</f>
        <v>0</v>
      </c>
      <c r="D385" s="556">
        <f>SUMIFS('Expenditures - all orgs'!$E$14:$E$3599,'Expenditures - all orgs'!$C$14:$C$3599, 'Budget Detail - CCCCCC'!$B385,'Expenditures - all orgs'!$B$14:$B$3599,'Budget Detail - CCCCCC'!$B$3)</f>
        <v>0</v>
      </c>
      <c r="E385" s="557">
        <f>SUMIFS('Expenditures - all orgs'!$F$14:$F$3599,'Expenditures - all orgs'!$C$14:$C$3599, 'Budget Detail - CCCCCC'!$B385,'Expenditures - all orgs'!$B$14:$B$3599,'Budget Detail - CCCCCC'!$B$3)</f>
        <v>0</v>
      </c>
      <c r="F385" s="558">
        <f t="shared" si="51"/>
        <v>0</v>
      </c>
    </row>
    <row r="386" spans="1:6" ht="15" customHeight="1" x14ac:dyDescent="0.3">
      <c r="A386" s="222" t="s">
        <v>103</v>
      </c>
      <c r="B386" s="664">
        <v>226400</v>
      </c>
      <c r="C386" s="332">
        <f>SUMIFS('Expenditures - all orgs'!$D$14:$D$3599,'Expenditures - all orgs'!$C$14:$C$3599, 'Budget Detail - CCCCCC'!$B386,'Expenditures - all orgs'!$B$14:$B$3599,'Budget Detail - CCCCCC'!$B$3)</f>
        <v>0</v>
      </c>
      <c r="D386" s="556">
        <f>SUMIFS('Expenditures - all orgs'!$E$14:$E$3599,'Expenditures - all orgs'!$C$14:$C$3599, 'Budget Detail - CCCCCC'!$B386,'Expenditures - all orgs'!$B$14:$B$3599,'Budget Detail - CCCCCC'!$B$3)</f>
        <v>0</v>
      </c>
      <c r="E386" s="557">
        <f>SUMIFS('Expenditures - all orgs'!$F$14:$F$3599,'Expenditures - all orgs'!$C$14:$C$3599, 'Budget Detail - CCCCCC'!$B386,'Expenditures - all orgs'!$B$14:$B$3599,'Budget Detail - CCCCCC'!$B$3)</f>
        <v>0</v>
      </c>
      <c r="F386" s="558">
        <f t="shared" si="51"/>
        <v>0</v>
      </c>
    </row>
    <row r="387" spans="1:6" ht="15" customHeight="1" x14ac:dyDescent="0.3">
      <c r="A387" s="222" t="s">
        <v>280</v>
      </c>
      <c r="B387" s="664">
        <v>226800</v>
      </c>
      <c r="C387" s="332">
        <f>SUMIFS('Expenditures - all orgs'!$D$14:$D$3599,'Expenditures - all orgs'!$C$14:$C$3599, 'Budget Detail - CCCCCC'!$B387,'Expenditures - all orgs'!$B$14:$B$3599,'Budget Detail - CCCCCC'!$B$3)</f>
        <v>0</v>
      </c>
      <c r="D387" s="556">
        <f>SUMIFS('Expenditures - all orgs'!$E$14:$E$3599,'Expenditures - all orgs'!$C$14:$C$3599, 'Budget Detail - CCCCCC'!$B387,'Expenditures - all orgs'!$B$14:$B$3599,'Budget Detail - CCCCCC'!$B$3)</f>
        <v>0</v>
      </c>
      <c r="E387" s="557">
        <f>SUMIFS('Expenditures - all orgs'!$F$14:$F$3599,'Expenditures - all orgs'!$C$14:$C$3599, 'Budget Detail - CCCCCC'!$B387,'Expenditures - all orgs'!$B$14:$B$3599,'Budget Detail - CCCCCC'!$B$3)</f>
        <v>0</v>
      </c>
      <c r="F387" s="558">
        <f t="shared" si="51"/>
        <v>0</v>
      </c>
    </row>
    <row r="388" spans="1:6" ht="15" customHeight="1" thickBot="1" x14ac:dyDescent="0.35">
      <c r="A388" s="218" t="s">
        <v>104</v>
      </c>
      <c r="B388" s="664" t="s">
        <v>107</v>
      </c>
      <c r="C388" s="332">
        <f>SUMIFS('Expenditures - all orgs'!$D$14:$D$3599,'Expenditures - all orgs'!$C$14:$C$3599, 'Budget Detail - CCCCCC'!$B388,'Expenditures - all orgs'!$B$14:$B$3599,'Budget Detail - CCCCCC'!$B$3)</f>
        <v>0</v>
      </c>
      <c r="D388" s="974">
        <f>SUMIFS('Expenditures - all orgs'!$E$14:$E$3599,'Expenditures - all orgs'!$C$14:$C$3599, 'Budget Detail - CCCCCC'!$B388,'Expenditures - all orgs'!$B$14:$B$3599,'Budget Detail - CCCCCC'!$B$3)</f>
        <v>0</v>
      </c>
      <c r="E388" s="561">
        <f>SUMIFS('Expenditures - all orgs'!$F$14:$F$3599,'Expenditures - all orgs'!$C$14:$C$3599, 'Budget Detail - CCCCCC'!$B388,'Expenditures - all orgs'!$B$14:$B$3599,'Budget Detail - CCCCCC'!$B$3)</f>
        <v>0</v>
      </c>
      <c r="F388" s="562">
        <f t="shared" si="51"/>
        <v>0</v>
      </c>
    </row>
    <row r="389" spans="1:6" ht="15" customHeight="1" thickBot="1" x14ac:dyDescent="0.35">
      <c r="A389" s="218"/>
      <c r="B389" s="665" t="s">
        <v>362</v>
      </c>
      <c r="C389" s="380">
        <f>SUM(C383:C388)</f>
        <v>0</v>
      </c>
      <c r="D389" s="380">
        <f t="shared" ref="D389:F389" si="54">SUM(D383:D388)</f>
        <v>0</v>
      </c>
      <c r="E389" s="380">
        <f t="shared" si="54"/>
        <v>0</v>
      </c>
      <c r="F389" s="380">
        <f t="shared" si="54"/>
        <v>0</v>
      </c>
    </row>
    <row r="390" spans="1:6" ht="15" customHeight="1" x14ac:dyDescent="0.3">
      <c r="A390" s="708"/>
      <c r="B390" s="588"/>
      <c r="C390" s="288"/>
      <c r="D390" s="966"/>
      <c r="E390" s="966"/>
      <c r="F390" s="967"/>
    </row>
    <row r="391" spans="1:6" ht="15" customHeight="1" x14ac:dyDescent="0.3">
      <c r="A391" s="231" t="s">
        <v>281</v>
      </c>
      <c r="B391" s="588"/>
      <c r="C391" s="288"/>
      <c r="D391" s="966"/>
      <c r="E391" s="966"/>
      <c r="F391" s="967"/>
    </row>
    <row r="392" spans="1:6" ht="15" customHeight="1" x14ac:dyDescent="0.3">
      <c r="A392" s="222" t="s">
        <v>282</v>
      </c>
      <c r="B392" s="666">
        <v>227100</v>
      </c>
      <c r="C392" s="333">
        <f>SUMIFS('Expenditures - all orgs'!$D$14:$D$3599,'Expenditures - all orgs'!$C$14:$C$3599, 'Budget Detail - CCCCCC'!$B392,'Expenditures - all orgs'!$B$14:$B$3599,'Budget Detail - CCCCCC'!$B$3)</f>
        <v>0</v>
      </c>
      <c r="D392" s="564">
        <f>SUMIFS('Expenditures - all orgs'!$E$14:$E$3599,'Expenditures - all orgs'!$C$14:$C$3599, 'Budget Detail - CCCCCC'!$B392,'Expenditures - all orgs'!$B$14:$B$3599,'Budget Detail - CCCCCC'!$B$3)</f>
        <v>0</v>
      </c>
      <c r="E392" s="565">
        <f>SUMIFS('Expenditures - all orgs'!$F$14:$F$3599,'Expenditures - all orgs'!$C$14:$C$3599, 'Budget Detail - CCCCCC'!$B392,'Expenditures - all orgs'!$B$14:$B$3599,'Budget Detail - CCCCCC'!$B$3)</f>
        <v>0</v>
      </c>
      <c r="F392" s="566">
        <f t="shared" ref="F392:F401" si="55">C392-D392-E392</f>
        <v>0</v>
      </c>
    </row>
    <row r="393" spans="1:6" ht="15" customHeight="1" x14ac:dyDescent="0.3">
      <c r="A393" s="222" t="s">
        <v>283</v>
      </c>
      <c r="B393" s="667">
        <v>227200</v>
      </c>
      <c r="C393" s="333">
        <f>SUMIFS('Expenditures - all orgs'!$D$14:$D$3599,'Expenditures - all orgs'!$C$14:$C$3599, 'Budget Detail - CCCCCC'!$B393,'Expenditures - all orgs'!$B$14:$B$3599,'Budget Detail - CCCCCC'!$B$3)</f>
        <v>0</v>
      </c>
      <c r="D393" s="564">
        <f>SUMIFS('Expenditures - all orgs'!$E$14:$E$3599,'Expenditures - all orgs'!$C$14:$C$3599, 'Budget Detail - CCCCCC'!$B393,'Expenditures - all orgs'!$B$14:$B$3599,'Budget Detail - CCCCCC'!$B$3)</f>
        <v>0</v>
      </c>
      <c r="E393" s="565">
        <f>SUMIFS('Expenditures - all orgs'!$F$14:$F$3599,'Expenditures - all orgs'!$C$14:$C$3599, 'Budget Detail - CCCCCC'!$B393,'Expenditures - all orgs'!$B$14:$B$3599,'Budget Detail - CCCCCC'!$B$3)</f>
        <v>0</v>
      </c>
      <c r="F393" s="566">
        <f t="shared" si="55"/>
        <v>0</v>
      </c>
    </row>
    <row r="394" spans="1:6" ht="15" customHeight="1" x14ac:dyDescent="0.3">
      <c r="A394" s="222" t="s">
        <v>284</v>
      </c>
      <c r="B394" s="667">
        <v>227300</v>
      </c>
      <c r="C394" s="333">
        <f>SUMIFS('Expenditures - all orgs'!$D$14:$D$3599,'Expenditures - all orgs'!$C$14:$C$3599, 'Budget Detail - CCCCCC'!$B394,'Expenditures - all orgs'!$B$14:$B$3599,'Budget Detail - CCCCCC'!$B$3)</f>
        <v>0</v>
      </c>
      <c r="D394" s="564">
        <f>SUMIFS('Expenditures - all orgs'!$E$14:$E$3599,'Expenditures - all orgs'!$C$14:$C$3599, 'Budget Detail - CCCCCC'!$B394,'Expenditures - all orgs'!$B$14:$B$3599,'Budget Detail - CCCCCC'!$B$3)</f>
        <v>0</v>
      </c>
      <c r="E394" s="565">
        <f>SUMIFS('Expenditures - all orgs'!$F$14:$F$3599,'Expenditures - all orgs'!$C$14:$C$3599, 'Budget Detail - CCCCCC'!$B394,'Expenditures - all orgs'!$B$14:$B$3599,'Budget Detail - CCCCCC'!$B$3)</f>
        <v>0</v>
      </c>
      <c r="F394" s="566">
        <f t="shared" si="55"/>
        <v>0</v>
      </c>
    </row>
    <row r="395" spans="1:6" ht="15" customHeight="1" x14ac:dyDescent="0.3">
      <c r="A395" s="222" t="s">
        <v>285</v>
      </c>
      <c r="B395" s="667">
        <v>227400</v>
      </c>
      <c r="C395" s="333">
        <f>SUMIFS('Expenditures - all orgs'!$D$14:$D$3599,'Expenditures - all orgs'!$C$14:$C$3599, 'Budget Detail - CCCCCC'!$B395,'Expenditures - all orgs'!$B$14:$B$3599,'Budget Detail - CCCCCC'!$B$3)</f>
        <v>0</v>
      </c>
      <c r="D395" s="564">
        <f>SUMIFS('Expenditures - all orgs'!$E$14:$E$3599,'Expenditures - all orgs'!$C$14:$C$3599, 'Budget Detail - CCCCCC'!$B395,'Expenditures - all orgs'!$B$14:$B$3599,'Budget Detail - CCCCCC'!$B$3)</f>
        <v>0</v>
      </c>
      <c r="E395" s="565">
        <f>SUMIFS('Expenditures - all orgs'!$F$14:$F$3599,'Expenditures - all orgs'!$C$14:$C$3599, 'Budget Detail - CCCCCC'!$B395,'Expenditures - all orgs'!$B$14:$B$3599,'Budget Detail - CCCCCC'!$B$3)</f>
        <v>0</v>
      </c>
      <c r="F395" s="566">
        <f t="shared" si="55"/>
        <v>0</v>
      </c>
    </row>
    <row r="396" spans="1:6" ht="15" customHeight="1" x14ac:dyDescent="0.3">
      <c r="A396" s="222" t="s">
        <v>286</v>
      </c>
      <c r="B396" s="667">
        <v>227500</v>
      </c>
      <c r="C396" s="333">
        <f>SUMIFS('Expenditures - all orgs'!$D$14:$D$3599,'Expenditures - all orgs'!$C$14:$C$3599, 'Budget Detail - CCCCCC'!$B396,'Expenditures - all orgs'!$B$14:$B$3599,'Budget Detail - CCCCCC'!$B$3)</f>
        <v>0</v>
      </c>
      <c r="D396" s="564">
        <f>SUMIFS('Expenditures - all orgs'!$E$14:$E$3599,'Expenditures - all orgs'!$C$14:$C$3599, 'Budget Detail - CCCCCC'!$B396,'Expenditures - all orgs'!$B$14:$B$3599,'Budget Detail - CCCCCC'!$B$3)</f>
        <v>0</v>
      </c>
      <c r="E396" s="565">
        <f>SUMIFS('Expenditures - all orgs'!$F$14:$F$3599,'Expenditures - all orgs'!$C$14:$C$3599, 'Budget Detail - CCCCCC'!$B396,'Expenditures - all orgs'!$B$14:$B$3599,'Budget Detail - CCCCCC'!$B$3)</f>
        <v>0</v>
      </c>
      <c r="F396" s="566">
        <f t="shared" si="55"/>
        <v>0</v>
      </c>
    </row>
    <row r="397" spans="1:6" ht="15" customHeight="1" x14ac:dyDescent="0.3">
      <c r="A397" s="222" t="s">
        <v>287</v>
      </c>
      <c r="B397" s="667">
        <v>227600</v>
      </c>
      <c r="C397" s="333">
        <f>SUMIFS('Expenditures - all orgs'!$D$14:$D$3599,'Expenditures - all orgs'!$C$14:$C$3599, 'Budget Detail - CCCCCC'!$B397,'Expenditures - all orgs'!$B$14:$B$3599,'Budget Detail - CCCCCC'!$B$3)</f>
        <v>0</v>
      </c>
      <c r="D397" s="564">
        <f>SUMIFS('Expenditures - all orgs'!$E$14:$E$3599,'Expenditures - all orgs'!$C$14:$C$3599, 'Budget Detail - CCCCCC'!$B397,'Expenditures - all orgs'!$B$14:$B$3599,'Budget Detail - CCCCCC'!$B$3)</f>
        <v>0</v>
      </c>
      <c r="E397" s="565">
        <f>SUMIFS('Expenditures - all orgs'!$F$14:$F$3599,'Expenditures - all orgs'!$C$14:$C$3599, 'Budget Detail - CCCCCC'!$B397,'Expenditures - all orgs'!$B$14:$B$3599,'Budget Detail - CCCCCC'!$B$3)</f>
        <v>0</v>
      </c>
      <c r="F397" s="566">
        <f t="shared" si="55"/>
        <v>0</v>
      </c>
    </row>
    <row r="398" spans="1:6" ht="15" customHeight="1" x14ac:dyDescent="0.3">
      <c r="A398" s="222" t="s">
        <v>288</v>
      </c>
      <c r="B398" s="667">
        <v>227700</v>
      </c>
      <c r="C398" s="333">
        <f>SUMIFS('Expenditures - all orgs'!$D$14:$D$3599,'Expenditures - all orgs'!$C$14:$C$3599, 'Budget Detail - CCCCCC'!$B398,'Expenditures - all orgs'!$B$14:$B$3599,'Budget Detail - CCCCCC'!$B$3)</f>
        <v>0</v>
      </c>
      <c r="D398" s="564">
        <f>SUMIFS('Expenditures - all orgs'!$E$14:$E$3599,'Expenditures - all orgs'!$C$14:$C$3599, 'Budget Detail - CCCCCC'!$B398,'Expenditures - all orgs'!$B$14:$B$3599,'Budget Detail - CCCCCC'!$B$3)</f>
        <v>0</v>
      </c>
      <c r="E398" s="565">
        <f>SUMIFS('Expenditures - all orgs'!$F$14:$F$3599,'Expenditures - all orgs'!$C$14:$C$3599, 'Budget Detail - CCCCCC'!$B398,'Expenditures - all orgs'!$B$14:$B$3599,'Budget Detail - CCCCCC'!$B$3)</f>
        <v>0</v>
      </c>
      <c r="F398" s="566">
        <f t="shared" si="55"/>
        <v>0</v>
      </c>
    </row>
    <row r="399" spans="1:6" ht="15" customHeight="1" x14ac:dyDescent="0.3">
      <c r="A399" s="222" t="s">
        <v>289</v>
      </c>
      <c r="B399" s="667">
        <v>227800</v>
      </c>
      <c r="C399" s="333">
        <f>SUMIFS('Expenditures - all orgs'!$D$14:$D$3599,'Expenditures - all orgs'!$C$14:$C$3599, 'Budget Detail - CCCCCC'!$B399,'Expenditures - all orgs'!$B$14:$B$3599,'Budget Detail - CCCCCC'!$B$3)</f>
        <v>0</v>
      </c>
      <c r="D399" s="564">
        <f>SUMIFS('Expenditures - all orgs'!$E$14:$E$3599,'Expenditures - all orgs'!$C$14:$C$3599, 'Budget Detail - CCCCCC'!$B399,'Expenditures - all orgs'!$B$14:$B$3599,'Budget Detail - CCCCCC'!$B$3)</f>
        <v>0</v>
      </c>
      <c r="E399" s="565">
        <f>SUMIFS('Expenditures - all orgs'!$F$14:$F$3599,'Expenditures - all orgs'!$C$14:$C$3599, 'Budget Detail - CCCCCC'!$B399,'Expenditures - all orgs'!$B$14:$B$3599,'Budget Detail - CCCCCC'!$B$3)</f>
        <v>0</v>
      </c>
      <c r="F399" s="566">
        <f t="shared" si="55"/>
        <v>0</v>
      </c>
    </row>
    <row r="400" spans="1:6" ht="15" customHeight="1" x14ac:dyDescent="0.3">
      <c r="A400" s="218" t="s">
        <v>104</v>
      </c>
      <c r="B400" s="667" t="s">
        <v>107</v>
      </c>
      <c r="C400" s="333">
        <f>SUMIFS('Expenditures - all orgs'!$D$14:$D$3599,'Expenditures - all orgs'!$C$14:$C$3599, 'Budget Detail - CCCCCC'!$B400,'Expenditures - all orgs'!$B$14:$B$3599,'Budget Detail - CCCCCC'!$B$3)</f>
        <v>0</v>
      </c>
      <c r="D400" s="564">
        <f>SUMIFS('Expenditures - all orgs'!$E$14:$E$3599,'Expenditures - all orgs'!$C$14:$C$3599, 'Budget Detail - CCCCCC'!$B400,'Expenditures - all orgs'!$B$14:$B$3599,'Budget Detail - CCCCCC'!$B$3)</f>
        <v>0</v>
      </c>
      <c r="E400" s="565">
        <f>SUMIFS('Expenditures - all orgs'!$F$14:$F$3599,'Expenditures - all orgs'!$C$14:$C$3599, 'Budget Detail - CCCCCC'!$B400,'Expenditures - all orgs'!$B$14:$B$3599,'Budget Detail - CCCCCC'!$B$3)</f>
        <v>0</v>
      </c>
      <c r="F400" s="566">
        <f t="shared" si="55"/>
        <v>0</v>
      </c>
    </row>
    <row r="401" spans="1:37" ht="15" customHeight="1" thickBot="1" x14ac:dyDescent="0.35">
      <c r="A401" s="218" t="s">
        <v>104</v>
      </c>
      <c r="B401" s="667" t="s">
        <v>107</v>
      </c>
      <c r="C401" s="333">
        <f>SUMIFS('Expenditures - all orgs'!$D$14:$D$3599,'Expenditures - all orgs'!$C$14:$C$3599, 'Budget Detail - CCCCCC'!$B401,'Expenditures - all orgs'!$B$14:$B$3599,'Budget Detail - CCCCCC'!$B$3)</f>
        <v>0</v>
      </c>
      <c r="D401" s="567">
        <f>SUMIFS('Expenditures - all orgs'!$E$14:$E$3599,'Expenditures - all orgs'!$C$14:$C$3599, 'Budget Detail - CCCCCC'!$B401,'Expenditures - all orgs'!$B$14:$B$3599,'Budget Detail - CCCCCC'!$B$3)</f>
        <v>0</v>
      </c>
      <c r="E401" s="568">
        <f>SUMIFS('Expenditures - all orgs'!$F$14:$F$3599,'Expenditures - all orgs'!$C$14:$C$3599, 'Budget Detail - CCCCCC'!$B401,'Expenditures - all orgs'!$B$14:$B$3599,'Budget Detail - CCCCCC'!$B$3)</f>
        <v>0</v>
      </c>
      <c r="F401" s="569">
        <f t="shared" si="55"/>
        <v>0</v>
      </c>
    </row>
    <row r="402" spans="1:37" ht="15" customHeight="1" thickBot="1" x14ac:dyDescent="0.35">
      <c r="A402" s="218"/>
      <c r="B402" s="668" t="s">
        <v>362</v>
      </c>
      <c r="C402" s="381">
        <f>SUM(C392:C401)</f>
        <v>0</v>
      </c>
      <c r="D402" s="381">
        <f t="shared" ref="D402:F402" si="56">SUM(D392:D401)</f>
        <v>0</v>
      </c>
      <c r="E402" s="381">
        <f t="shared" si="56"/>
        <v>0</v>
      </c>
      <c r="F402" s="381">
        <f t="shared" si="56"/>
        <v>0</v>
      </c>
    </row>
    <row r="403" spans="1:37" ht="15" customHeight="1" x14ac:dyDescent="0.3">
      <c r="A403" s="708"/>
      <c r="B403" s="588"/>
      <c r="C403" s="288"/>
      <c r="D403" s="966"/>
      <c r="E403" s="966"/>
      <c r="F403" s="967"/>
    </row>
    <row r="404" spans="1:37" ht="15" customHeight="1" x14ac:dyDescent="0.3">
      <c r="A404" s="231" t="s">
        <v>290</v>
      </c>
      <c r="B404" s="588"/>
      <c r="C404" s="288"/>
      <c r="D404" s="966"/>
      <c r="E404" s="966"/>
      <c r="F404" s="967"/>
    </row>
    <row r="405" spans="1:37" ht="15" customHeight="1" x14ac:dyDescent="0.3">
      <c r="A405" s="708" t="s">
        <v>292</v>
      </c>
      <c r="B405" s="669">
        <v>228100</v>
      </c>
      <c r="C405" s="334">
        <f>SUMIFS('Expenditures - all orgs'!$D$14:$D$3599,'Expenditures - all orgs'!$C$14:$C$3599, 'Budget Detail - CCCCCC'!$B405,'Expenditures - all orgs'!$B$14:$B$3599,'Budget Detail - CCCCCC'!$B$3)</f>
        <v>0</v>
      </c>
      <c r="D405" s="571">
        <f>SUMIFS('Expenditures - all orgs'!$E$14:$E$3599,'Expenditures - all orgs'!$C$14:$C$3599, 'Budget Detail - CCCCCC'!$B405,'Expenditures - all orgs'!$B$14:$B$3599,'Budget Detail - CCCCCC'!$B$3)</f>
        <v>0</v>
      </c>
      <c r="E405" s="572">
        <f>SUMIFS('Expenditures - all orgs'!$F$14:$F$3599,'Expenditures - all orgs'!$C$14:$C$3599, 'Budget Detail - CCCCCC'!$B405,'Expenditures - all orgs'!$B$14:$B$3599,'Budget Detail - CCCCCC'!$B$3)</f>
        <v>0</v>
      </c>
      <c r="F405" s="573">
        <f t="shared" ref="F405:F409" si="57">C405-D405-E405</f>
        <v>0</v>
      </c>
    </row>
    <row r="406" spans="1:37" ht="15" customHeight="1" x14ac:dyDescent="0.3">
      <c r="A406" s="708" t="s">
        <v>291</v>
      </c>
      <c r="B406" s="670">
        <v>228200</v>
      </c>
      <c r="C406" s="334">
        <f>SUMIFS('Expenditures - all orgs'!$D$14:$D$3599,'Expenditures - all orgs'!$C$14:$C$3599, 'Budget Detail - CCCCCC'!$B406,'Expenditures - all orgs'!$B$14:$B$3599,'Budget Detail - CCCCCC'!$B$3)</f>
        <v>0</v>
      </c>
      <c r="D406" s="571">
        <f>SUMIFS('Expenditures - all orgs'!$E$14:$E$3599,'Expenditures - all orgs'!$C$14:$C$3599, 'Budget Detail - CCCCCC'!$B406,'Expenditures - all orgs'!$B$14:$B$3599,'Budget Detail - CCCCCC'!$B$3)</f>
        <v>0</v>
      </c>
      <c r="E406" s="572">
        <f>SUMIFS('Expenditures - all orgs'!$F$14:$F$3599,'Expenditures - all orgs'!$C$14:$C$3599, 'Budget Detail - CCCCCC'!$B406,'Expenditures - all orgs'!$B$14:$B$3599,'Budget Detail - CCCCCC'!$B$3)</f>
        <v>0</v>
      </c>
      <c r="F406" s="573">
        <f t="shared" si="57"/>
        <v>0</v>
      </c>
    </row>
    <row r="407" spans="1:37" ht="15" customHeight="1" x14ac:dyDescent="0.3">
      <c r="A407" s="708" t="s">
        <v>293</v>
      </c>
      <c r="B407" s="670">
        <v>228300</v>
      </c>
      <c r="C407" s="334">
        <f>SUMIFS('Expenditures - all orgs'!$D$14:$D$3599,'Expenditures - all orgs'!$C$14:$C$3599, 'Budget Detail - CCCCCC'!$B407,'Expenditures - all orgs'!$B$14:$B$3599,'Budget Detail - CCCCCC'!$B$3)</f>
        <v>0</v>
      </c>
      <c r="D407" s="571">
        <f>SUMIFS('Expenditures - all orgs'!$E$14:$E$3599,'Expenditures - all orgs'!$C$14:$C$3599, 'Budget Detail - CCCCCC'!$B407,'Expenditures - all orgs'!$B$14:$B$3599,'Budget Detail - CCCCCC'!$B$3)</f>
        <v>0</v>
      </c>
      <c r="E407" s="572">
        <f>SUMIFS('Expenditures - all orgs'!$F$14:$F$3599,'Expenditures - all orgs'!$C$14:$C$3599, 'Budget Detail - CCCCCC'!$B407,'Expenditures - all orgs'!$B$14:$B$3599,'Budget Detail - CCCCCC'!$B$3)</f>
        <v>0</v>
      </c>
      <c r="F407" s="573">
        <f t="shared" si="57"/>
        <v>0</v>
      </c>
    </row>
    <row r="408" spans="1:37" ht="15" customHeight="1" x14ac:dyDescent="0.3">
      <c r="A408" s="708" t="s">
        <v>443</v>
      </c>
      <c r="B408" s="670">
        <v>228800</v>
      </c>
      <c r="C408" s="334">
        <f>SUMIFS('Expenditures - all orgs'!$D$14:$D$3599,'Expenditures - all orgs'!$C$14:$C$3599, 'Budget Detail - CCCCCC'!$B408,'Expenditures - all orgs'!$B$14:$B$3599,'Budget Detail - CCCCCC'!$B$3)</f>
        <v>0</v>
      </c>
      <c r="D408" s="571">
        <f>SUMIFS('Expenditures - all orgs'!$E$14:$E$3599,'Expenditures - all orgs'!$C$14:$C$3599, 'Budget Detail - CCCCCC'!$B408,'Expenditures - all orgs'!$B$14:$B$3599,'Budget Detail - CCCCCC'!$B$3)</f>
        <v>0</v>
      </c>
      <c r="E408" s="572">
        <f>SUMIFS('Expenditures - all orgs'!$F$14:$F$3599,'Expenditures - all orgs'!$C$14:$C$3599, 'Budget Detail - CCCCCC'!$B408,'Expenditures - all orgs'!$B$14:$B$3599,'Budget Detail - CCCCCC'!$B$3)</f>
        <v>0</v>
      </c>
      <c r="F408" s="573">
        <f t="shared" si="57"/>
        <v>0</v>
      </c>
    </row>
    <row r="409" spans="1:37" ht="15" customHeight="1" thickBot="1" x14ac:dyDescent="0.35">
      <c r="A409" s="708" t="s">
        <v>104</v>
      </c>
      <c r="B409" s="670" t="s">
        <v>107</v>
      </c>
      <c r="C409" s="334">
        <f>SUMIFS('Expenditures - all orgs'!$D$14:$D$3599,'Expenditures - all orgs'!$C$14:$C$3599, 'Budget Detail - CCCCCC'!$B409,'Expenditures - all orgs'!$B$14:$B$3599,'Budget Detail - CCCCCC'!$B$3)</f>
        <v>0</v>
      </c>
      <c r="D409" s="574">
        <f>SUMIFS('Expenditures - all orgs'!$E$14:$E$3599,'Expenditures - all orgs'!$C$14:$C$3599, 'Budget Detail - CCCCCC'!$B409,'Expenditures - all orgs'!$B$14:$B$3599,'Budget Detail - CCCCCC'!$B$3)</f>
        <v>0</v>
      </c>
      <c r="E409" s="575">
        <f>SUMIFS('Expenditures - all orgs'!$F$14:$F$3599,'Expenditures - all orgs'!$C$14:$C$3599, 'Budget Detail - CCCCCC'!$B409,'Expenditures - all orgs'!$B$14:$B$3599,'Budget Detail - CCCCCC'!$B$3)</f>
        <v>0</v>
      </c>
      <c r="F409" s="576">
        <f t="shared" si="57"/>
        <v>0</v>
      </c>
    </row>
    <row r="410" spans="1:37" ht="15" customHeight="1" thickBot="1" x14ac:dyDescent="0.35">
      <c r="A410" s="708"/>
      <c r="B410" s="671" t="s">
        <v>362</v>
      </c>
      <c r="C410" s="382">
        <f>SUM(C405:C409)</f>
        <v>0</v>
      </c>
      <c r="D410" s="382">
        <f t="shared" ref="D410:F410" si="58">SUM(D405:D409)</f>
        <v>0</v>
      </c>
      <c r="E410" s="382">
        <f t="shared" si="58"/>
        <v>0</v>
      </c>
      <c r="F410" s="382">
        <f t="shared" si="58"/>
        <v>0</v>
      </c>
    </row>
    <row r="411" spans="1:37" ht="15" customHeight="1" x14ac:dyDescent="0.3">
      <c r="A411" s="708"/>
      <c r="B411" s="588"/>
      <c r="C411" s="288"/>
      <c r="D411" s="966"/>
      <c r="E411" s="966"/>
      <c r="F411" s="967"/>
    </row>
    <row r="412" spans="1:37" ht="15" customHeight="1" x14ac:dyDescent="0.3">
      <c r="A412" s="231" t="s">
        <v>437</v>
      </c>
      <c r="B412" s="588"/>
      <c r="C412" s="288"/>
      <c r="D412" s="288"/>
      <c r="E412" s="288"/>
      <c r="F412" s="290"/>
    </row>
    <row r="413" spans="1:37" ht="15" customHeight="1" thickBot="1" x14ac:dyDescent="0.35">
      <c r="A413" s="222" t="s">
        <v>438</v>
      </c>
      <c r="B413" s="1120">
        <v>232000</v>
      </c>
      <c r="C413" s="1148">
        <f>SUMIFS('Expenditures - all orgs'!$D$14:$D$3599,'Expenditures - all orgs'!$C$14:$C$3599, 'Budget Detail - CCCCCC'!$B413,'Expenditures - all orgs'!$B$14:$B$3599,'Budget Detail - CCCCCC'!$B$3)</f>
        <v>0</v>
      </c>
      <c r="D413" s="1150">
        <f>SUMIFS('Expenditures - all orgs'!$E$14:$E$3599,'Expenditures - all orgs'!$C$14:$C$3599, 'Budget Detail - CCCCCC'!$B413,'Expenditures - all orgs'!$B$14:$B$3599,'Budget Detail - CCCCCC'!$B$3)</f>
        <v>0</v>
      </c>
      <c r="E413" s="1149">
        <f>SUMIFS('Expenditures - all orgs'!$F$14:$F$3599,'Expenditures - all orgs'!$C$14:$C$3599, 'Budget Detail - CCCCCC'!$B413,'Expenditures - all orgs'!$B$14:$B$3599,'Budget Detail - CCCCCC'!$B$3)</f>
        <v>0</v>
      </c>
      <c r="F413" s="1151">
        <f t="shared" ref="F413" si="59">C413-D413-E413</f>
        <v>0</v>
      </c>
    </row>
    <row r="414" spans="1:37" ht="15" customHeight="1" thickBot="1" x14ac:dyDescent="0.35">
      <c r="A414" s="708"/>
      <c r="B414" s="1121" t="s">
        <v>362</v>
      </c>
      <c r="C414" s="1122">
        <f>SUM(C413:C413)</f>
        <v>0</v>
      </c>
      <c r="D414" s="1122">
        <f>SUM(D413:D413)</f>
        <v>0</v>
      </c>
      <c r="E414" s="1122">
        <f>SUM(E413:E413)</f>
        <v>0</v>
      </c>
      <c r="F414" s="1122">
        <f>SUM(F413:F413)</f>
        <v>0</v>
      </c>
    </row>
    <row r="415" spans="1:37" ht="15" customHeight="1" x14ac:dyDescent="0.3">
      <c r="A415" s="708"/>
      <c r="B415" s="588"/>
      <c r="C415" s="288"/>
      <c r="D415" s="966"/>
      <c r="E415" s="966"/>
      <c r="F415" s="967"/>
    </row>
    <row r="416" spans="1:37" s="307" customFormat="1" ht="15" customHeight="1" x14ac:dyDescent="0.3">
      <c r="A416" s="231" t="s">
        <v>364</v>
      </c>
      <c r="B416" s="588"/>
      <c r="C416" s="288"/>
      <c r="D416" s="288"/>
      <c r="E416" s="288"/>
      <c r="F416" s="290"/>
      <c r="G416" s="305"/>
      <c r="H416" s="306"/>
      <c r="I416" s="306"/>
      <c r="J416" s="306"/>
      <c r="K416" s="305"/>
      <c r="L416" s="305"/>
      <c r="M416" s="305"/>
      <c r="N416" s="305"/>
      <c r="O416" s="305"/>
      <c r="P416" s="305"/>
      <c r="Q416" s="305"/>
      <c r="R416" s="305"/>
      <c r="S416" s="305"/>
      <c r="T416" s="305"/>
      <c r="U416" s="305"/>
      <c r="V416" s="305"/>
      <c r="W416" s="305"/>
      <c r="X416" s="305"/>
      <c r="Y416" s="305"/>
      <c r="Z416" s="305"/>
      <c r="AA416" s="305"/>
      <c r="AB416" s="305"/>
      <c r="AC416" s="305"/>
      <c r="AD416" s="305"/>
      <c r="AE416" s="305"/>
      <c r="AF416" s="305"/>
      <c r="AG416" s="305"/>
      <c r="AH416" s="305"/>
      <c r="AI416" s="305"/>
      <c r="AJ416" s="305"/>
      <c r="AK416" s="305"/>
    </row>
    <row r="417" spans="1:37" s="307" customFormat="1" ht="15" customHeight="1" x14ac:dyDescent="0.3">
      <c r="A417" s="222" t="s">
        <v>105</v>
      </c>
      <c r="B417" s="698" t="s">
        <v>365</v>
      </c>
      <c r="C417" s="694">
        <v>0</v>
      </c>
      <c r="D417" s="695">
        <v>0</v>
      </c>
      <c r="E417" s="696">
        <v>0</v>
      </c>
      <c r="F417" s="697">
        <f>C417-D417-E417</f>
        <v>0</v>
      </c>
      <c r="G417" s="305"/>
      <c r="H417" s="306"/>
      <c r="I417" s="306"/>
      <c r="J417" s="306"/>
      <c r="K417" s="305"/>
      <c r="L417" s="305"/>
      <c r="M417" s="305"/>
      <c r="N417" s="305"/>
      <c r="O417" s="305"/>
      <c r="P417" s="305"/>
      <c r="Q417" s="305"/>
      <c r="R417" s="305"/>
      <c r="S417" s="305"/>
      <c r="T417" s="305"/>
      <c r="U417" s="305"/>
      <c r="V417" s="305"/>
      <c r="W417" s="305"/>
      <c r="X417" s="305"/>
      <c r="Y417" s="305"/>
      <c r="Z417" s="305"/>
      <c r="AA417" s="305"/>
      <c r="AB417" s="305"/>
      <c r="AC417" s="305"/>
      <c r="AD417" s="305"/>
      <c r="AE417" s="305"/>
      <c r="AF417" s="305"/>
      <c r="AG417" s="305"/>
      <c r="AH417" s="305"/>
      <c r="AI417" s="305"/>
      <c r="AJ417" s="305"/>
      <c r="AK417" s="305"/>
    </row>
    <row r="418" spans="1:37" s="307" customFormat="1" ht="15" customHeight="1" x14ac:dyDescent="0.3">
      <c r="A418" s="222" t="s">
        <v>105</v>
      </c>
      <c r="B418" s="699" t="s">
        <v>365</v>
      </c>
      <c r="C418" s="694">
        <v>0</v>
      </c>
      <c r="D418" s="695">
        <v>0</v>
      </c>
      <c r="E418" s="696">
        <v>0</v>
      </c>
      <c r="F418" s="697">
        <f t="shared" ref="F418:F427" si="60">C418-D418-E418</f>
        <v>0</v>
      </c>
      <c r="G418" s="305"/>
      <c r="H418" s="306"/>
      <c r="I418" s="306"/>
      <c r="J418" s="306"/>
      <c r="K418" s="305"/>
      <c r="L418" s="305"/>
      <c r="M418" s="305"/>
      <c r="N418" s="305"/>
      <c r="O418" s="305"/>
      <c r="P418" s="305"/>
      <c r="Q418" s="305"/>
      <c r="R418" s="305"/>
      <c r="S418" s="305"/>
      <c r="T418" s="305"/>
      <c r="U418" s="305"/>
      <c r="V418" s="305"/>
      <c r="W418" s="305"/>
      <c r="X418" s="305"/>
      <c r="Y418" s="305"/>
      <c r="Z418" s="305"/>
      <c r="AA418" s="305"/>
      <c r="AB418" s="305"/>
      <c r="AC418" s="305"/>
      <c r="AD418" s="305"/>
      <c r="AE418" s="305"/>
      <c r="AF418" s="305"/>
      <c r="AG418" s="305"/>
      <c r="AH418" s="305"/>
      <c r="AI418" s="305"/>
      <c r="AJ418" s="305"/>
      <c r="AK418" s="305"/>
    </row>
    <row r="419" spans="1:37" s="307" customFormat="1" ht="15" customHeight="1" x14ac:dyDescent="0.3">
      <c r="A419" s="222" t="s">
        <v>105</v>
      </c>
      <c r="B419" s="699" t="s">
        <v>365</v>
      </c>
      <c r="C419" s="694">
        <v>0</v>
      </c>
      <c r="D419" s="695">
        <v>0</v>
      </c>
      <c r="E419" s="696">
        <v>0</v>
      </c>
      <c r="F419" s="697">
        <f t="shared" si="60"/>
        <v>0</v>
      </c>
      <c r="G419" s="305"/>
      <c r="H419" s="306"/>
      <c r="I419" s="306"/>
      <c r="J419" s="306"/>
      <c r="K419" s="305"/>
      <c r="L419" s="305"/>
      <c r="M419" s="305"/>
      <c r="N419" s="305"/>
      <c r="O419" s="305"/>
      <c r="P419" s="305"/>
      <c r="Q419" s="305"/>
      <c r="R419" s="305"/>
      <c r="S419" s="305"/>
      <c r="T419" s="305"/>
      <c r="U419" s="305"/>
      <c r="V419" s="305"/>
      <c r="W419" s="305"/>
      <c r="X419" s="305"/>
      <c r="Y419" s="305"/>
      <c r="Z419" s="305"/>
      <c r="AA419" s="305"/>
      <c r="AB419" s="305"/>
      <c r="AC419" s="305"/>
      <c r="AD419" s="305"/>
      <c r="AE419" s="305"/>
      <c r="AF419" s="305"/>
      <c r="AG419" s="305"/>
      <c r="AH419" s="305"/>
      <c r="AI419" s="305"/>
      <c r="AJ419" s="305"/>
      <c r="AK419" s="305"/>
    </row>
    <row r="420" spans="1:37" s="307" customFormat="1" ht="15" customHeight="1" x14ac:dyDescent="0.3">
      <c r="A420" s="222" t="s">
        <v>105</v>
      </c>
      <c r="B420" s="699" t="s">
        <v>365</v>
      </c>
      <c r="C420" s="694">
        <v>0</v>
      </c>
      <c r="D420" s="695">
        <v>0</v>
      </c>
      <c r="E420" s="696">
        <v>0</v>
      </c>
      <c r="F420" s="697">
        <f t="shared" si="60"/>
        <v>0</v>
      </c>
      <c r="G420" s="305"/>
      <c r="H420" s="306"/>
      <c r="I420" s="306"/>
      <c r="J420" s="306"/>
      <c r="K420" s="305"/>
      <c r="L420" s="305"/>
      <c r="M420" s="305"/>
      <c r="N420" s="305"/>
      <c r="O420" s="305"/>
      <c r="P420" s="305"/>
      <c r="Q420" s="305"/>
      <c r="R420" s="305"/>
      <c r="S420" s="305"/>
      <c r="T420" s="305"/>
      <c r="U420" s="305"/>
      <c r="V420" s="305"/>
      <c r="W420" s="305"/>
      <c r="X420" s="305"/>
      <c r="Y420" s="305"/>
      <c r="Z420" s="305"/>
      <c r="AA420" s="305"/>
      <c r="AB420" s="305"/>
      <c r="AC420" s="305"/>
      <c r="AD420" s="305"/>
      <c r="AE420" s="305"/>
      <c r="AF420" s="305"/>
      <c r="AG420" s="305"/>
      <c r="AH420" s="305"/>
      <c r="AI420" s="305"/>
      <c r="AJ420" s="305"/>
      <c r="AK420" s="305"/>
    </row>
    <row r="421" spans="1:37" s="307" customFormat="1" ht="15" customHeight="1" x14ac:dyDescent="0.3">
      <c r="A421" s="222" t="s">
        <v>105</v>
      </c>
      <c r="B421" s="699" t="s">
        <v>365</v>
      </c>
      <c r="C421" s="694">
        <v>0</v>
      </c>
      <c r="D421" s="695">
        <v>0</v>
      </c>
      <c r="E421" s="696">
        <v>0</v>
      </c>
      <c r="F421" s="697">
        <f t="shared" si="60"/>
        <v>0</v>
      </c>
      <c r="G421" s="305"/>
      <c r="H421" s="306"/>
      <c r="I421" s="306"/>
      <c r="J421" s="306"/>
      <c r="K421" s="305"/>
      <c r="L421" s="305"/>
      <c r="M421" s="305"/>
      <c r="N421" s="305"/>
      <c r="O421" s="305"/>
      <c r="P421" s="305"/>
      <c r="Q421" s="305"/>
      <c r="R421" s="305"/>
      <c r="S421" s="305"/>
      <c r="T421" s="305"/>
      <c r="U421" s="305"/>
      <c r="V421" s="305"/>
      <c r="W421" s="305"/>
      <c r="X421" s="305"/>
      <c r="Y421" s="305"/>
      <c r="Z421" s="305"/>
      <c r="AA421" s="305"/>
      <c r="AB421" s="305"/>
      <c r="AC421" s="305"/>
      <c r="AD421" s="305"/>
      <c r="AE421" s="305"/>
      <c r="AF421" s="305"/>
      <c r="AG421" s="305"/>
      <c r="AH421" s="305"/>
      <c r="AI421" s="305"/>
      <c r="AJ421" s="305"/>
      <c r="AK421" s="305"/>
    </row>
    <row r="422" spans="1:37" s="307" customFormat="1" ht="15" customHeight="1" x14ac:dyDescent="0.3">
      <c r="A422" s="222" t="s">
        <v>105</v>
      </c>
      <c r="B422" s="699" t="s">
        <v>365</v>
      </c>
      <c r="C422" s="694">
        <v>0</v>
      </c>
      <c r="D422" s="695">
        <v>0</v>
      </c>
      <c r="E422" s="696">
        <v>0</v>
      </c>
      <c r="F422" s="697">
        <f t="shared" si="60"/>
        <v>0</v>
      </c>
      <c r="G422" s="305"/>
      <c r="H422" s="306"/>
      <c r="I422" s="306"/>
      <c r="J422" s="306"/>
      <c r="K422" s="305"/>
      <c r="L422" s="305"/>
      <c r="M422" s="305"/>
      <c r="N422" s="305"/>
      <c r="O422" s="305"/>
      <c r="P422" s="305"/>
      <c r="Q422" s="305"/>
      <c r="R422" s="305"/>
      <c r="S422" s="305"/>
      <c r="T422" s="305"/>
      <c r="U422" s="305"/>
      <c r="V422" s="305"/>
      <c r="W422" s="305"/>
      <c r="X422" s="305"/>
      <c r="Y422" s="305"/>
      <c r="Z422" s="305"/>
      <c r="AA422" s="305"/>
      <c r="AB422" s="305"/>
      <c r="AC422" s="305"/>
      <c r="AD422" s="305"/>
      <c r="AE422" s="305"/>
      <c r="AF422" s="305"/>
      <c r="AG422" s="305"/>
      <c r="AH422" s="305"/>
      <c r="AI422" s="305"/>
      <c r="AJ422" s="305"/>
      <c r="AK422" s="305"/>
    </row>
    <row r="423" spans="1:37" s="307" customFormat="1" ht="15" customHeight="1" x14ac:dyDescent="0.3">
      <c r="A423" s="222" t="s">
        <v>105</v>
      </c>
      <c r="B423" s="699" t="s">
        <v>365</v>
      </c>
      <c r="C423" s="694">
        <v>0</v>
      </c>
      <c r="D423" s="695">
        <v>0</v>
      </c>
      <c r="E423" s="696">
        <v>0</v>
      </c>
      <c r="F423" s="697">
        <f t="shared" si="60"/>
        <v>0</v>
      </c>
      <c r="G423" s="305"/>
      <c r="H423" s="306"/>
      <c r="I423" s="306"/>
      <c r="J423" s="306"/>
      <c r="K423" s="305"/>
      <c r="L423" s="305"/>
      <c r="M423" s="305"/>
      <c r="N423" s="305"/>
      <c r="O423" s="305"/>
      <c r="P423" s="305"/>
      <c r="Q423" s="305"/>
      <c r="R423" s="305"/>
      <c r="S423" s="305"/>
      <c r="T423" s="305"/>
      <c r="U423" s="305"/>
      <c r="V423" s="305"/>
      <c r="W423" s="305"/>
      <c r="X423" s="305"/>
      <c r="Y423" s="305"/>
      <c r="Z423" s="305"/>
      <c r="AA423" s="305"/>
      <c r="AB423" s="305"/>
      <c r="AC423" s="305"/>
      <c r="AD423" s="305"/>
      <c r="AE423" s="305"/>
      <c r="AF423" s="305"/>
      <c r="AG423" s="305"/>
      <c r="AH423" s="305"/>
      <c r="AI423" s="305"/>
      <c r="AJ423" s="305"/>
      <c r="AK423" s="305"/>
    </row>
    <row r="424" spans="1:37" s="307" customFormat="1" ht="15" customHeight="1" x14ac:dyDescent="0.3">
      <c r="A424" s="222" t="s">
        <v>105</v>
      </c>
      <c r="B424" s="699" t="s">
        <v>365</v>
      </c>
      <c r="C424" s="694">
        <v>0</v>
      </c>
      <c r="D424" s="695">
        <v>0</v>
      </c>
      <c r="E424" s="696">
        <v>0</v>
      </c>
      <c r="F424" s="697">
        <f t="shared" si="60"/>
        <v>0</v>
      </c>
      <c r="G424" s="305"/>
      <c r="H424" s="306"/>
      <c r="I424" s="306"/>
      <c r="J424" s="306"/>
      <c r="K424" s="305"/>
      <c r="L424" s="305"/>
      <c r="M424" s="305"/>
      <c r="N424" s="305"/>
      <c r="O424" s="305"/>
      <c r="P424" s="305"/>
      <c r="Q424" s="305"/>
      <c r="R424" s="305"/>
      <c r="S424" s="305"/>
      <c r="T424" s="305"/>
      <c r="U424" s="305"/>
      <c r="V424" s="305"/>
      <c r="W424" s="305"/>
      <c r="X424" s="305"/>
      <c r="Y424" s="305"/>
      <c r="Z424" s="305"/>
      <c r="AA424" s="305"/>
      <c r="AB424" s="305"/>
      <c r="AC424" s="305"/>
      <c r="AD424" s="305"/>
      <c r="AE424" s="305"/>
      <c r="AF424" s="305"/>
      <c r="AG424" s="305"/>
      <c r="AH424" s="305"/>
      <c r="AI424" s="305"/>
      <c r="AJ424" s="305"/>
      <c r="AK424" s="305"/>
    </row>
    <row r="425" spans="1:37" s="307" customFormat="1" ht="15" customHeight="1" x14ac:dyDescent="0.3">
      <c r="A425" s="222" t="s">
        <v>105</v>
      </c>
      <c r="B425" s="699" t="s">
        <v>365</v>
      </c>
      <c r="C425" s="694">
        <v>0</v>
      </c>
      <c r="D425" s="695">
        <v>0</v>
      </c>
      <c r="E425" s="696">
        <v>0</v>
      </c>
      <c r="F425" s="697">
        <f t="shared" si="60"/>
        <v>0</v>
      </c>
      <c r="G425" s="305"/>
      <c r="H425" s="306"/>
      <c r="I425" s="306"/>
      <c r="J425" s="306"/>
      <c r="K425" s="305"/>
      <c r="L425" s="305"/>
      <c r="M425" s="305"/>
      <c r="N425" s="305"/>
      <c r="O425" s="305"/>
      <c r="P425" s="305"/>
      <c r="Q425" s="305"/>
      <c r="R425" s="305"/>
      <c r="S425" s="305"/>
      <c r="T425" s="305"/>
      <c r="U425" s="305"/>
      <c r="V425" s="305"/>
      <c r="W425" s="305"/>
      <c r="X425" s="305"/>
      <c r="Y425" s="305"/>
      <c r="Z425" s="305"/>
      <c r="AA425" s="305"/>
      <c r="AB425" s="305"/>
      <c r="AC425" s="305"/>
      <c r="AD425" s="305"/>
      <c r="AE425" s="305"/>
      <c r="AF425" s="305"/>
      <c r="AG425" s="305"/>
      <c r="AH425" s="305"/>
      <c r="AI425" s="305"/>
      <c r="AJ425" s="305"/>
      <c r="AK425" s="305"/>
    </row>
    <row r="426" spans="1:37" s="307" customFormat="1" ht="15" customHeight="1" x14ac:dyDescent="0.3">
      <c r="A426" s="222" t="s">
        <v>105</v>
      </c>
      <c r="B426" s="699" t="s">
        <v>365</v>
      </c>
      <c r="C426" s="694">
        <v>0</v>
      </c>
      <c r="D426" s="695">
        <v>0</v>
      </c>
      <c r="E426" s="696">
        <v>0</v>
      </c>
      <c r="F426" s="697">
        <f t="shared" si="60"/>
        <v>0</v>
      </c>
      <c r="G426" s="305"/>
      <c r="H426" s="306"/>
      <c r="I426" s="306"/>
      <c r="J426" s="306"/>
      <c r="K426" s="305"/>
      <c r="L426" s="305"/>
      <c r="M426" s="305"/>
      <c r="N426" s="305"/>
      <c r="O426" s="305"/>
      <c r="P426" s="305"/>
      <c r="Q426" s="305"/>
      <c r="R426" s="305"/>
      <c r="S426" s="305"/>
      <c r="T426" s="305"/>
      <c r="U426" s="305"/>
      <c r="V426" s="305"/>
      <c r="W426" s="305"/>
      <c r="X426" s="305"/>
      <c r="Y426" s="305"/>
      <c r="Z426" s="305"/>
      <c r="AA426" s="305"/>
      <c r="AB426" s="305"/>
      <c r="AC426" s="305"/>
      <c r="AD426" s="305"/>
      <c r="AE426" s="305"/>
      <c r="AF426" s="305"/>
      <c r="AG426" s="305"/>
      <c r="AH426" s="305"/>
      <c r="AI426" s="305"/>
      <c r="AJ426" s="305"/>
      <c r="AK426" s="305"/>
    </row>
    <row r="427" spans="1:37" s="307" customFormat="1" ht="15" customHeight="1" x14ac:dyDescent="0.3">
      <c r="A427" s="222" t="s">
        <v>105</v>
      </c>
      <c r="B427" s="699" t="s">
        <v>365</v>
      </c>
      <c r="C427" s="694">
        <v>0</v>
      </c>
      <c r="D427" s="695">
        <v>0</v>
      </c>
      <c r="E427" s="696">
        <v>0</v>
      </c>
      <c r="F427" s="697">
        <f t="shared" si="60"/>
        <v>0</v>
      </c>
      <c r="G427" s="305"/>
      <c r="H427" s="306"/>
      <c r="I427" s="306"/>
      <c r="J427" s="306"/>
      <c r="K427" s="305"/>
      <c r="L427" s="305"/>
      <c r="M427" s="305"/>
      <c r="N427" s="305"/>
      <c r="O427" s="305"/>
      <c r="P427" s="305"/>
      <c r="Q427" s="305"/>
      <c r="R427" s="305"/>
      <c r="S427" s="305"/>
      <c r="T427" s="305"/>
      <c r="U427" s="305"/>
      <c r="V427" s="305"/>
      <c r="W427" s="305"/>
      <c r="X427" s="305"/>
      <c r="Y427" s="305"/>
      <c r="Z427" s="305"/>
      <c r="AA427" s="305"/>
      <c r="AB427" s="305"/>
      <c r="AC427" s="305"/>
      <c r="AD427" s="305"/>
      <c r="AE427" s="305"/>
      <c r="AF427" s="305"/>
      <c r="AG427" s="305"/>
      <c r="AH427" s="305"/>
      <c r="AI427" s="305"/>
      <c r="AJ427" s="305"/>
      <c r="AK427" s="305"/>
    </row>
    <row r="428" spans="1:37" s="307" customFormat="1" ht="15" customHeight="1" thickBot="1" x14ac:dyDescent="0.35">
      <c r="A428" s="222" t="s">
        <v>105</v>
      </c>
      <c r="B428" s="699" t="s">
        <v>365</v>
      </c>
      <c r="C428" s="694">
        <v>0</v>
      </c>
      <c r="D428" s="695">
        <v>0</v>
      </c>
      <c r="E428" s="696">
        <v>0</v>
      </c>
      <c r="F428" s="697">
        <f>C428-D428-E428</f>
        <v>0</v>
      </c>
      <c r="G428" s="305"/>
      <c r="H428" s="306"/>
      <c r="I428" s="306"/>
      <c r="J428" s="306"/>
      <c r="K428" s="305"/>
      <c r="L428" s="305"/>
      <c r="M428" s="305"/>
      <c r="N428" s="305"/>
      <c r="O428" s="305"/>
      <c r="P428" s="305"/>
      <c r="Q428" s="305"/>
      <c r="R428" s="305"/>
      <c r="S428" s="305"/>
      <c r="T428" s="305"/>
      <c r="U428" s="305"/>
      <c r="V428" s="305"/>
      <c r="W428" s="305"/>
      <c r="X428" s="305"/>
      <c r="Y428" s="305"/>
      <c r="Z428" s="305"/>
      <c r="AA428" s="305"/>
      <c r="AB428" s="305"/>
      <c r="AC428" s="305"/>
      <c r="AD428" s="305"/>
      <c r="AE428" s="305"/>
      <c r="AF428" s="305"/>
      <c r="AG428" s="305"/>
      <c r="AH428" s="305"/>
      <c r="AI428" s="305"/>
      <c r="AJ428" s="305"/>
      <c r="AK428" s="305"/>
    </row>
    <row r="429" spans="1:37" s="307" customFormat="1" ht="15" customHeight="1" thickBot="1" x14ac:dyDescent="0.35">
      <c r="A429" s="708"/>
      <c r="B429" s="700" t="s">
        <v>362</v>
      </c>
      <c r="C429" s="485">
        <f>SUM(C417:C428)</f>
        <v>0</v>
      </c>
      <c r="D429" s="485">
        <f t="shared" ref="D429:F429" si="61">SUM(D417:D428)</f>
        <v>0</v>
      </c>
      <c r="E429" s="485">
        <f t="shared" si="61"/>
        <v>0</v>
      </c>
      <c r="F429" s="485">
        <f t="shared" si="61"/>
        <v>0</v>
      </c>
      <c r="G429" s="305"/>
      <c r="H429" s="306"/>
      <c r="I429" s="306"/>
      <c r="J429" s="306"/>
      <c r="K429" s="305"/>
      <c r="L429" s="305"/>
      <c r="M429" s="305"/>
      <c r="N429" s="305"/>
      <c r="O429" s="305"/>
      <c r="P429" s="305"/>
      <c r="Q429" s="305"/>
      <c r="R429" s="305"/>
      <c r="S429" s="305"/>
      <c r="T429" s="305"/>
      <c r="U429" s="305"/>
      <c r="V429" s="305"/>
      <c r="W429" s="305"/>
      <c r="X429" s="305"/>
      <c r="Y429" s="305"/>
      <c r="Z429" s="305"/>
      <c r="AA429" s="305"/>
      <c r="AB429" s="305"/>
      <c r="AC429" s="305"/>
      <c r="AD429" s="305"/>
      <c r="AE429" s="305"/>
      <c r="AF429" s="305"/>
      <c r="AG429" s="305"/>
      <c r="AH429" s="305"/>
      <c r="AI429" s="305"/>
      <c r="AJ429" s="305"/>
      <c r="AK429" s="305"/>
    </row>
    <row r="430" spans="1:37" s="307" customFormat="1" ht="15" customHeight="1" x14ac:dyDescent="0.3">
      <c r="A430" s="708"/>
      <c r="B430" s="588"/>
      <c r="C430" s="288"/>
      <c r="D430" s="288"/>
      <c r="E430" s="288"/>
      <c r="F430" s="290"/>
      <c r="G430" s="305"/>
      <c r="H430" s="306"/>
      <c r="I430" s="306"/>
      <c r="J430" s="306"/>
      <c r="K430" s="305"/>
      <c r="L430" s="305"/>
      <c r="M430" s="305"/>
      <c r="N430" s="305"/>
      <c r="O430" s="305"/>
      <c r="P430" s="305"/>
      <c r="Q430" s="305"/>
      <c r="R430" s="305"/>
      <c r="S430" s="305"/>
      <c r="T430" s="305"/>
      <c r="U430" s="305"/>
      <c r="V430" s="305"/>
      <c r="W430" s="305"/>
      <c r="X430" s="305"/>
      <c r="Y430" s="305"/>
      <c r="Z430" s="305"/>
      <c r="AA430" s="305"/>
      <c r="AB430" s="305"/>
      <c r="AC430" s="305"/>
      <c r="AD430" s="305"/>
      <c r="AE430" s="305"/>
      <c r="AF430" s="305"/>
      <c r="AG430" s="305"/>
      <c r="AH430" s="305"/>
      <c r="AI430" s="305"/>
      <c r="AJ430" s="305"/>
      <c r="AK430" s="305"/>
    </row>
    <row r="431" spans="1:37" ht="15" customHeight="1" x14ac:dyDescent="0.3">
      <c r="A431" s="226" t="s">
        <v>106</v>
      </c>
      <c r="B431" s="672"/>
      <c r="C431" s="335"/>
      <c r="D431" s="975"/>
      <c r="E431" s="975"/>
      <c r="F431" s="967"/>
    </row>
    <row r="432" spans="1:37" ht="15" customHeight="1" x14ac:dyDescent="0.3">
      <c r="A432" s="222" t="s">
        <v>105</v>
      </c>
      <c r="B432" s="673" t="s">
        <v>107</v>
      </c>
      <c r="C432" s="336">
        <f>SUMIFS('Expenditures - all orgs'!$D$14:$D$3599,'Expenditures - all orgs'!$C$14:$C$3599, 'Budget Detail - CCCCCC'!$B432,'Expenditures - all orgs'!$B$14:$B$3599,'Budget Detail - CCCCCC'!$B$3)</f>
        <v>0</v>
      </c>
      <c r="D432" s="577">
        <f>SUMIFS('Expenditures - all orgs'!$E$14:$E$3599,'Expenditures - all orgs'!$C$14:$C$3599, 'Budget Detail - CCCCCC'!$B432,'Expenditures - all orgs'!$B$14:$B$3599,'Budget Detail - CCCCCC'!$B$3)</f>
        <v>0</v>
      </c>
      <c r="E432" s="578">
        <f>SUMIFS('Expenditures - all orgs'!$F$14:$F$3599,'Expenditures - all orgs'!$C$14:$C$3599, 'Budget Detail - CCCCCC'!$B432,'Expenditures - all orgs'!$B$14:$B$3599,'Budget Detail - CCCCCC'!$B$3)</f>
        <v>0</v>
      </c>
      <c r="F432" s="579">
        <f>C432-D432-E432</f>
        <v>0</v>
      </c>
    </row>
    <row r="433" spans="1:6" ht="15" customHeight="1" x14ac:dyDescent="0.3">
      <c r="A433" s="222" t="s">
        <v>105</v>
      </c>
      <c r="B433" s="674" t="s">
        <v>107</v>
      </c>
      <c r="C433" s="336">
        <f>SUMIFS('Expenditures - all orgs'!$D$14:$D$3599,'Expenditures - all orgs'!$C$14:$C$3599, 'Budget Detail - CCCCCC'!$B433,'Expenditures - all orgs'!$B$14:$B$3599,'Budget Detail - CCCCCC'!$B$3)</f>
        <v>0</v>
      </c>
      <c r="D433" s="577">
        <f>SUMIFS('Expenditures - all orgs'!$E$14:$E$3599,'Expenditures - all orgs'!$C$14:$C$3599, 'Budget Detail - CCCCCC'!$B433,'Expenditures - all orgs'!$B$14:$B$3599,'Budget Detail - CCCCCC'!$B$3)</f>
        <v>0</v>
      </c>
      <c r="E433" s="578">
        <f>SUMIFS('Expenditures - all orgs'!$F$14:$F$3599,'Expenditures - all orgs'!$C$14:$C$3599, 'Budget Detail - CCCCCC'!$B433,'Expenditures - all orgs'!$B$14:$B$3599,'Budget Detail - CCCCCC'!$B$3)</f>
        <v>0</v>
      </c>
      <c r="F433" s="579">
        <f t="shared" ref="F433:F451" si="62">C433-D433-E433</f>
        <v>0</v>
      </c>
    </row>
    <row r="434" spans="1:6" ht="15" customHeight="1" x14ac:dyDescent="0.3">
      <c r="A434" s="222" t="s">
        <v>105</v>
      </c>
      <c r="B434" s="674" t="s">
        <v>107</v>
      </c>
      <c r="C434" s="336">
        <f>SUMIFS('Expenditures - all orgs'!$D$14:$D$3599,'Expenditures - all orgs'!$C$14:$C$3599, 'Budget Detail - CCCCCC'!$B434,'Expenditures - all orgs'!$B$14:$B$3599,'Budget Detail - CCCCCC'!$B$3)</f>
        <v>0</v>
      </c>
      <c r="D434" s="577">
        <f>SUMIFS('Expenditures - all orgs'!$E$14:$E$3599,'Expenditures - all orgs'!$C$14:$C$3599, 'Budget Detail - CCCCCC'!$B434,'Expenditures - all orgs'!$B$14:$B$3599,'Budget Detail - CCCCCC'!$B$3)</f>
        <v>0</v>
      </c>
      <c r="E434" s="578">
        <f>SUMIFS('Expenditures - all orgs'!$F$14:$F$3599,'Expenditures - all orgs'!$C$14:$C$3599, 'Budget Detail - CCCCCC'!$B434,'Expenditures - all orgs'!$B$14:$B$3599,'Budget Detail - CCCCCC'!$B$3)</f>
        <v>0</v>
      </c>
      <c r="F434" s="579">
        <f t="shared" si="62"/>
        <v>0</v>
      </c>
    </row>
    <row r="435" spans="1:6" ht="15" customHeight="1" x14ac:dyDescent="0.3">
      <c r="A435" s="222" t="s">
        <v>105</v>
      </c>
      <c r="B435" s="674" t="s">
        <v>107</v>
      </c>
      <c r="C435" s="336">
        <f>SUMIFS('Expenditures - all orgs'!$D$14:$D$3599,'Expenditures - all orgs'!$C$14:$C$3599, 'Budget Detail - CCCCCC'!$B435,'Expenditures - all orgs'!$B$14:$B$3599,'Budget Detail - CCCCCC'!$B$3)</f>
        <v>0</v>
      </c>
      <c r="D435" s="577">
        <f>SUMIFS('Expenditures - all orgs'!$E$14:$E$3599,'Expenditures - all orgs'!$C$14:$C$3599, 'Budget Detail - CCCCCC'!$B435,'Expenditures - all orgs'!$B$14:$B$3599,'Budget Detail - CCCCCC'!$B$3)</f>
        <v>0</v>
      </c>
      <c r="E435" s="578">
        <f>SUMIFS('Expenditures - all orgs'!$F$14:$F$3599,'Expenditures - all orgs'!$C$14:$C$3599, 'Budget Detail - CCCCCC'!$B435,'Expenditures - all orgs'!$B$14:$B$3599,'Budget Detail - CCCCCC'!$B$3)</f>
        <v>0</v>
      </c>
      <c r="F435" s="579">
        <f t="shared" si="62"/>
        <v>0</v>
      </c>
    </row>
    <row r="436" spans="1:6" ht="15" customHeight="1" x14ac:dyDescent="0.3">
      <c r="A436" s="222" t="s">
        <v>105</v>
      </c>
      <c r="B436" s="674" t="s">
        <v>107</v>
      </c>
      <c r="C436" s="336">
        <f>SUMIFS('Expenditures - all orgs'!$D$14:$D$3599,'Expenditures - all orgs'!$C$14:$C$3599, 'Budget Detail - CCCCCC'!$B436,'Expenditures - all orgs'!$B$14:$B$3599,'Budget Detail - CCCCCC'!$B$3)</f>
        <v>0</v>
      </c>
      <c r="D436" s="577">
        <f>SUMIFS('Expenditures - all orgs'!$E$14:$E$3599,'Expenditures - all orgs'!$C$14:$C$3599, 'Budget Detail - CCCCCC'!$B436,'Expenditures - all orgs'!$B$14:$B$3599,'Budget Detail - CCCCCC'!$B$3)</f>
        <v>0</v>
      </c>
      <c r="E436" s="578">
        <f>SUMIFS('Expenditures - all orgs'!$F$14:$F$3599,'Expenditures - all orgs'!$C$14:$C$3599, 'Budget Detail - CCCCCC'!$B436,'Expenditures - all orgs'!$B$14:$B$3599,'Budget Detail - CCCCCC'!$B$3)</f>
        <v>0</v>
      </c>
      <c r="F436" s="579">
        <f t="shared" si="62"/>
        <v>0</v>
      </c>
    </row>
    <row r="437" spans="1:6" ht="15" customHeight="1" x14ac:dyDescent="0.3">
      <c r="A437" s="222" t="s">
        <v>105</v>
      </c>
      <c r="B437" s="674" t="s">
        <v>107</v>
      </c>
      <c r="C437" s="336">
        <f>SUMIFS('Expenditures - all orgs'!$D$14:$D$3599,'Expenditures - all orgs'!$C$14:$C$3599, 'Budget Detail - CCCCCC'!$B437,'Expenditures - all orgs'!$B$14:$B$3599,'Budget Detail - CCCCCC'!$B$3)</f>
        <v>0</v>
      </c>
      <c r="D437" s="577">
        <f>SUMIFS('Expenditures - all orgs'!$E$14:$E$3599,'Expenditures - all orgs'!$C$14:$C$3599, 'Budget Detail - CCCCCC'!$B437,'Expenditures - all orgs'!$B$14:$B$3599,'Budget Detail - CCCCCC'!$B$3)</f>
        <v>0</v>
      </c>
      <c r="E437" s="578">
        <f>SUMIFS('Expenditures - all orgs'!$F$14:$F$3599,'Expenditures - all orgs'!$C$14:$C$3599, 'Budget Detail - CCCCCC'!$B437,'Expenditures - all orgs'!$B$14:$B$3599,'Budget Detail - CCCCCC'!$B$3)</f>
        <v>0</v>
      </c>
      <c r="F437" s="579">
        <f t="shared" si="62"/>
        <v>0</v>
      </c>
    </row>
    <row r="438" spans="1:6" ht="15" customHeight="1" x14ac:dyDescent="0.3">
      <c r="A438" s="222" t="s">
        <v>105</v>
      </c>
      <c r="B438" s="674" t="s">
        <v>107</v>
      </c>
      <c r="C438" s="336">
        <f>SUMIFS('Expenditures - all orgs'!$D$14:$D$3599,'Expenditures - all orgs'!$C$14:$C$3599, 'Budget Detail - CCCCCC'!$B438,'Expenditures - all orgs'!$B$14:$B$3599,'Budget Detail - CCCCCC'!$B$3)</f>
        <v>0</v>
      </c>
      <c r="D438" s="577">
        <f>SUMIFS('Expenditures - all orgs'!$E$14:$E$3599,'Expenditures - all orgs'!$C$14:$C$3599, 'Budget Detail - CCCCCC'!$B438,'Expenditures - all orgs'!$B$14:$B$3599,'Budget Detail - CCCCCC'!$B$3)</f>
        <v>0</v>
      </c>
      <c r="E438" s="578">
        <f>SUMIFS('Expenditures - all orgs'!$F$14:$F$3599,'Expenditures - all orgs'!$C$14:$C$3599, 'Budget Detail - CCCCCC'!$B438,'Expenditures - all orgs'!$B$14:$B$3599,'Budget Detail - CCCCCC'!$B$3)</f>
        <v>0</v>
      </c>
      <c r="F438" s="579">
        <f t="shared" si="62"/>
        <v>0</v>
      </c>
    </row>
    <row r="439" spans="1:6" ht="15" customHeight="1" x14ac:dyDescent="0.3">
      <c r="A439" s="222" t="s">
        <v>105</v>
      </c>
      <c r="B439" s="674" t="s">
        <v>107</v>
      </c>
      <c r="C439" s="336">
        <f>SUMIFS('Expenditures - all orgs'!$D$14:$D$3599,'Expenditures - all orgs'!$C$14:$C$3599, 'Budget Detail - CCCCCC'!$B439,'Expenditures - all orgs'!$B$14:$B$3599,'Budget Detail - CCCCCC'!$B$3)</f>
        <v>0</v>
      </c>
      <c r="D439" s="577">
        <f>SUMIFS('Expenditures - all orgs'!$E$14:$E$3599,'Expenditures - all orgs'!$C$14:$C$3599, 'Budget Detail - CCCCCC'!$B439,'Expenditures - all orgs'!$B$14:$B$3599,'Budget Detail - CCCCCC'!$B$3)</f>
        <v>0</v>
      </c>
      <c r="E439" s="578">
        <f>SUMIFS('Expenditures - all orgs'!$F$14:$F$3599,'Expenditures - all orgs'!$C$14:$C$3599, 'Budget Detail - CCCCCC'!$B439,'Expenditures - all orgs'!$B$14:$B$3599,'Budget Detail - CCCCCC'!$B$3)</f>
        <v>0</v>
      </c>
      <c r="F439" s="579">
        <f t="shared" si="62"/>
        <v>0</v>
      </c>
    </row>
    <row r="440" spans="1:6" ht="15" customHeight="1" x14ac:dyDescent="0.3">
      <c r="A440" s="222" t="s">
        <v>105</v>
      </c>
      <c r="B440" s="674" t="s">
        <v>107</v>
      </c>
      <c r="C440" s="336">
        <f>SUMIFS('Expenditures - all orgs'!$D$14:$D$3599,'Expenditures - all orgs'!$C$14:$C$3599, 'Budget Detail - CCCCCC'!$B440,'Expenditures - all orgs'!$B$14:$B$3599,'Budget Detail - CCCCCC'!$B$3)</f>
        <v>0</v>
      </c>
      <c r="D440" s="577">
        <f>SUMIFS('Expenditures - all orgs'!$E$14:$E$3599,'Expenditures - all orgs'!$C$14:$C$3599, 'Budget Detail - CCCCCC'!$B440,'Expenditures - all orgs'!$B$14:$B$3599,'Budget Detail - CCCCCC'!$B$3)</f>
        <v>0</v>
      </c>
      <c r="E440" s="578">
        <f>SUMIFS('Expenditures - all orgs'!$F$14:$F$3599,'Expenditures - all orgs'!$C$14:$C$3599, 'Budget Detail - CCCCCC'!$B440,'Expenditures - all orgs'!$B$14:$B$3599,'Budget Detail - CCCCCC'!$B$3)</f>
        <v>0</v>
      </c>
      <c r="F440" s="579">
        <f t="shared" si="62"/>
        <v>0</v>
      </c>
    </row>
    <row r="441" spans="1:6" ht="15" customHeight="1" x14ac:dyDescent="0.3">
      <c r="A441" s="222" t="s">
        <v>105</v>
      </c>
      <c r="B441" s="674" t="s">
        <v>107</v>
      </c>
      <c r="C441" s="336">
        <f>SUMIFS('Expenditures - all orgs'!$D$14:$D$3599,'Expenditures - all orgs'!$C$14:$C$3599, 'Budget Detail - CCCCCC'!$B441,'Expenditures - all orgs'!$B$14:$B$3599,'Budget Detail - CCCCCC'!$B$3)</f>
        <v>0</v>
      </c>
      <c r="D441" s="577">
        <f>SUMIFS('Expenditures - all orgs'!$E$14:$E$3599,'Expenditures - all orgs'!$C$14:$C$3599, 'Budget Detail - CCCCCC'!$B441,'Expenditures - all orgs'!$B$14:$B$3599,'Budget Detail - CCCCCC'!$B$3)</f>
        <v>0</v>
      </c>
      <c r="E441" s="578">
        <f>SUMIFS('Expenditures - all orgs'!$F$14:$F$3599,'Expenditures - all orgs'!$C$14:$C$3599, 'Budget Detail - CCCCCC'!$B441,'Expenditures - all orgs'!$B$14:$B$3599,'Budget Detail - CCCCCC'!$B$3)</f>
        <v>0</v>
      </c>
      <c r="F441" s="579">
        <f t="shared" si="62"/>
        <v>0</v>
      </c>
    </row>
    <row r="442" spans="1:6" ht="15" customHeight="1" x14ac:dyDescent="0.3">
      <c r="A442" s="222" t="s">
        <v>105</v>
      </c>
      <c r="B442" s="674" t="s">
        <v>107</v>
      </c>
      <c r="C442" s="336">
        <f>SUMIFS('Expenditures - all orgs'!$D$14:$D$3599,'Expenditures - all orgs'!$C$14:$C$3599, 'Budget Detail - CCCCCC'!$B442,'Expenditures - all orgs'!$B$14:$B$3599,'Budget Detail - CCCCCC'!$B$3)</f>
        <v>0</v>
      </c>
      <c r="D442" s="577">
        <f>SUMIFS('Expenditures - all orgs'!$E$14:$E$3599,'Expenditures - all orgs'!$C$14:$C$3599, 'Budget Detail - CCCCCC'!$B442,'Expenditures - all orgs'!$B$14:$B$3599,'Budget Detail - CCCCCC'!$B$3)</f>
        <v>0</v>
      </c>
      <c r="E442" s="578">
        <f>SUMIFS('Expenditures - all orgs'!$F$14:$F$3599,'Expenditures - all orgs'!$C$14:$C$3599, 'Budget Detail - CCCCCC'!$B442,'Expenditures - all orgs'!$B$14:$B$3599,'Budget Detail - CCCCCC'!$B$3)</f>
        <v>0</v>
      </c>
      <c r="F442" s="579">
        <f t="shared" si="62"/>
        <v>0</v>
      </c>
    </row>
    <row r="443" spans="1:6" ht="15" customHeight="1" x14ac:dyDescent="0.3">
      <c r="A443" s="222" t="s">
        <v>105</v>
      </c>
      <c r="B443" s="674" t="s">
        <v>107</v>
      </c>
      <c r="C443" s="336">
        <f>SUMIFS('Expenditures - all orgs'!$D$14:$D$3599,'Expenditures - all orgs'!$C$14:$C$3599, 'Budget Detail - CCCCCC'!$B443,'Expenditures - all orgs'!$B$14:$B$3599,'Budget Detail - CCCCCC'!$B$3)</f>
        <v>0</v>
      </c>
      <c r="D443" s="577">
        <f>SUMIFS('Expenditures - all orgs'!$E$14:$E$3599,'Expenditures - all orgs'!$C$14:$C$3599, 'Budget Detail - CCCCCC'!$B443,'Expenditures - all orgs'!$B$14:$B$3599,'Budget Detail - CCCCCC'!$B$3)</f>
        <v>0</v>
      </c>
      <c r="E443" s="578">
        <f>SUMIFS('Expenditures - all orgs'!$F$14:$F$3599,'Expenditures - all orgs'!$C$14:$C$3599, 'Budget Detail - CCCCCC'!$B443,'Expenditures - all orgs'!$B$14:$B$3599,'Budget Detail - CCCCCC'!$B$3)</f>
        <v>0</v>
      </c>
      <c r="F443" s="579">
        <f t="shared" si="62"/>
        <v>0</v>
      </c>
    </row>
    <row r="444" spans="1:6" ht="15" customHeight="1" x14ac:dyDescent="0.3">
      <c r="A444" s="222" t="s">
        <v>105</v>
      </c>
      <c r="B444" s="674" t="s">
        <v>107</v>
      </c>
      <c r="C444" s="336">
        <f>SUMIFS('Expenditures - all orgs'!$D$14:$D$3599,'Expenditures - all orgs'!$C$14:$C$3599, 'Budget Detail - CCCCCC'!$B444,'Expenditures - all orgs'!$B$14:$B$3599,'Budget Detail - CCCCCC'!$B$3)</f>
        <v>0</v>
      </c>
      <c r="D444" s="577">
        <f>SUMIFS('Expenditures - all orgs'!$E$14:$E$3599,'Expenditures - all orgs'!$C$14:$C$3599, 'Budget Detail - CCCCCC'!$B444,'Expenditures - all orgs'!$B$14:$B$3599,'Budget Detail - CCCCCC'!$B$3)</f>
        <v>0</v>
      </c>
      <c r="E444" s="578">
        <f>SUMIFS('Expenditures - all orgs'!$F$14:$F$3599,'Expenditures - all orgs'!$C$14:$C$3599, 'Budget Detail - CCCCCC'!$B444,'Expenditures - all orgs'!$B$14:$B$3599,'Budget Detail - CCCCCC'!$B$3)</f>
        <v>0</v>
      </c>
      <c r="F444" s="579">
        <f t="shared" si="62"/>
        <v>0</v>
      </c>
    </row>
    <row r="445" spans="1:6" ht="15" customHeight="1" x14ac:dyDescent="0.3">
      <c r="A445" s="222" t="s">
        <v>105</v>
      </c>
      <c r="B445" s="674" t="s">
        <v>107</v>
      </c>
      <c r="C445" s="336">
        <f>SUMIFS('Expenditures - all orgs'!$D$14:$D$3599,'Expenditures - all orgs'!$C$14:$C$3599, 'Budget Detail - CCCCCC'!$B445,'Expenditures - all orgs'!$B$14:$B$3599,'Budget Detail - CCCCCC'!$B$3)</f>
        <v>0</v>
      </c>
      <c r="D445" s="577">
        <f>SUMIFS('Expenditures - all orgs'!$E$14:$E$3599,'Expenditures - all orgs'!$C$14:$C$3599, 'Budget Detail - CCCCCC'!$B445,'Expenditures - all orgs'!$B$14:$B$3599,'Budget Detail - CCCCCC'!$B$3)</f>
        <v>0</v>
      </c>
      <c r="E445" s="578">
        <f>SUMIFS('Expenditures - all orgs'!$F$14:$F$3599,'Expenditures - all orgs'!$C$14:$C$3599, 'Budget Detail - CCCCCC'!$B445,'Expenditures - all orgs'!$B$14:$B$3599,'Budget Detail - CCCCCC'!$B$3)</f>
        <v>0</v>
      </c>
      <c r="F445" s="579">
        <f t="shared" si="62"/>
        <v>0</v>
      </c>
    </row>
    <row r="446" spans="1:6" ht="15" customHeight="1" x14ac:dyDescent="0.3">
      <c r="A446" s="222" t="s">
        <v>105</v>
      </c>
      <c r="B446" s="674" t="s">
        <v>107</v>
      </c>
      <c r="C446" s="336">
        <f>SUMIFS('Expenditures - all orgs'!$D$14:$D$3599,'Expenditures - all orgs'!$C$14:$C$3599, 'Budget Detail - CCCCCC'!$B446,'Expenditures - all orgs'!$B$14:$B$3599,'Budget Detail - CCCCCC'!$B$3)</f>
        <v>0</v>
      </c>
      <c r="D446" s="577">
        <f>SUMIFS('Expenditures - all orgs'!$E$14:$E$3599,'Expenditures - all orgs'!$C$14:$C$3599, 'Budget Detail - CCCCCC'!$B446,'Expenditures - all orgs'!$B$14:$B$3599,'Budget Detail - CCCCCC'!$B$3)</f>
        <v>0</v>
      </c>
      <c r="E446" s="578">
        <f>SUMIFS('Expenditures - all orgs'!$F$14:$F$3599,'Expenditures - all orgs'!$C$14:$C$3599, 'Budget Detail - CCCCCC'!$B446,'Expenditures - all orgs'!$B$14:$B$3599,'Budget Detail - CCCCCC'!$B$3)</f>
        <v>0</v>
      </c>
      <c r="F446" s="579">
        <f t="shared" si="62"/>
        <v>0</v>
      </c>
    </row>
    <row r="447" spans="1:6" ht="15" customHeight="1" x14ac:dyDescent="0.3">
      <c r="A447" s="222" t="s">
        <v>105</v>
      </c>
      <c r="B447" s="674" t="s">
        <v>107</v>
      </c>
      <c r="C447" s="336">
        <f>SUMIFS('Expenditures - all orgs'!$D$14:$D$3599,'Expenditures - all orgs'!$C$14:$C$3599, 'Budget Detail - CCCCCC'!$B447,'Expenditures - all orgs'!$B$14:$B$3599,'Budget Detail - CCCCCC'!$B$3)</f>
        <v>0</v>
      </c>
      <c r="D447" s="577">
        <f>SUMIFS('Expenditures - all orgs'!$E$14:$E$3599,'Expenditures - all orgs'!$C$14:$C$3599, 'Budget Detail - CCCCCC'!$B447,'Expenditures - all orgs'!$B$14:$B$3599,'Budget Detail - CCCCCC'!$B$3)</f>
        <v>0</v>
      </c>
      <c r="E447" s="578">
        <f>SUMIFS('Expenditures - all orgs'!$F$14:$F$3599,'Expenditures - all orgs'!$C$14:$C$3599, 'Budget Detail - CCCCCC'!$B447,'Expenditures - all orgs'!$B$14:$B$3599,'Budget Detail - CCCCCC'!$B$3)</f>
        <v>0</v>
      </c>
      <c r="F447" s="579">
        <f t="shared" si="62"/>
        <v>0</v>
      </c>
    </row>
    <row r="448" spans="1:6" ht="15" customHeight="1" x14ac:dyDescent="0.3">
      <c r="A448" s="222" t="s">
        <v>105</v>
      </c>
      <c r="B448" s="674" t="s">
        <v>107</v>
      </c>
      <c r="C448" s="336">
        <f>SUMIFS('Expenditures - all orgs'!$D$14:$D$3599,'Expenditures - all orgs'!$C$14:$C$3599, 'Budget Detail - CCCCCC'!$B448,'Expenditures - all orgs'!$B$14:$B$3599,'Budget Detail - CCCCCC'!$B$3)</f>
        <v>0</v>
      </c>
      <c r="D448" s="577">
        <f>SUMIFS('Expenditures - all orgs'!$E$14:$E$3599,'Expenditures - all orgs'!$C$14:$C$3599, 'Budget Detail - CCCCCC'!$B448,'Expenditures - all orgs'!$B$14:$B$3599,'Budget Detail - CCCCCC'!$B$3)</f>
        <v>0</v>
      </c>
      <c r="E448" s="578">
        <f>SUMIFS('Expenditures - all orgs'!$F$14:$F$3599,'Expenditures - all orgs'!$C$14:$C$3599, 'Budget Detail - CCCCCC'!$B448,'Expenditures - all orgs'!$B$14:$B$3599,'Budget Detail - CCCCCC'!$B$3)</f>
        <v>0</v>
      </c>
      <c r="F448" s="579">
        <f t="shared" si="62"/>
        <v>0</v>
      </c>
    </row>
    <row r="449" spans="1:6" ht="15" customHeight="1" x14ac:dyDescent="0.3">
      <c r="A449" s="222" t="s">
        <v>105</v>
      </c>
      <c r="B449" s="674" t="s">
        <v>107</v>
      </c>
      <c r="C449" s="336">
        <f>SUMIFS('Expenditures - all orgs'!$D$14:$D$3599,'Expenditures - all orgs'!$C$14:$C$3599, 'Budget Detail - CCCCCC'!$B449,'Expenditures - all orgs'!$B$14:$B$3599,'Budget Detail - CCCCCC'!$B$3)</f>
        <v>0</v>
      </c>
      <c r="D449" s="577">
        <f>SUMIFS('Expenditures - all orgs'!$E$14:$E$3599,'Expenditures - all orgs'!$C$14:$C$3599, 'Budget Detail - CCCCCC'!$B449,'Expenditures - all orgs'!$B$14:$B$3599,'Budget Detail - CCCCCC'!$B$3)</f>
        <v>0</v>
      </c>
      <c r="E449" s="578">
        <f>SUMIFS('Expenditures - all orgs'!$F$14:$F$3599,'Expenditures - all orgs'!$C$14:$C$3599, 'Budget Detail - CCCCCC'!$B449,'Expenditures - all orgs'!$B$14:$B$3599,'Budget Detail - CCCCCC'!$B$3)</f>
        <v>0</v>
      </c>
      <c r="F449" s="579">
        <f t="shared" si="62"/>
        <v>0</v>
      </c>
    </row>
    <row r="450" spans="1:6" ht="15" customHeight="1" x14ac:dyDescent="0.3">
      <c r="A450" s="222" t="s">
        <v>105</v>
      </c>
      <c r="B450" s="674" t="s">
        <v>107</v>
      </c>
      <c r="C450" s="336">
        <f>SUMIFS('Expenditures - all orgs'!$D$14:$D$3599,'Expenditures - all orgs'!$C$14:$C$3599, 'Budget Detail - CCCCCC'!$B450,'Expenditures - all orgs'!$B$14:$B$3599,'Budget Detail - CCCCCC'!$B$3)</f>
        <v>0</v>
      </c>
      <c r="D450" s="577">
        <f>SUMIFS('Expenditures - all orgs'!$E$14:$E$3599,'Expenditures - all orgs'!$C$14:$C$3599, 'Budget Detail - CCCCCC'!$B450,'Expenditures - all orgs'!$B$14:$B$3599,'Budget Detail - CCCCCC'!$B$3)</f>
        <v>0</v>
      </c>
      <c r="E450" s="578">
        <f>SUMIFS('Expenditures - all orgs'!$F$14:$F$3599,'Expenditures - all orgs'!$C$14:$C$3599, 'Budget Detail - CCCCCC'!$B450,'Expenditures - all orgs'!$B$14:$B$3599,'Budget Detail - CCCCCC'!$B$3)</f>
        <v>0</v>
      </c>
      <c r="F450" s="579">
        <f t="shared" si="62"/>
        <v>0</v>
      </c>
    </row>
    <row r="451" spans="1:6" ht="15" customHeight="1" thickBot="1" x14ac:dyDescent="0.35">
      <c r="A451" s="222" t="s">
        <v>105</v>
      </c>
      <c r="B451" s="674" t="s">
        <v>107</v>
      </c>
      <c r="C451" s="336">
        <f>SUMIFS('Expenditures - all orgs'!$D$14:$D$3599,'Expenditures - all orgs'!$C$14:$C$3599, 'Budget Detail - CCCCCC'!$B451,'Expenditures - all orgs'!$B$14:$B$3599,'Budget Detail - CCCCCC'!$B$3)</f>
        <v>0</v>
      </c>
      <c r="D451" s="580">
        <f>SUMIFS('Expenditures - all orgs'!$E$14:$E$3599,'Expenditures - all orgs'!$C$14:$C$3599, 'Budget Detail - CCCCCC'!$B451,'Expenditures - all orgs'!$B$14:$B$3599,'Budget Detail - CCCCCC'!$B$3)</f>
        <v>0</v>
      </c>
      <c r="E451" s="581">
        <f>SUMIFS('Expenditures - all orgs'!$F$14:$F$3599,'Expenditures - all orgs'!$C$14:$C$3599, 'Budget Detail - CCCCCC'!$B451,'Expenditures - all orgs'!$B$14:$B$3599,'Budget Detail - CCCCCC'!$B$3)</f>
        <v>0</v>
      </c>
      <c r="F451" s="582">
        <f t="shared" si="62"/>
        <v>0</v>
      </c>
    </row>
    <row r="452" spans="1:6" ht="15" customHeight="1" thickBot="1" x14ac:dyDescent="0.35">
      <c r="A452" s="218"/>
      <c r="B452" s="675" t="s">
        <v>362</v>
      </c>
      <c r="C452" s="385">
        <f>SUM(C432:C451)</f>
        <v>0</v>
      </c>
      <c r="D452" s="385">
        <f t="shared" ref="D452:F452" si="63">SUM(D432:D451)</f>
        <v>0</v>
      </c>
      <c r="E452" s="385">
        <f t="shared" si="63"/>
        <v>0</v>
      </c>
      <c r="F452" s="385">
        <f t="shared" si="63"/>
        <v>0</v>
      </c>
    </row>
    <row r="453" spans="1:6" ht="15" customHeight="1" thickBot="1" x14ac:dyDescent="0.35">
      <c r="A453" s="227"/>
      <c r="B453" s="227"/>
      <c r="C453" s="383"/>
      <c r="D453" s="383"/>
      <c r="E453" s="383"/>
      <c r="F453" s="384"/>
    </row>
    <row r="454" spans="1:6" ht="18" thickBot="1" x14ac:dyDescent="0.35">
      <c r="A454" s="1376" t="s">
        <v>307</v>
      </c>
      <c r="B454" s="1377"/>
      <c r="C454" s="337">
        <f>C88+C104+C118+C129+C147+C166+C200+C210+C220+C228+C235+C246+C255+C269+C280+C288+C303+C316+C323+C331+C345+C354+C362+C370+C380+C389+C402+C410+C414+C429+C452</f>
        <v>0</v>
      </c>
      <c r="D454" s="337">
        <f t="shared" ref="D454:F454" si="64">D88+D104+D118+D129+D147+D166+D200+D210+D220+D228+D235+D246+D255+D269+D280+D288+D303+D316+D323+D331+D345+D354+D362+D370+D380+D389+D402+D410+D414+D429+D452</f>
        <v>0</v>
      </c>
      <c r="E454" s="337">
        <f t="shared" si="64"/>
        <v>0</v>
      </c>
      <c r="F454" s="337">
        <f t="shared" si="64"/>
        <v>0</v>
      </c>
    </row>
    <row r="455" spans="1:6" ht="15" customHeight="1" x14ac:dyDescent="0.3">
      <c r="A455" s="218"/>
      <c r="B455" s="218"/>
      <c r="C455" s="338"/>
      <c r="D455" s="338"/>
      <c r="E455" s="338"/>
      <c r="F455" s="303"/>
    </row>
    <row r="456" spans="1:6" ht="15" customHeight="1" x14ac:dyDescent="0.3">
      <c r="A456" s="228" t="s">
        <v>295</v>
      </c>
      <c r="B456" s="707"/>
      <c r="C456" s="291"/>
      <c r="D456" s="709"/>
      <c r="E456" s="710"/>
      <c r="F456" s="714"/>
    </row>
    <row r="457" spans="1:6" ht="15" customHeight="1" x14ac:dyDescent="0.3">
      <c r="A457" s="218" t="s">
        <v>444</v>
      </c>
      <c r="B457" s="589">
        <v>129900</v>
      </c>
      <c r="C457" s="339">
        <f>SUMIFS('Expenditures - all orgs'!$D$14:$D$3599,'Expenditures - all orgs'!$C$14:$C$3599, 'Budget Detail - CCCCCC'!$B457,'Expenditures - all orgs'!$B$14:$B$3599,'Budget Detail - CCCCCC'!$B$3)</f>
        <v>0</v>
      </c>
      <c r="D457" s="584">
        <f>SUMIFS('Expenditures - all orgs'!$E$14:$E$3599,'Expenditures - all orgs'!$C$14:$C$3599, 'Budget Detail - CCCCCC'!$B457,'Expenditures - all orgs'!$B$14:$B$3599,'Budget Detail - CCCCCC'!$B$3)</f>
        <v>0</v>
      </c>
      <c r="E457" s="296">
        <f>SUMIFS('Expenditures - all orgs'!$F$14:$F$3599,'Expenditures - all orgs'!$C$14:$C$3599, 'Budget Detail - CCCCCC'!$B457,'Expenditures - all orgs'!$B$14:$B$3599,'Budget Detail - CCCCCC'!$B$3)</f>
        <v>0</v>
      </c>
      <c r="F457" s="297">
        <f>C457-D457-E457</f>
        <v>0</v>
      </c>
    </row>
    <row r="458" spans="1:6" ht="15" customHeight="1" x14ac:dyDescent="0.3">
      <c r="A458" s="218" t="s">
        <v>445</v>
      </c>
      <c r="B458" s="590">
        <v>139900</v>
      </c>
      <c r="C458" s="339">
        <f>SUMIFS('Expenditures - all orgs'!$D$14:$D$3599,'Expenditures - all orgs'!$C$14:$C$3599, 'Budget Detail - CCCCCC'!$B458,'Expenditures - all orgs'!$B$14:$B$3599,'Budget Detail - CCCCCC'!$B$3)</f>
        <v>0</v>
      </c>
      <c r="D458" s="584">
        <f>SUMIFS('Expenditures - all orgs'!$E$14:$E$3599,'Expenditures - all orgs'!$C$14:$C$3599, 'Budget Detail - CCCCCC'!$B458,'Expenditures - all orgs'!$B$14:$B$3599,'Budget Detail - CCCCCC'!$B$3)</f>
        <v>0</v>
      </c>
      <c r="E458" s="296">
        <f>SUMIFS('Expenditures - all orgs'!$F$14:$F$3599,'Expenditures - all orgs'!$C$14:$C$3599, 'Budget Detail - CCCCCC'!$B458,'Expenditures - all orgs'!$B$14:$B$3599,'Budget Detail - CCCCCC'!$B$3)</f>
        <v>0</v>
      </c>
      <c r="F458" s="297">
        <f t="shared" ref="F458:F470" si="65">C458-D458-E458</f>
        <v>0</v>
      </c>
    </row>
    <row r="459" spans="1:6" ht="15" customHeight="1" x14ac:dyDescent="0.3">
      <c r="A459" s="218" t="s">
        <v>446</v>
      </c>
      <c r="B459" s="590">
        <v>149900</v>
      </c>
      <c r="C459" s="339">
        <f>SUMIFS('Expenditures - all orgs'!$D$14:$D$3599,'Expenditures - all orgs'!$C$14:$C$3599, 'Budget Detail - CCCCCC'!$B459,'Expenditures - all orgs'!$B$14:$B$3599,'Budget Detail - CCCCCC'!$B$3)</f>
        <v>0</v>
      </c>
      <c r="D459" s="584">
        <f>SUMIFS('Expenditures - all orgs'!$E$14:$E$3599,'Expenditures - all orgs'!$C$14:$C$3599, 'Budget Detail - CCCCCC'!$B459,'Expenditures - all orgs'!$B$14:$B$3599,'Budget Detail - CCCCCC'!$B$3)</f>
        <v>0</v>
      </c>
      <c r="E459" s="296">
        <f>SUMIFS('Expenditures - all orgs'!$F$14:$F$3599,'Expenditures - all orgs'!$C$14:$C$3599, 'Budget Detail - CCCCCC'!$B459,'Expenditures - all orgs'!$B$14:$B$3599,'Budget Detail - CCCCCC'!$B$3)</f>
        <v>0</v>
      </c>
      <c r="F459" s="297">
        <f t="shared" si="65"/>
        <v>0</v>
      </c>
    </row>
    <row r="460" spans="1:6" ht="15" customHeight="1" x14ac:dyDescent="0.3">
      <c r="A460" s="218" t="s">
        <v>447</v>
      </c>
      <c r="B460" s="590">
        <v>229900</v>
      </c>
      <c r="C460" s="339">
        <f>SUMIFS('Expenditures - all orgs'!$D$14:$D$3599,'Expenditures - all orgs'!$C$14:$C$3599, 'Budget Detail - CCCCCC'!$B460,'Expenditures - all orgs'!$B$14:$B$3599,'Budget Detail - CCCCCC'!$B$3)</f>
        <v>0</v>
      </c>
      <c r="D460" s="584">
        <f>SUMIFS('Expenditures - all orgs'!$E$14:$E$3599,'Expenditures - all orgs'!$C$14:$C$3599, 'Budget Detail - CCCCCC'!$B460,'Expenditures - all orgs'!$B$14:$B$3599,'Budget Detail - CCCCCC'!$B$3)</f>
        <v>0</v>
      </c>
      <c r="E460" s="296">
        <f>SUMIFS('Expenditures - all orgs'!$F$14:$F$3599,'Expenditures - all orgs'!$C$14:$C$3599, 'Budget Detail - CCCCCC'!$B460,'Expenditures - all orgs'!$B$14:$B$3599,'Budget Detail - CCCCCC'!$B$3)</f>
        <v>0</v>
      </c>
      <c r="F460" s="297">
        <f t="shared" si="65"/>
        <v>0</v>
      </c>
    </row>
    <row r="461" spans="1:6" ht="15" customHeight="1" x14ac:dyDescent="0.3">
      <c r="A461" s="218" t="s">
        <v>105</v>
      </c>
      <c r="B461" s="590" t="s">
        <v>52</v>
      </c>
      <c r="C461" s="339">
        <f>SUMIFS('Expenditures - all orgs'!$D$14:$D$3599,'Expenditures - all orgs'!$C$14:$C$3599, 'Budget Detail - CCCCCC'!$B461,'Expenditures - all orgs'!$B$14:$B$3599,'Budget Detail - CCCCCC'!$B$3)</f>
        <v>0</v>
      </c>
      <c r="D461" s="584">
        <f>SUMIFS('Expenditures - all orgs'!$E$14:$E$3599,'Expenditures - all orgs'!$C$14:$C$3599, 'Budget Detail - CCCCCC'!$B461,'Expenditures - all orgs'!$B$14:$B$3599,'Budget Detail - CCCCCC'!$B$3)</f>
        <v>0</v>
      </c>
      <c r="E461" s="296">
        <f>SUMIFS('Expenditures - all orgs'!$F$14:$F$3599,'Expenditures - all orgs'!$C$14:$C$3599, 'Budget Detail - CCCCCC'!$B461,'Expenditures - all orgs'!$B$14:$B$3599,'Budget Detail - CCCCCC'!$B$3)</f>
        <v>0</v>
      </c>
      <c r="F461" s="297">
        <f t="shared" si="65"/>
        <v>0</v>
      </c>
    </row>
    <row r="462" spans="1:6" ht="15" customHeight="1" x14ac:dyDescent="0.3">
      <c r="A462" s="218" t="s">
        <v>105</v>
      </c>
      <c r="B462" s="590" t="s">
        <v>52</v>
      </c>
      <c r="C462" s="339">
        <f>SUMIFS('Expenditures - all orgs'!$D$14:$D$3599,'Expenditures - all orgs'!$C$14:$C$3599, 'Budget Detail - CCCCCC'!$B462,'Expenditures - all orgs'!$B$14:$B$3599,'Budget Detail - CCCCCC'!$B$3)</f>
        <v>0</v>
      </c>
      <c r="D462" s="584">
        <f>SUMIFS('Expenditures - all orgs'!$E$14:$E$3599,'Expenditures - all orgs'!$C$14:$C$3599, 'Budget Detail - CCCCCC'!$B462,'Expenditures - all orgs'!$B$14:$B$3599,'Budget Detail - CCCCCC'!$B$3)</f>
        <v>0</v>
      </c>
      <c r="E462" s="296">
        <f>SUMIFS('Expenditures - all orgs'!$F$14:$F$3599,'Expenditures - all orgs'!$C$14:$C$3599, 'Budget Detail - CCCCCC'!$B462,'Expenditures - all orgs'!$B$14:$B$3599,'Budget Detail - CCCCCC'!$B$3)</f>
        <v>0</v>
      </c>
      <c r="F462" s="297">
        <f t="shared" ref="F462:F465" si="66">C462-D462-E462</f>
        <v>0</v>
      </c>
    </row>
    <row r="463" spans="1:6" ht="15" customHeight="1" x14ac:dyDescent="0.3">
      <c r="A463" s="218" t="s">
        <v>105</v>
      </c>
      <c r="B463" s="590" t="s">
        <v>52</v>
      </c>
      <c r="C463" s="339">
        <f>SUMIFS('Expenditures - all orgs'!$D$14:$D$3599,'Expenditures - all orgs'!$C$14:$C$3599, 'Budget Detail - CCCCCC'!$B463,'Expenditures - all orgs'!$B$14:$B$3599,'Budget Detail - CCCCCC'!$B$3)</f>
        <v>0</v>
      </c>
      <c r="D463" s="584">
        <f>SUMIFS('Expenditures - all orgs'!$E$14:$E$3599,'Expenditures - all orgs'!$C$14:$C$3599, 'Budget Detail - CCCCCC'!$B463,'Expenditures - all orgs'!$B$14:$B$3599,'Budget Detail - CCCCCC'!$B$3)</f>
        <v>0</v>
      </c>
      <c r="E463" s="296">
        <f>SUMIFS('Expenditures - all orgs'!$F$14:$F$3599,'Expenditures - all orgs'!$C$14:$C$3599, 'Budget Detail - CCCCCC'!$B463,'Expenditures - all orgs'!$B$14:$B$3599,'Budget Detail - CCCCCC'!$B$3)</f>
        <v>0</v>
      </c>
      <c r="F463" s="297">
        <f t="shared" si="66"/>
        <v>0</v>
      </c>
    </row>
    <row r="464" spans="1:6" ht="15" customHeight="1" x14ac:dyDescent="0.3">
      <c r="A464" s="218" t="s">
        <v>105</v>
      </c>
      <c r="B464" s="590" t="s">
        <v>52</v>
      </c>
      <c r="C464" s="339">
        <f>SUMIFS('Expenditures - all orgs'!$D$14:$D$3599,'Expenditures - all orgs'!$C$14:$C$3599, 'Budget Detail - CCCCCC'!$B464,'Expenditures - all orgs'!$B$14:$B$3599,'Budget Detail - CCCCCC'!$B$3)</f>
        <v>0</v>
      </c>
      <c r="D464" s="584">
        <f>SUMIFS('Expenditures - all orgs'!$E$14:$E$3599,'Expenditures - all orgs'!$C$14:$C$3599, 'Budget Detail - CCCCCC'!$B464,'Expenditures - all orgs'!$B$14:$B$3599,'Budget Detail - CCCCCC'!$B$3)</f>
        <v>0</v>
      </c>
      <c r="E464" s="296">
        <f>SUMIFS('Expenditures - all orgs'!$F$14:$F$3599,'Expenditures - all orgs'!$C$14:$C$3599, 'Budget Detail - CCCCCC'!$B464,'Expenditures - all orgs'!$B$14:$B$3599,'Budget Detail - CCCCCC'!$B$3)</f>
        <v>0</v>
      </c>
      <c r="F464" s="297">
        <f t="shared" si="66"/>
        <v>0</v>
      </c>
    </row>
    <row r="465" spans="1:9" ht="15" customHeight="1" x14ac:dyDescent="0.3">
      <c r="A465" s="218" t="s">
        <v>105</v>
      </c>
      <c r="B465" s="590" t="s">
        <v>52</v>
      </c>
      <c r="C465" s="339">
        <f>SUMIFS('Expenditures - all orgs'!$D$14:$D$3599,'Expenditures - all orgs'!$C$14:$C$3599, 'Budget Detail - CCCCCC'!$B465,'Expenditures - all orgs'!$B$14:$B$3599,'Budget Detail - CCCCCC'!$B$3)</f>
        <v>0</v>
      </c>
      <c r="D465" s="584">
        <f>SUMIFS('Expenditures - all orgs'!$E$14:$E$3599,'Expenditures - all orgs'!$C$14:$C$3599, 'Budget Detail - CCCCCC'!$B465,'Expenditures - all orgs'!$B$14:$B$3599,'Budget Detail - CCCCCC'!$B$3)</f>
        <v>0</v>
      </c>
      <c r="E465" s="296">
        <f>SUMIFS('Expenditures - all orgs'!$F$14:$F$3599,'Expenditures - all orgs'!$C$14:$C$3599, 'Budget Detail - CCCCCC'!$B465,'Expenditures - all orgs'!$B$14:$B$3599,'Budget Detail - CCCCCC'!$B$3)</f>
        <v>0</v>
      </c>
      <c r="F465" s="297">
        <f t="shared" si="66"/>
        <v>0</v>
      </c>
    </row>
    <row r="466" spans="1:9" ht="15" customHeight="1" x14ac:dyDescent="0.3">
      <c r="A466" s="218" t="s">
        <v>105</v>
      </c>
      <c r="B466" s="590" t="s">
        <v>52</v>
      </c>
      <c r="C466" s="339">
        <f>SUMIFS('Expenditures - all orgs'!$D$14:$D$3599,'Expenditures - all orgs'!$C$14:$C$3599, 'Budget Detail - CCCCCC'!$B466,'Expenditures - all orgs'!$B$14:$B$3599,'Budget Detail - CCCCCC'!$B$3)</f>
        <v>0</v>
      </c>
      <c r="D466" s="584">
        <f>SUMIFS('Expenditures - all orgs'!$E$14:$E$3599,'Expenditures - all orgs'!$C$14:$C$3599, 'Budget Detail - CCCCCC'!$B466,'Expenditures - all orgs'!$B$14:$B$3599,'Budget Detail - CCCCCC'!$B$3)</f>
        <v>0</v>
      </c>
      <c r="E466" s="296">
        <f>SUMIFS('Expenditures - all orgs'!$F$14:$F$3599,'Expenditures - all orgs'!$C$14:$C$3599, 'Budget Detail - CCCCCC'!$B466,'Expenditures - all orgs'!$B$14:$B$3599,'Budget Detail - CCCCCC'!$B$3)</f>
        <v>0</v>
      </c>
      <c r="F466" s="297">
        <f t="shared" si="65"/>
        <v>0</v>
      </c>
    </row>
    <row r="467" spans="1:9" ht="15" customHeight="1" x14ac:dyDescent="0.3">
      <c r="A467" s="218" t="s">
        <v>105</v>
      </c>
      <c r="B467" s="590" t="s">
        <v>52</v>
      </c>
      <c r="C467" s="339">
        <f>SUMIFS('Expenditures - all orgs'!$D$14:$D$3599,'Expenditures - all orgs'!$C$14:$C$3599, 'Budget Detail - CCCCCC'!$B467,'Expenditures - all orgs'!$B$14:$B$3599,'Budget Detail - CCCCCC'!$B$3)</f>
        <v>0</v>
      </c>
      <c r="D467" s="584">
        <f>SUMIFS('Expenditures - all orgs'!$E$14:$E$3599,'Expenditures - all orgs'!$C$14:$C$3599, 'Budget Detail - CCCCCC'!$B467,'Expenditures - all orgs'!$B$14:$B$3599,'Budget Detail - CCCCCC'!$B$3)</f>
        <v>0</v>
      </c>
      <c r="E467" s="296">
        <f>SUMIFS('Expenditures - all orgs'!$F$14:$F$3599,'Expenditures - all orgs'!$C$14:$C$3599, 'Budget Detail - CCCCCC'!$B467,'Expenditures - all orgs'!$B$14:$B$3599,'Budget Detail - CCCCCC'!$B$3)</f>
        <v>0</v>
      </c>
      <c r="F467" s="297">
        <f t="shared" si="65"/>
        <v>0</v>
      </c>
    </row>
    <row r="468" spans="1:9" ht="15" customHeight="1" x14ac:dyDescent="0.3">
      <c r="A468" s="218" t="s">
        <v>105</v>
      </c>
      <c r="B468" s="590" t="s">
        <v>52</v>
      </c>
      <c r="C468" s="339">
        <f>SUMIFS('Expenditures - all orgs'!$D$14:$D$3599,'Expenditures - all orgs'!$C$14:$C$3599, 'Budget Detail - CCCCCC'!$B468,'Expenditures - all orgs'!$B$14:$B$3599,'Budget Detail - CCCCCC'!$B$3)</f>
        <v>0</v>
      </c>
      <c r="D468" s="584">
        <f>SUMIFS('Expenditures - all orgs'!$E$14:$E$3599,'Expenditures - all orgs'!$C$14:$C$3599, 'Budget Detail - CCCCCC'!$B468,'Expenditures - all orgs'!$B$14:$B$3599,'Budget Detail - CCCCCC'!$B$3)</f>
        <v>0</v>
      </c>
      <c r="E468" s="296">
        <f>SUMIFS('Expenditures - all orgs'!$F$14:$F$3599,'Expenditures - all orgs'!$C$14:$C$3599, 'Budget Detail - CCCCCC'!$B468,'Expenditures - all orgs'!$B$14:$B$3599,'Budget Detail - CCCCCC'!$B$3)</f>
        <v>0</v>
      </c>
      <c r="F468" s="297">
        <f t="shared" si="65"/>
        <v>0</v>
      </c>
    </row>
    <row r="469" spans="1:9" ht="15" customHeight="1" x14ac:dyDescent="0.3">
      <c r="A469" s="218" t="s">
        <v>105</v>
      </c>
      <c r="B469" s="590" t="s">
        <v>52</v>
      </c>
      <c r="C469" s="339">
        <f>SUMIFS('Expenditures - all orgs'!$D$14:$D$3599,'Expenditures - all orgs'!$C$14:$C$3599, 'Budget Detail - CCCCCC'!$B469,'Expenditures - all orgs'!$B$14:$B$3599,'Budget Detail - CCCCCC'!$B$3)</f>
        <v>0</v>
      </c>
      <c r="D469" s="584">
        <f>SUMIFS('Expenditures - all orgs'!$E$14:$E$3599,'Expenditures - all orgs'!$C$14:$C$3599, 'Budget Detail - CCCCCC'!$B469,'Expenditures - all orgs'!$B$14:$B$3599,'Budget Detail - CCCCCC'!$B$3)</f>
        <v>0</v>
      </c>
      <c r="E469" s="296">
        <f>SUMIFS('Expenditures - all orgs'!$F$14:$F$3599,'Expenditures - all orgs'!$C$14:$C$3599, 'Budget Detail - CCCCCC'!$B469,'Expenditures - all orgs'!$B$14:$B$3599,'Budget Detail - CCCCCC'!$B$3)</f>
        <v>0</v>
      </c>
      <c r="F469" s="297">
        <f t="shared" si="65"/>
        <v>0</v>
      </c>
    </row>
    <row r="470" spans="1:9" ht="15" customHeight="1" thickBot="1" x14ac:dyDescent="0.35">
      <c r="A470" s="707" t="s">
        <v>105</v>
      </c>
      <c r="B470" s="590" t="s">
        <v>52</v>
      </c>
      <c r="C470" s="339">
        <f>SUMIFS('Expenditures - all orgs'!$D$14:$D$3599,'Expenditures - all orgs'!$C$14:$C$3599, 'Budget Detail - CCCCCC'!$B470,'Expenditures - all orgs'!$B$14:$B$3599,'Budget Detail - CCCCCC'!$B$3)</f>
        <v>0</v>
      </c>
      <c r="D470" s="584">
        <f>SUMIFS('Expenditures - all orgs'!$E$14:$E$3599,'Expenditures - all orgs'!$C$14:$C$3599, 'Budget Detail - CCCCCC'!$B470,'Expenditures - all orgs'!$B$14:$B$3599,'Budget Detail - CCCCCC'!$B$3)</f>
        <v>0</v>
      </c>
      <c r="E470" s="296">
        <f>SUMIFS('Expenditures - all orgs'!$F$14:$F$3599,'Expenditures - all orgs'!$C$14:$C$3599, 'Budget Detail - CCCCCC'!$B470,'Expenditures - all orgs'!$B$14:$B$3599,'Budget Detail - CCCCCC'!$B$3)</f>
        <v>0</v>
      </c>
      <c r="F470" s="297">
        <f t="shared" si="65"/>
        <v>0</v>
      </c>
    </row>
    <row r="471" spans="1:9" ht="15" customHeight="1" thickBot="1" x14ac:dyDescent="0.35">
      <c r="A471" s="1365" t="s">
        <v>296</v>
      </c>
      <c r="B471" s="1366"/>
      <c r="C471" s="1143">
        <f>SUM(C457:C470)</f>
        <v>0</v>
      </c>
      <c r="D471" s="1143">
        <f>SUM(D457:D470)</f>
        <v>0</v>
      </c>
      <c r="E471" s="1143">
        <f>SUM(E457:E470)</f>
        <v>0</v>
      </c>
      <c r="F471" s="1145">
        <f>SUM(F457:F470)</f>
        <v>0</v>
      </c>
    </row>
    <row r="472" spans="1:9" ht="15" customHeight="1" thickBot="1" x14ac:dyDescent="0.35">
      <c r="A472" s="707"/>
      <c r="B472" s="707"/>
      <c r="C472" s="709"/>
      <c r="D472" s="709"/>
      <c r="E472" s="710"/>
      <c r="F472" s="714"/>
    </row>
    <row r="473" spans="1:9" ht="15" customHeight="1" thickBot="1" x14ac:dyDescent="0.35">
      <c r="A473" s="1388" t="s">
        <v>314</v>
      </c>
      <c r="B473" s="1388"/>
      <c r="C473" s="340">
        <f>C454+C471</f>
        <v>0</v>
      </c>
      <c r="D473" s="340">
        <f>D454+D471</f>
        <v>0</v>
      </c>
      <c r="E473" s="340">
        <f>E454+E471</f>
        <v>0</v>
      </c>
      <c r="F473" s="976">
        <f>F454+F471</f>
        <v>0</v>
      </c>
    </row>
    <row r="474" spans="1:9" ht="15" customHeight="1" thickBot="1" x14ac:dyDescent="0.35">
      <c r="A474" s="707"/>
      <c r="B474" s="707"/>
      <c r="C474" s="709"/>
      <c r="D474" s="709"/>
      <c r="E474" s="710"/>
      <c r="F474" s="714"/>
    </row>
    <row r="475" spans="1:9" ht="18.600000000000001" thickTop="1" thickBot="1" x14ac:dyDescent="0.35">
      <c r="A475" s="1409" t="s">
        <v>297</v>
      </c>
      <c r="B475" s="1410"/>
      <c r="C475" s="1084">
        <f>C83+C473</f>
        <v>0</v>
      </c>
      <c r="D475" s="1085">
        <f>D83+D473</f>
        <v>0</v>
      </c>
      <c r="E475" s="1086">
        <f>E83+E473</f>
        <v>0</v>
      </c>
      <c r="F475" s="1087">
        <f>F83+F473</f>
        <v>0</v>
      </c>
    </row>
    <row r="476" spans="1:9" ht="15" thickBot="1" x14ac:dyDescent="0.35">
      <c r="A476" s="707"/>
      <c r="B476" s="707"/>
      <c r="C476" s="709"/>
      <c r="D476" s="709"/>
      <c r="E476" s="710"/>
      <c r="F476" s="714"/>
    </row>
    <row r="477" spans="1:9" ht="18" customHeight="1" thickTop="1" thickBot="1" x14ac:dyDescent="0.35">
      <c r="A477" s="707"/>
      <c r="B477" s="707"/>
      <c r="C477" s="709"/>
      <c r="D477" s="709"/>
      <c r="E477" s="710"/>
      <c r="F477" s="703">
        <f>E475+F475</f>
        <v>0</v>
      </c>
      <c r="G477" s="1402" t="s">
        <v>366</v>
      </c>
      <c r="H477" s="1402"/>
      <c r="I477" s="1402"/>
    </row>
    <row r="478" spans="1:9" ht="15" thickTop="1" x14ac:dyDescent="0.3">
      <c r="A478" s="305"/>
      <c r="B478" s="305"/>
      <c r="C478" s="709"/>
      <c r="D478" s="709"/>
      <c r="E478" s="710"/>
      <c r="F478" s="714"/>
    </row>
  </sheetData>
  <sheetProtection algorithmName="SHA-512" hashValue="XM+vJd3YcEGUM8NKZ6wdwMV0iRjO2Q4MffB2N2DlnLo97A6g8yhJHKFBM25C04RJNckHSMaQB7KndLCHBAYZcA==" saltValue="h5hR1/Wce4v2J+BkPmUaRA==" spinCount="100000" sheet="1" objects="1" scenarios="1"/>
  <mergeCells count="15">
    <mergeCell ref="G477:I477"/>
    <mergeCell ref="E7:E8"/>
    <mergeCell ref="B2:D2"/>
    <mergeCell ref="B5:D5"/>
    <mergeCell ref="A7:A8"/>
    <mergeCell ref="B7:B8"/>
    <mergeCell ref="C7:C8"/>
    <mergeCell ref="A475:B475"/>
    <mergeCell ref="A71:B71"/>
    <mergeCell ref="A81:B81"/>
    <mergeCell ref="A83:B83"/>
    <mergeCell ref="A454:B454"/>
    <mergeCell ref="A471:B471"/>
    <mergeCell ref="A473:B473"/>
    <mergeCell ref="D7:D8"/>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AK478"/>
  <sheetViews>
    <sheetView workbookViewId="0">
      <pane ySplit="8" topLeftCell="A9" activePane="bottomLeft" state="frozen"/>
      <selection pane="bottomLeft" activeCell="C10" sqref="C10"/>
    </sheetView>
  </sheetViews>
  <sheetFormatPr defaultRowHeight="14.4" x14ac:dyDescent="0.3"/>
  <cols>
    <col min="1" max="1" width="43.33203125" style="960" customWidth="1"/>
    <col min="2" max="2" width="9.77734375" style="960" customWidth="1"/>
    <col min="3" max="6" width="23.77734375" style="960" customWidth="1"/>
    <col min="7" max="16384" width="8.88671875" style="960"/>
  </cols>
  <sheetData>
    <row r="1" spans="1:37" x14ac:dyDescent="0.3">
      <c r="A1" s="255"/>
      <c r="B1" s="255"/>
      <c r="C1" s="713"/>
      <c r="D1" s="255"/>
      <c r="E1" s="255"/>
      <c r="F1" s="345"/>
    </row>
    <row r="2" spans="1:37" x14ac:dyDescent="0.3">
      <c r="A2" s="248" t="s">
        <v>302</v>
      </c>
      <c r="B2" s="1412" t="str">
        <f>'Expenditures - all orgs'!B5</f>
        <v>Dept name</v>
      </c>
      <c r="C2" s="1413"/>
      <c r="D2" s="1414"/>
      <c r="E2" s="249" t="s">
        <v>315</v>
      </c>
      <c r="F2" s="1088">
        <f>C475</f>
        <v>0</v>
      </c>
    </row>
    <row r="3" spans="1:37" x14ac:dyDescent="0.3">
      <c r="A3" s="248" t="s">
        <v>41</v>
      </c>
      <c r="B3" s="1089" t="str">
        <f>'Expenditures - all orgs'!E5</f>
        <v>DDDDDD</v>
      </c>
      <c r="C3" s="1052"/>
      <c r="D3" s="1053"/>
      <c r="E3" s="959" t="s">
        <v>361</v>
      </c>
      <c r="F3" s="981"/>
    </row>
    <row r="4" spans="1:37" ht="15" thickBot="1" x14ac:dyDescent="0.35">
      <c r="A4" s="259"/>
      <c r="B4" s="260"/>
      <c r="C4" s="260"/>
      <c r="D4" s="260"/>
      <c r="E4" s="959" t="s">
        <v>399</v>
      </c>
      <c r="F4" s="981"/>
    </row>
    <row r="5" spans="1:37" ht="25.2" customHeight="1" thickBot="1" x14ac:dyDescent="0.35">
      <c r="A5" s="263"/>
      <c r="B5" s="1415" t="s">
        <v>154</v>
      </c>
      <c r="C5" s="1416"/>
      <c r="D5" s="1417"/>
      <c r="E5" s="264"/>
      <c r="F5" s="253"/>
    </row>
    <row r="6" spans="1:37" ht="15" thickBot="1" x14ac:dyDescent="0.35">
      <c r="A6" s="263"/>
      <c r="B6" s="963"/>
      <c r="C6" s="709"/>
      <c r="D6" s="265"/>
      <c r="E6" s="264"/>
      <c r="F6" s="253"/>
    </row>
    <row r="7" spans="1:37" ht="28.2" customHeight="1" x14ac:dyDescent="0.3">
      <c r="A7" s="1378" t="s">
        <v>55</v>
      </c>
      <c r="B7" s="1398" t="s">
        <v>0</v>
      </c>
      <c r="C7" s="1371" t="s">
        <v>312</v>
      </c>
      <c r="D7" s="1389" t="s">
        <v>400</v>
      </c>
      <c r="E7" s="1369" t="s">
        <v>49</v>
      </c>
      <c r="F7" s="266" t="s">
        <v>42</v>
      </c>
    </row>
    <row r="8" spans="1:37" ht="14.4" customHeight="1" thickBot="1" x14ac:dyDescent="0.35">
      <c r="A8" s="1379"/>
      <c r="B8" s="1399"/>
      <c r="C8" s="1372"/>
      <c r="D8" s="1390"/>
      <c r="E8" s="1370"/>
      <c r="F8" s="982" t="s">
        <v>299</v>
      </c>
    </row>
    <row r="9" spans="1:37" ht="17.399999999999999" x14ac:dyDescent="0.3">
      <c r="A9" s="272" t="s">
        <v>155</v>
      </c>
      <c r="B9" s="964"/>
      <c r="C9" s="273"/>
      <c r="D9" s="709"/>
      <c r="E9" s="710"/>
      <c r="F9" s="711"/>
    </row>
    <row r="10" spans="1:37" ht="15" customHeight="1" x14ac:dyDescent="0.3">
      <c r="A10" s="708" t="s">
        <v>5</v>
      </c>
      <c r="B10" s="1141">
        <v>111100</v>
      </c>
      <c r="C10" s="275">
        <f>SUMIFS('Expenditures - all orgs'!$D$14:$D$3599,'Expenditures - all orgs'!$C$14:$C$3599, 'Budget Detail - DDDDDD'!$B10,'Expenditures - all orgs'!$B$14:$B$3599,'Budget Detail - DDDDDD'!$B$3)</f>
        <v>0</v>
      </c>
      <c r="D10" s="276">
        <f>SUMIFS('Expenditures - all orgs'!$E$14:$E$3599,'Expenditures - all orgs'!$C$14:$C$3599, 'Budget Detail - DDDDDD'!$B10,'Expenditures - all orgs'!$B$14:$B$3599,'Budget Detail - DDDDDD'!$B$3)</f>
        <v>0</v>
      </c>
      <c r="E10" s="965">
        <f>SUMIFS('Expenditures - all orgs'!$F$14:$F$3599,'Expenditures - all orgs'!$C$14:$C$3599, 'Budget Detail - DDDDDD'!$B10,'Expenditures - all orgs'!$B$14:$B$3599,'Budget Detail - DDDDDD'!$B$3)</f>
        <v>0</v>
      </c>
      <c r="F10" s="278">
        <f>C10-D10-E10</f>
        <v>0</v>
      </c>
    </row>
    <row r="11" spans="1:37" ht="15" customHeight="1" x14ac:dyDescent="0.3">
      <c r="A11" s="216" t="s">
        <v>6</v>
      </c>
      <c r="B11" s="1140">
        <v>111200</v>
      </c>
      <c r="C11" s="275">
        <f>SUMIFS('Expenditures - all orgs'!$D$14:$D$3599,'Expenditures - all orgs'!$C$14:$C$3599, 'Budget Detail - DDDDDD'!$B11,'Expenditures - all orgs'!$B$14:$B$3599,'Budget Detail - DDDDDD'!$B$3)</f>
        <v>0</v>
      </c>
      <c r="D11" s="276">
        <f>SUMIFS('Expenditures - all orgs'!$E$14:$E$3599,'Expenditures - all orgs'!$C$14:$C$3599, 'Budget Detail - DDDDDD'!$B11,'Expenditures - all orgs'!$B$14:$B$3599,'Budget Detail - DDDDDD'!$B$3)</f>
        <v>0</v>
      </c>
      <c r="E11" s="965">
        <f>SUMIFS('Expenditures - all orgs'!$F$14:$F$3599,'Expenditures - all orgs'!$C$14:$C$3599, 'Budget Detail - DDDDDD'!$B11,'Expenditures - all orgs'!$B$14:$B$3599,'Budget Detail - DDDDDD'!$B$3)</f>
        <v>0</v>
      </c>
      <c r="F11" s="278">
        <f t="shared" ref="F11:F75" si="0">C11-D11-E11</f>
        <v>0</v>
      </c>
    </row>
    <row r="12" spans="1:37" ht="15" customHeight="1" x14ac:dyDescent="0.3">
      <c r="A12" s="216" t="s">
        <v>110</v>
      </c>
      <c r="B12" s="1140">
        <v>111210</v>
      </c>
      <c r="C12" s="275">
        <f>SUMIFS('Expenditures - all orgs'!$D$14:$D$3599,'Expenditures - all orgs'!$C$14:$C$3599, 'Budget Detail - DDDDDD'!$B12,'Expenditures - all orgs'!$B$14:$B$3599,'Budget Detail - DDDDDD'!$B$3)</f>
        <v>0</v>
      </c>
      <c r="D12" s="276">
        <f>SUMIFS('Expenditures - all orgs'!$E$14:$E$3599,'Expenditures - all orgs'!$C$14:$C$3599, 'Budget Detail - DDDDDD'!$B12,'Expenditures - all orgs'!$B$14:$B$3599,'Budget Detail - DDDDDD'!$B$3)</f>
        <v>0</v>
      </c>
      <c r="E12" s="965">
        <f>SUMIFS('Expenditures - all orgs'!$F$14:$F$3599,'Expenditures - all orgs'!$C$14:$C$3599, 'Budget Detail - DDDDDD'!$B12,'Expenditures - all orgs'!$B$14:$B$3599,'Budget Detail - DDDDDD'!$B$3)</f>
        <v>0</v>
      </c>
      <c r="F12" s="278">
        <f t="shared" si="0"/>
        <v>0</v>
      </c>
    </row>
    <row r="13" spans="1:37" ht="15" customHeight="1" x14ac:dyDescent="0.3">
      <c r="A13" s="216" t="s">
        <v>310</v>
      </c>
      <c r="B13" s="1140">
        <v>111220</v>
      </c>
      <c r="C13" s="275">
        <f>SUMIFS('Expenditures - all orgs'!$D$14:$D$3599,'Expenditures - all orgs'!$C$14:$C$3599, 'Budget Detail - DDDDDD'!$B13,'Expenditures - all orgs'!$B$14:$B$3599,'Budget Detail - DDDDDD'!$B$3)</f>
        <v>0</v>
      </c>
      <c r="D13" s="276">
        <f>SUMIFS('Expenditures - all orgs'!$E$14:$E$3599,'Expenditures - all orgs'!$C$14:$C$3599, 'Budget Detail - DDDDDD'!$B13,'Expenditures - all orgs'!$B$14:$B$3599,'Budget Detail - DDDDDD'!$B$3)</f>
        <v>0</v>
      </c>
      <c r="E13" s="965">
        <f>SUMIFS('Expenditures - all orgs'!$F$14:$F$3599,'Expenditures - all orgs'!$C$14:$C$3599, 'Budget Detail - DDDDDD'!$B13,'Expenditures - all orgs'!$B$14:$B$3599,'Budget Detail - DDDDDD'!$B$3)</f>
        <v>0</v>
      </c>
      <c r="F13" s="278">
        <f t="shared" si="0"/>
        <v>0</v>
      </c>
    </row>
    <row r="14" spans="1:37" ht="15" customHeight="1" x14ac:dyDescent="0.3">
      <c r="A14" s="216" t="s">
        <v>7</v>
      </c>
      <c r="B14" s="1140">
        <v>111300</v>
      </c>
      <c r="C14" s="275">
        <f>SUMIFS('Expenditures - all orgs'!$D$14:$D$3599,'Expenditures - all orgs'!$C$14:$C$3599, 'Budget Detail - DDDDDD'!$B14,'Expenditures - all orgs'!$B$14:$B$3599,'Budget Detail - DDDDDD'!$B$3)</f>
        <v>0</v>
      </c>
      <c r="D14" s="276">
        <f>SUMIFS('Expenditures - all orgs'!$E$14:$E$3599,'Expenditures - all orgs'!$C$14:$C$3599, 'Budget Detail - DDDDDD'!$B14,'Expenditures - all orgs'!$B$14:$B$3599,'Budget Detail - DDDDDD'!$B$3)</f>
        <v>0</v>
      </c>
      <c r="E14" s="965">
        <f>SUMIFS('Expenditures - all orgs'!$F$14:$F$3599,'Expenditures - all orgs'!$C$14:$C$3599, 'Budget Detail - DDDDDD'!$B14,'Expenditures - all orgs'!$B$14:$B$3599,'Budget Detail - DDDDDD'!$B$3)</f>
        <v>0</v>
      </c>
      <c r="F14" s="278">
        <f t="shared" si="0"/>
        <v>0</v>
      </c>
    </row>
    <row r="15" spans="1:37" s="713" customFormat="1" ht="15" customHeight="1" x14ac:dyDescent="0.3">
      <c r="A15" s="225" t="s">
        <v>442</v>
      </c>
      <c r="B15" s="1140">
        <v>111310</v>
      </c>
      <c r="C15" s="275">
        <f>SUMIFS('Expenditures - all orgs'!$D$14:$D$3599,'Expenditures - all orgs'!$C$14:$C$3599, 'Budget Detail - DDDDDD'!$B15,'Expenditures - all orgs'!$B$14:$B$3599,'Budget Detail - DDDDDD'!$B$3)</f>
        <v>0</v>
      </c>
      <c r="D15" s="276">
        <f>SUMIFS('Expenditures - all orgs'!$E$14:$E$3599,'Expenditures - all orgs'!$C$14:$C$3599, 'Budget Detail - DDDDDD'!$B15,'Expenditures - all orgs'!$B$14:$B$3599,'Budget Detail - DDDDDD'!$B$3)</f>
        <v>0</v>
      </c>
      <c r="E15" s="277">
        <f>SUMIFS('Expenditures - all orgs'!$F$14:$F$3599,'Expenditures - all orgs'!$C$14:$C$3599, 'Budget Detail - DDDDDD'!$B15,'Expenditures - all orgs'!$B$14:$B$3599,'Budget Detail - DDDDDD'!$B$3)</f>
        <v>0</v>
      </c>
      <c r="F15" s="278">
        <f t="shared" si="0"/>
        <v>0</v>
      </c>
      <c r="G15" s="712"/>
      <c r="H15" s="280"/>
      <c r="I15" s="280"/>
      <c r="J15" s="280"/>
      <c r="K15" s="712"/>
      <c r="L15" s="712"/>
      <c r="M15" s="712"/>
      <c r="N15" s="712"/>
      <c r="O15" s="281"/>
      <c r="P15" s="712"/>
      <c r="Q15" s="712"/>
      <c r="R15" s="712"/>
      <c r="S15" s="712"/>
      <c r="T15" s="712"/>
      <c r="U15" s="712"/>
      <c r="V15" s="712"/>
      <c r="W15" s="712"/>
      <c r="X15" s="712"/>
      <c r="Y15" s="712"/>
      <c r="Z15" s="712"/>
      <c r="AA15" s="712"/>
      <c r="AB15" s="712"/>
      <c r="AC15" s="712"/>
      <c r="AD15" s="712"/>
      <c r="AE15" s="712"/>
      <c r="AF15" s="712"/>
      <c r="AG15" s="712"/>
      <c r="AH15" s="712"/>
      <c r="AI15" s="712"/>
      <c r="AJ15" s="712"/>
      <c r="AK15" s="712"/>
    </row>
    <row r="16" spans="1:37" ht="15" customHeight="1" x14ac:dyDescent="0.3">
      <c r="A16" s="216" t="s">
        <v>8</v>
      </c>
      <c r="B16" s="1140">
        <v>111400</v>
      </c>
      <c r="C16" s="275">
        <f>SUMIFS('Expenditures - all orgs'!$D$14:$D$3599,'Expenditures - all orgs'!$C$14:$C$3599, 'Budget Detail - DDDDDD'!$B16,'Expenditures - all orgs'!$B$14:$B$3599,'Budget Detail - DDDDDD'!$B$3)</f>
        <v>0</v>
      </c>
      <c r="D16" s="276">
        <f>SUMIFS('Expenditures - all orgs'!$E$14:$E$3599,'Expenditures - all orgs'!$C$14:$C$3599, 'Budget Detail - DDDDDD'!$B16,'Expenditures - all orgs'!$B$14:$B$3599,'Budget Detail - DDDDDD'!$B$3)</f>
        <v>0</v>
      </c>
      <c r="E16" s="965">
        <f>SUMIFS('Expenditures - all orgs'!$F$14:$F$3599,'Expenditures - all orgs'!$C$14:$C$3599, 'Budget Detail - DDDDDD'!$B16,'Expenditures - all orgs'!$B$14:$B$3599,'Budget Detail - DDDDDD'!$B$3)</f>
        <v>0</v>
      </c>
      <c r="F16" s="278">
        <f t="shared" si="0"/>
        <v>0</v>
      </c>
    </row>
    <row r="17" spans="1:6" ht="15" customHeight="1" x14ac:dyDescent="0.3">
      <c r="A17" s="216" t="s">
        <v>9</v>
      </c>
      <c r="B17" s="1140">
        <v>111500</v>
      </c>
      <c r="C17" s="275">
        <f>SUMIFS('Expenditures - all orgs'!$D$14:$D$3599,'Expenditures - all orgs'!$C$14:$C$3599, 'Budget Detail - DDDDDD'!$B17,'Expenditures - all orgs'!$B$14:$B$3599,'Budget Detail - DDDDDD'!$B$3)</f>
        <v>0</v>
      </c>
      <c r="D17" s="276">
        <f>SUMIFS('Expenditures - all orgs'!$E$14:$E$3599,'Expenditures - all orgs'!$C$14:$C$3599, 'Budget Detail - DDDDDD'!$B17,'Expenditures - all orgs'!$B$14:$B$3599,'Budget Detail - DDDDDD'!$B$3)</f>
        <v>0</v>
      </c>
      <c r="E17" s="965">
        <f>SUMIFS('Expenditures - all orgs'!$F$14:$F$3599,'Expenditures - all orgs'!$C$14:$C$3599, 'Budget Detail - DDDDDD'!$B17,'Expenditures - all orgs'!$B$14:$B$3599,'Budget Detail - DDDDDD'!$B$3)</f>
        <v>0</v>
      </c>
      <c r="F17" s="278">
        <f t="shared" si="0"/>
        <v>0</v>
      </c>
    </row>
    <row r="18" spans="1:6" ht="15" customHeight="1" x14ac:dyDescent="0.3">
      <c r="A18" s="216" t="s">
        <v>10</v>
      </c>
      <c r="B18" s="1140">
        <v>111600</v>
      </c>
      <c r="C18" s="275">
        <f>SUMIFS('Expenditures - all orgs'!$D$14:$D$3599,'Expenditures - all orgs'!$C$14:$C$3599, 'Budget Detail - DDDDDD'!$B18,'Expenditures - all orgs'!$B$14:$B$3599,'Budget Detail - DDDDDD'!$B$3)</f>
        <v>0</v>
      </c>
      <c r="D18" s="276">
        <f>SUMIFS('Expenditures - all orgs'!$E$14:$E$3599,'Expenditures - all orgs'!$C$14:$C$3599, 'Budget Detail - DDDDDD'!$B18,'Expenditures - all orgs'!$B$14:$B$3599,'Budget Detail - DDDDDD'!$B$3)</f>
        <v>0</v>
      </c>
      <c r="E18" s="965">
        <f>SUMIFS('Expenditures - all orgs'!$F$14:$F$3599,'Expenditures - all orgs'!$C$14:$C$3599, 'Budget Detail - DDDDDD'!$B18,'Expenditures - all orgs'!$B$14:$B$3599,'Budget Detail - DDDDDD'!$B$3)</f>
        <v>0</v>
      </c>
      <c r="F18" s="278">
        <f t="shared" si="0"/>
        <v>0</v>
      </c>
    </row>
    <row r="19" spans="1:6" ht="15" customHeight="1" x14ac:dyDescent="0.3">
      <c r="A19" s="216" t="s">
        <v>11</v>
      </c>
      <c r="B19" s="1140">
        <v>111700</v>
      </c>
      <c r="C19" s="275">
        <f>SUMIFS('Expenditures - all orgs'!$D$14:$D$3599,'Expenditures - all orgs'!$C$14:$C$3599, 'Budget Detail - DDDDDD'!$B19,'Expenditures - all orgs'!$B$14:$B$3599,'Budget Detail - DDDDDD'!$B$3)</f>
        <v>0</v>
      </c>
      <c r="D19" s="276">
        <f>SUMIFS('Expenditures - all orgs'!$E$14:$E$3599,'Expenditures - all orgs'!$C$14:$C$3599, 'Budget Detail - DDDDDD'!$B19,'Expenditures - all orgs'!$B$14:$B$3599,'Budget Detail - DDDDDD'!$B$3)</f>
        <v>0</v>
      </c>
      <c r="E19" s="965">
        <f>SUMIFS('Expenditures - all orgs'!$F$14:$F$3599,'Expenditures - all orgs'!$C$14:$C$3599, 'Budget Detail - DDDDDD'!$B19,'Expenditures - all orgs'!$B$14:$B$3599,'Budget Detail - DDDDDD'!$B$3)</f>
        <v>0</v>
      </c>
      <c r="F19" s="278">
        <f t="shared" si="0"/>
        <v>0</v>
      </c>
    </row>
    <row r="20" spans="1:6" ht="15" customHeight="1" x14ac:dyDescent="0.3">
      <c r="A20" s="216" t="s">
        <v>12</v>
      </c>
      <c r="B20" s="1140">
        <v>111800</v>
      </c>
      <c r="C20" s="275">
        <f>SUMIFS('Expenditures - all orgs'!$D$14:$D$3599,'Expenditures - all orgs'!$C$14:$C$3599, 'Budget Detail - DDDDDD'!$B20,'Expenditures - all orgs'!$B$14:$B$3599,'Budget Detail - DDDDDD'!$B$3)</f>
        <v>0</v>
      </c>
      <c r="D20" s="276">
        <f>SUMIFS('Expenditures - all orgs'!$E$14:$E$3599,'Expenditures - all orgs'!$C$14:$C$3599, 'Budget Detail - DDDDDD'!$B20,'Expenditures - all orgs'!$B$14:$B$3599,'Budget Detail - DDDDDD'!$B$3)</f>
        <v>0</v>
      </c>
      <c r="E20" s="965">
        <f>SUMIFS('Expenditures - all orgs'!$F$14:$F$3599,'Expenditures - all orgs'!$C$14:$C$3599, 'Budget Detail - DDDDDD'!$B20,'Expenditures - all orgs'!$B$14:$B$3599,'Budget Detail - DDDDDD'!$B$3)</f>
        <v>0</v>
      </c>
      <c r="F20" s="278">
        <f t="shared" si="0"/>
        <v>0</v>
      </c>
    </row>
    <row r="21" spans="1:6" ht="15" customHeight="1" x14ac:dyDescent="0.3">
      <c r="A21" s="216" t="s">
        <v>109</v>
      </c>
      <c r="B21" s="1140">
        <v>111900</v>
      </c>
      <c r="C21" s="275">
        <f>SUMIFS('Expenditures - all orgs'!$D$14:$D$3599,'Expenditures - all orgs'!$C$14:$C$3599, 'Budget Detail - DDDDDD'!$B21,'Expenditures - all orgs'!$B$14:$B$3599,'Budget Detail - DDDDDD'!$B$3)</f>
        <v>0</v>
      </c>
      <c r="D21" s="276">
        <f>SUMIFS('Expenditures - all orgs'!$E$14:$E$3599,'Expenditures - all orgs'!$C$14:$C$3599, 'Budget Detail - DDDDDD'!$B21,'Expenditures - all orgs'!$B$14:$B$3599,'Budget Detail - DDDDDD'!$B$3)</f>
        <v>0</v>
      </c>
      <c r="E21" s="965">
        <f>SUMIFS('Expenditures - all orgs'!$F$14:$F$3599,'Expenditures - all orgs'!$C$14:$C$3599, 'Budget Detail - DDDDDD'!$B21,'Expenditures - all orgs'!$B$14:$B$3599,'Budget Detail - DDDDDD'!$B$3)</f>
        <v>0</v>
      </c>
      <c r="F21" s="278">
        <f t="shared" si="0"/>
        <v>0</v>
      </c>
    </row>
    <row r="22" spans="1:6" ht="15" customHeight="1" x14ac:dyDescent="0.3">
      <c r="A22" s="708" t="s">
        <v>1</v>
      </c>
      <c r="B22" s="1140">
        <v>112100</v>
      </c>
      <c r="C22" s="275">
        <f>SUMIFS('Expenditures - all orgs'!$D$14:$D$3599,'Expenditures - all orgs'!$C$14:$C$3599, 'Budget Detail - DDDDDD'!$B22,'Expenditures - all orgs'!$B$14:$B$3599,'Budget Detail - DDDDDD'!$B$3)</f>
        <v>0</v>
      </c>
      <c r="D22" s="276">
        <f>SUMIFS('Expenditures - all orgs'!$E$14:$E$3599,'Expenditures - all orgs'!$C$14:$C$3599, 'Budget Detail - DDDDDD'!$B22,'Expenditures - all orgs'!$B$14:$B$3599,'Budget Detail - DDDDDD'!$B$3)</f>
        <v>0</v>
      </c>
      <c r="E22" s="965">
        <f>SUMIFS('Expenditures - all orgs'!$F$14:$F$3599,'Expenditures - all orgs'!$C$14:$C$3599, 'Budget Detail - DDDDDD'!$B22,'Expenditures - all orgs'!$B$14:$B$3599,'Budget Detail - DDDDDD'!$B$3)</f>
        <v>0</v>
      </c>
      <c r="F22" s="278">
        <f t="shared" si="0"/>
        <v>0</v>
      </c>
    </row>
    <row r="23" spans="1:6" ht="15" customHeight="1" x14ac:dyDescent="0.3">
      <c r="A23" s="708" t="s">
        <v>89</v>
      </c>
      <c r="B23" s="1140">
        <v>112110</v>
      </c>
      <c r="C23" s="275">
        <f>SUMIFS('Expenditures - all orgs'!$D$14:$D$3599,'Expenditures - all orgs'!$C$14:$C$3599, 'Budget Detail - DDDDDD'!$B23,'Expenditures - all orgs'!$B$14:$B$3599,'Budget Detail - DDDDDD'!$B$3)</f>
        <v>0</v>
      </c>
      <c r="D23" s="276">
        <f>SUMIFS('Expenditures - all orgs'!$E$14:$E$3599,'Expenditures - all orgs'!$C$14:$C$3599, 'Budget Detail - DDDDDD'!$B23,'Expenditures - all orgs'!$B$14:$B$3599,'Budget Detail - DDDDDD'!$B$3)</f>
        <v>0</v>
      </c>
      <c r="E23" s="965">
        <f>SUMIFS('Expenditures - all orgs'!$F$14:$F$3599,'Expenditures - all orgs'!$C$14:$C$3599, 'Budget Detail - DDDDDD'!$B23,'Expenditures - all orgs'!$B$14:$B$3599,'Budget Detail - DDDDDD'!$B$3)</f>
        <v>0</v>
      </c>
      <c r="F23" s="278">
        <f t="shared" si="0"/>
        <v>0</v>
      </c>
    </row>
    <row r="24" spans="1:6" ht="15" customHeight="1" x14ac:dyDescent="0.3">
      <c r="A24" s="708" t="s">
        <v>174</v>
      </c>
      <c r="B24" s="1140">
        <v>112130</v>
      </c>
      <c r="C24" s="275">
        <f>SUMIFS('Expenditures - all orgs'!$D$14:$D$3599,'Expenditures - all orgs'!$C$14:$C$3599, 'Budget Detail - DDDDDD'!$B24,'Expenditures - all orgs'!$B$14:$B$3599,'Budget Detail - DDDDDD'!$B$3)</f>
        <v>0</v>
      </c>
      <c r="D24" s="276">
        <f>SUMIFS('Expenditures - all orgs'!$E$14:$E$3599,'Expenditures - all orgs'!$C$14:$C$3599, 'Budget Detail - DDDDDD'!$B24,'Expenditures - all orgs'!$B$14:$B$3599,'Budget Detail - DDDDDD'!$B$3)</f>
        <v>0</v>
      </c>
      <c r="E24" s="965">
        <f>SUMIFS('Expenditures - all orgs'!$F$14:$F$3599,'Expenditures - all orgs'!$C$14:$C$3599, 'Budget Detail - DDDDDD'!$B24,'Expenditures - all orgs'!$B$14:$B$3599,'Budget Detail - DDDDDD'!$B$3)</f>
        <v>0</v>
      </c>
      <c r="F24" s="278">
        <f>C24-D24-E24</f>
        <v>0</v>
      </c>
    </row>
    <row r="25" spans="1:6" ht="15" customHeight="1" x14ac:dyDescent="0.3">
      <c r="A25" s="216" t="s">
        <v>2</v>
      </c>
      <c r="B25" s="1140">
        <v>112300</v>
      </c>
      <c r="C25" s="275">
        <f>SUMIFS('Expenditures - all orgs'!$D$14:$D$3599,'Expenditures - all orgs'!$C$14:$C$3599, 'Budget Detail - DDDDDD'!$B25,'Expenditures - all orgs'!$B$14:$B$3599,'Budget Detail - DDDDDD'!$B$3)</f>
        <v>0</v>
      </c>
      <c r="D25" s="276">
        <f>SUMIFS('Expenditures - all orgs'!$E$14:$E$3599,'Expenditures - all orgs'!$C$14:$C$3599, 'Budget Detail - DDDDDD'!$B25,'Expenditures - all orgs'!$B$14:$B$3599,'Budget Detail - DDDDDD'!$B$3)</f>
        <v>0</v>
      </c>
      <c r="E25" s="965">
        <f>SUMIFS('Expenditures - all orgs'!$F$14:$F$3599,'Expenditures - all orgs'!$C$14:$C$3599, 'Budget Detail - DDDDDD'!$B25,'Expenditures - all orgs'!$B$14:$B$3599,'Budget Detail - DDDDDD'!$B$3)</f>
        <v>0</v>
      </c>
      <c r="F25" s="278">
        <f t="shared" si="0"/>
        <v>0</v>
      </c>
    </row>
    <row r="26" spans="1:6" ht="15" customHeight="1" x14ac:dyDescent="0.3">
      <c r="A26" s="216" t="s">
        <v>88</v>
      </c>
      <c r="B26" s="1140">
        <v>112310</v>
      </c>
      <c r="C26" s="275">
        <f>SUMIFS('Expenditures - all orgs'!$D$14:$D$3599,'Expenditures - all orgs'!$C$14:$C$3599, 'Budget Detail - DDDDDD'!$B26,'Expenditures - all orgs'!$B$14:$B$3599,'Budget Detail - DDDDDD'!$B$3)</f>
        <v>0</v>
      </c>
      <c r="D26" s="276">
        <f>SUMIFS('Expenditures - all orgs'!$E$14:$E$3599,'Expenditures - all orgs'!$C$14:$C$3599, 'Budget Detail - DDDDDD'!$B26,'Expenditures - all orgs'!$B$14:$B$3599,'Budget Detail - DDDDDD'!$B$3)</f>
        <v>0</v>
      </c>
      <c r="E26" s="965">
        <f>SUMIFS('Expenditures - all orgs'!$F$14:$F$3599,'Expenditures - all orgs'!$C$14:$C$3599, 'Budget Detail - DDDDDD'!$B26,'Expenditures - all orgs'!$B$14:$B$3599,'Budget Detail - DDDDDD'!$B$3)</f>
        <v>0</v>
      </c>
      <c r="F26" s="278">
        <f t="shared" si="0"/>
        <v>0</v>
      </c>
    </row>
    <row r="27" spans="1:6" ht="15" customHeight="1" x14ac:dyDescent="0.3">
      <c r="A27" s="216" t="s">
        <v>64</v>
      </c>
      <c r="B27" s="1140">
        <v>112500</v>
      </c>
      <c r="C27" s="275">
        <f>SUMIFS('Expenditures - all orgs'!$D$14:$D$3599,'Expenditures - all orgs'!$C$14:$C$3599, 'Budget Detail - DDDDDD'!$B27,'Expenditures - all orgs'!$B$14:$B$3599,'Budget Detail - DDDDDD'!$B$3)</f>
        <v>0</v>
      </c>
      <c r="D27" s="276">
        <f>SUMIFS('Expenditures - all orgs'!$E$14:$E$3599,'Expenditures - all orgs'!$C$14:$C$3599, 'Budget Detail - DDDDDD'!$B27,'Expenditures - all orgs'!$B$14:$B$3599,'Budget Detail - DDDDDD'!$B$3)</f>
        <v>0</v>
      </c>
      <c r="E27" s="965">
        <f>SUMIFS('Expenditures - all orgs'!$F$14:$F$3599,'Expenditures - all orgs'!$C$14:$C$3599, 'Budget Detail - DDDDDD'!$B27,'Expenditures - all orgs'!$B$14:$B$3599,'Budget Detail - DDDDDD'!$B$3)</f>
        <v>0</v>
      </c>
      <c r="F27" s="278">
        <f t="shared" si="0"/>
        <v>0</v>
      </c>
    </row>
    <row r="28" spans="1:6" ht="15" customHeight="1" x14ac:dyDescent="0.3">
      <c r="A28" s="216" t="s">
        <v>65</v>
      </c>
      <c r="B28" s="1140">
        <v>112600</v>
      </c>
      <c r="C28" s="275">
        <f>SUMIFS('Expenditures - all orgs'!$D$14:$D$3599,'Expenditures - all orgs'!$C$14:$C$3599, 'Budget Detail - DDDDDD'!$B28,'Expenditures - all orgs'!$B$14:$B$3599,'Budget Detail - DDDDDD'!$B$3)</f>
        <v>0</v>
      </c>
      <c r="D28" s="276">
        <f>SUMIFS('Expenditures - all orgs'!$E$14:$E$3599,'Expenditures - all orgs'!$C$14:$C$3599, 'Budget Detail - DDDDDD'!$B28,'Expenditures - all orgs'!$B$14:$B$3599,'Budget Detail - DDDDDD'!$B$3)</f>
        <v>0</v>
      </c>
      <c r="E28" s="965">
        <f>SUMIFS('Expenditures - all orgs'!$F$14:$F$3599,'Expenditures - all orgs'!$C$14:$C$3599, 'Budget Detail - DDDDDD'!$B28,'Expenditures - all orgs'!$B$14:$B$3599,'Budget Detail - DDDDDD'!$B$3)</f>
        <v>0</v>
      </c>
      <c r="F28" s="278">
        <f t="shared" si="0"/>
        <v>0</v>
      </c>
    </row>
    <row r="29" spans="1:6" ht="15" customHeight="1" x14ac:dyDescent="0.3">
      <c r="A29" s="216" t="s">
        <v>163</v>
      </c>
      <c r="B29" s="1140">
        <v>112610</v>
      </c>
      <c r="C29" s="275">
        <f>SUMIFS('Expenditures - all orgs'!$D$14:$D$3599,'Expenditures - all orgs'!$C$14:$C$3599, 'Budget Detail - DDDDDD'!$B29,'Expenditures - all orgs'!$B$14:$B$3599,'Budget Detail - DDDDDD'!$B$3)</f>
        <v>0</v>
      </c>
      <c r="D29" s="276">
        <f>SUMIFS('Expenditures - all orgs'!$E$14:$E$3599,'Expenditures - all orgs'!$C$14:$C$3599, 'Budget Detail - DDDDDD'!$B29,'Expenditures - all orgs'!$B$14:$B$3599,'Budget Detail - DDDDDD'!$B$3)</f>
        <v>0</v>
      </c>
      <c r="E29" s="965">
        <f>SUMIFS('Expenditures - all orgs'!$F$14:$F$3599,'Expenditures - all orgs'!$C$14:$C$3599, 'Budget Detail - DDDDDD'!$B29,'Expenditures - all orgs'!$B$14:$B$3599,'Budget Detail - DDDDDD'!$B$3)</f>
        <v>0</v>
      </c>
      <c r="F29" s="278">
        <f t="shared" si="0"/>
        <v>0</v>
      </c>
    </row>
    <row r="30" spans="1:6" ht="15" customHeight="1" x14ac:dyDescent="0.3">
      <c r="A30" s="216" t="s">
        <v>68</v>
      </c>
      <c r="B30" s="1140">
        <v>112620</v>
      </c>
      <c r="C30" s="275">
        <f>SUMIFS('Expenditures - all orgs'!$D$14:$D$3599,'Expenditures - all orgs'!$C$14:$C$3599, 'Budget Detail - DDDDDD'!$B30,'Expenditures - all orgs'!$B$14:$B$3599,'Budget Detail - DDDDDD'!$B$3)</f>
        <v>0</v>
      </c>
      <c r="D30" s="276">
        <f>SUMIFS('Expenditures - all orgs'!$E$14:$E$3599,'Expenditures - all orgs'!$C$14:$C$3599, 'Budget Detail - DDDDDD'!$B30,'Expenditures - all orgs'!$B$14:$B$3599,'Budget Detail - DDDDDD'!$B$3)</f>
        <v>0</v>
      </c>
      <c r="E30" s="965">
        <f>SUMIFS('Expenditures - all orgs'!$F$14:$F$3599,'Expenditures - all orgs'!$C$14:$C$3599, 'Budget Detail - DDDDDD'!$B30,'Expenditures - all orgs'!$B$14:$B$3599,'Budget Detail - DDDDDD'!$B$3)</f>
        <v>0</v>
      </c>
      <c r="F30" s="278">
        <f t="shared" si="0"/>
        <v>0</v>
      </c>
    </row>
    <row r="31" spans="1:6" ht="15" customHeight="1" x14ac:dyDescent="0.3">
      <c r="A31" s="216" t="s">
        <v>162</v>
      </c>
      <c r="B31" s="1140">
        <v>112800</v>
      </c>
      <c r="C31" s="275">
        <f>SUMIFS('Expenditures - all orgs'!$D$14:$D$3599,'Expenditures - all orgs'!$C$14:$C$3599, 'Budget Detail - DDDDDD'!$B31,'Expenditures - all orgs'!$B$14:$B$3599,'Budget Detail - DDDDDD'!$B$3)</f>
        <v>0</v>
      </c>
      <c r="D31" s="276">
        <f>SUMIFS('Expenditures - all orgs'!$E$14:$E$3599,'Expenditures - all orgs'!$C$14:$C$3599, 'Budget Detail - DDDDDD'!$B31,'Expenditures - all orgs'!$B$14:$B$3599,'Budget Detail - DDDDDD'!$B$3)</f>
        <v>0</v>
      </c>
      <c r="E31" s="965">
        <f>SUMIFS('Expenditures - all orgs'!$F$14:$F$3599,'Expenditures - all orgs'!$C$14:$C$3599, 'Budget Detail - DDDDDD'!$B31,'Expenditures - all orgs'!$B$14:$B$3599,'Budget Detail - DDDDDD'!$B$3)</f>
        <v>0</v>
      </c>
      <c r="F31" s="278">
        <f t="shared" si="0"/>
        <v>0</v>
      </c>
    </row>
    <row r="32" spans="1:6" ht="15" customHeight="1" x14ac:dyDescent="0.3">
      <c r="A32" s="216" t="s">
        <v>164</v>
      </c>
      <c r="B32" s="1140">
        <v>112810</v>
      </c>
      <c r="C32" s="275">
        <f>SUMIFS('Expenditures - all orgs'!$D$14:$D$3599,'Expenditures - all orgs'!$C$14:$C$3599, 'Budget Detail - DDDDDD'!$B32,'Expenditures - all orgs'!$B$14:$B$3599,'Budget Detail - DDDDDD'!$B$3)</f>
        <v>0</v>
      </c>
      <c r="D32" s="276">
        <f>SUMIFS('Expenditures - all orgs'!$E$14:$E$3599,'Expenditures - all orgs'!$C$14:$C$3599, 'Budget Detail - DDDDDD'!$B32,'Expenditures - all orgs'!$B$14:$B$3599,'Budget Detail - DDDDDD'!$B$3)</f>
        <v>0</v>
      </c>
      <c r="E32" s="965">
        <f>SUMIFS('Expenditures - all orgs'!$F$14:$F$3599,'Expenditures - all orgs'!$C$14:$C$3599, 'Budget Detail - DDDDDD'!$B32,'Expenditures - all orgs'!$B$14:$B$3599,'Budget Detail - DDDDDD'!$B$3)</f>
        <v>0</v>
      </c>
      <c r="F32" s="278">
        <f t="shared" si="0"/>
        <v>0</v>
      </c>
    </row>
    <row r="33" spans="1:6" ht="15" customHeight="1" x14ac:dyDescent="0.3">
      <c r="A33" s="216" t="s">
        <v>165</v>
      </c>
      <c r="B33" s="1140">
        <v>112820</v>
      </c>
      <c r="C33" s="275">
        <f>SUMIFS('Expenditures - all orgs'!$D$14:$D$3599,'Expenditures - all orgs'!$C$14:$C$3599, 'Budget Detail - DDDDDD'!$B33,'Expenditures - all orgs'!$B$14:$B$3599,'Budget Detail - DDDDDD'!$B$3)</f>
        <v>0</v>
      </c>
      <c r="D33" s="276">
        <f>SUMIFS('Expenditures - all orgs'!$E$14:$E$3599,'Expenditures - all orgs'!$C$14:$C$3599, 'Budget Detail - DDDDDD'!$B33,'Expenditures - all orgs'!$B$14:$B$3599,'Budget Detail - DDDDDD'!$B$3)</f>
        <v>0</v>
      </c>
      <c r="E33" s="965">
        <f>SUMIFS('Expenditures - all orgs'!$F$14:$F$3599,'Expenditures - all orgs'!$C$14:$C$3599, 'Budget Detail - DDDDDD'!$B33,'Expenditures - all orgs'!$B$14:$B$3599,'Budget Detail - DDDDDD'!$B$3)</f>
        <v>0</v>
      </c>
      <c r="F33" s="278">
        <f t="shared" si="0"/>
        <v>0</v>
      </c>
    </row>
    <row r="34" spans="1:6" ht="15" customHeight="1" x14ac:dyDescent="0.3">
      <c r="A34" s="216" t="s">
        <v>166</v>
      </c>
      <c r="B34" s="1140">
        <v>112900</v>
      </c>
      <c r="C34" s="275">
        <f>SUMIFS('Expenditures - all orgs'!$D$14:$D$3599,'Expenditures - all orgs'!$C$14:$C$3599, 'Budget Detail - DDDDDD'!$B34,'Expenditures - all orgs'!$B$14:$B$3599,'Budget Detail - DDDDDD'!$B$3)</f>
        <v>0</v>
      </c>
      <c r="D34" s="276">
        <f>SUMIFS('Expenditures - all orgs'!$E$14:$E$3599,'Expenditures - all orgs'!$C$14:$C$3599, 'Budget Detail - DDDDDD'!$B34,'Expenditures - all orgs'!$B$14:$B$3599,'Budget Detail - DDDDDD'!$B$3)</f>
        <v>0</v>
      </c>
      <c r="E34" s="965">
        <f>SUMIFS('Expenditures - all orgs'!$F$14:$F$3599,'Expenditures - all orgs'!$C$14:$C$3599, 'Budget Detail - DDDDDD'!$B34,'Expenditures - all orgs'!$B$14:$B$3599,'Budget Detail - DDDDDD'!$B$3)</f>
        <v>0</v>
      </c>
      <c r="F34" s="278">
        <f t="shared" si="0"/>
        <v>0</v>
      </c>
    </row>
    <row r="35" spans="1:6" ht="15" customHeight="1" x14ac:dyDescent="0.3">
      <c r="A35" s="216" t="s">
        <v>63</v>
      </c>
      <c r="B35" s="1140">
        <v>113100</v>
      </c>
      <c r="C35" s="275">
        <f>SUMIFS('Expenditures - all orgs'!$D$14:$D$3599,'Expenditures - all orgs'!$C$14:$C$3599, 'Budget Detail - DDDDDD'!$B35,'Expenditures - all orgs'!$B$14:$B$3599,'Budget Detail - DDDDDD'!$B$3)</f>
        <v>0</v>
      </c>
      <c r="D35" s="276">
        <f>SUMIFS('Expenditures - all orgs'!$E$14:$E$3599,'Expenditures - all orgs'!$C$14:$C$3599, 'Budget Detail - DDDDDD'!$B35,'Expenditures - all orgs'!$B$14:$B$3599,'Budget Detail - DDDDDD'!$B$3)</f>
        <v>0</v>
      </c>
      <c r="E35" s="965">
        <f>SUMIFS('Expenditures - all orgs'!$F$14:$F$3599,'Expenditures - all orgs'!$C$14:$C$3599, 'Budget Detail - DDDDDD'!$B35,'Expenditures - all orgs'!$B$14:$B$3599,'Budget Detail - DDDDDD'!$B$3)</f>
        <v>0</v>
      </c>
      <c r="F35" s="278">
        <f t="shared" si="0"/>
        <v>0</v>
      </c>
    </row>
    <row r="36" spans="1:6" ht="15" customHeight="1" x14ac:dyDescent="0.3">
      <c r="A36" s="216" t="s">
        <v>159</v>
      </c>
      <c r="B36" s="1140">
        <v>113115</v>
      </c>
      <c r="C36" s="275">
        <f>SUMIFS('Expenditures - all orgs'!$D$14:$D$3599,'Expenditures - all orgs'!$C$14:$C$3599, 'Budget Detail - DDDDDD'!$B36,'Expenditures - all orgs'!$B$14:$B$3599,'Budget Detail - DDDDDD'!$B$3)</f>
        <v>0</v>
      </c>
      <c r="D36" s="276">
        <f>SUMIFS('Expenditures - all orgs'!$E$14:$E$3599,'Expenditures - all orgs'!$C$14:$C$3599, 'Budget Detail - DDDDDD'!$B36,'Expenditures - all orgs'!$B$14:$B$3599,'Budget Detail - DDDDDD'!$B$3)</f>
        <v>0</v>
      </c>
      <c r="E36" s="965">
        <f>SUMIFS('Expenditures - all orgs'!$F$14:$F$3599,'Expenditures - all orgs'!$C$14:$C$3599, 'Budget Detail - DDDDDD'!$B36,'Expenditures - all orgs'!$B$14:$B$3599,'Budget Detail - DDDDDD'!$B$3)</f>
        <v>0</v>
      </c>
      <c r="F36" s="278">
        <f t="shared" si="0"/>
        <v>0</v>
      </c>
    </row>
    <row r="37" spans="1:6" ht="15" customHeight="1" x14ac:dyDescent="0.3">
      <c r="A37" s="216" t="s">
        <v>13</v>
      </c>
      <c r="B37" s="1140">
        <v>113800</v>
      </c>
      <c r="C37" s="275">
        <f>SUMIFS('Expenditures - all orgs'!$D$14:$D$3599,'Expenditures - all orgs'!$C$14:$C$3599, 'Budget Detail - DDDDDD'!$B37,'Expenditures - all orgs'!$B$14:$B$3599,'Budget Detail - DDDDDD'!$B$3)</f>
        <v>0</v>
      </c>
      <c r="D37" s="276">
        <f>SUMIFS('Expenditures - all orgs'!$E$14:$E$3599,'Expenditures - all orgs'!$C$14:$C$3599, 'Budget Detail - DDDDDD'!$B37,'Expenditures - all orgs'!$B$14:$B$3599,'Budget Detail - DDDDDD'!$B$3)</f>
        <v>0</v>
      </c>
      <c r="E37" s="965">
        <f>SUMIFS('Expenditures - all orgs'!$F$14:$F$3599,'Expenditures - all orgs'!$C$14:$C$3599, 'Budget Detail - DDDDDD'!$B37,'Expenditures - all orgs'!$B$14:$B$3599,'Budget Detail - DDDDDD'!$B$3)</f>
        <v>0</v>
      </c>
      <c r="F37" s="278">
        <f t="shared" si="0"/>
        <v>0</v>
      </c>
    </row>
    <row r="38" spans="1:6" ht="15" customHeight="1" x14ac:dyDescent="0.3">
      <c r="A38" s="216" t="s">
        <v>3</v>
      </c>
      <c r="B38" s="1140">
        <v>114100</v>
      </c>
      <c r="C38" s="275">
        <f>SUMIFS('Expenditures - all orgs'!$D$14:$D$3599,'Expenditures - all orgs'!$C$14:$C$3599, 'Budget Detail - DDDDDD'!$B38,'Expenditures - all orgs'!$B$14:$B$3599,'Budget Detail - DDDDDD'!$B$3)</f>
        <v>0</v>
      </c>
      <c r="D38" s="276">
        <f>SUMIFS('Expenditures - all orgs'!$E$14:$E$3599,'Expenditures - all orgs'!$C$14:$C$3599, 'Budget Detail - DDDDDD'!$B38,'Expenditures - all orgs'!$B$14:$B$3599,'Budget Detail - DDDDDD'!$B$3)</f>
        <v>0</v>
      </c>
      <c r="E38" s="965">
        <f>SUMIFS('Expenditures - all orgs'!$F$14:$F$3599,'Expenditures - all orgs'!$C$14:$C$3599, 'Budget Detail - DDDDDD'!$B38,'Expenditures - all orgs'!$B$14:$B$3599,'Budget Detail - DDDDDD'!$B$3)</f>
        <v>0</v>
      </c>
      <c r="F38" s="278">
        <f t="shared" si="0"/>
        <v>0</v>
      </c>
    </row>
    <row r="39" spans="1:6" ht="15" customHeight="1" x14ac:dyDescent="0.3">
      <c r="A39" s="216" t="s">
        <v>157</v>
      </c>
      <c r="B39" s="1140">
        <v>114200</v>
      </c>
      <c r="C39" s="275">
        <f>SUMIFS('Expenditures - all orgs'!$D$14:$D$3599,'Expenditures - all orgs'!$C$14:$C$3599, 'Budget Detail - DDDDDD'!$B39,'Expenditures - all orgs'!$B$14:$B$3599,'Budget Detail - DDDDDD'!$B$3)</f>
        <v>0</v>
      </c>
      <c r="D39" s="276">
        <f>SUMIFS('Expenditures - all orgs'!$E$14:$E$3599,'Expenditures - all orgs'!$C$14:$C$3599, 'Budget Detail - DDDDDD'!$B39,'Expenditures - all orgs'!$B$14:$B$3599,'Budget Detail - DDDDDD'!$B$3)</f>
        <v>0</v>
      </c>
      <c r="E39" s="965">
        <f>SUMIFS('Expenditures - all orgs'!$F$14:$F$3599,'Expenditures - all orgs'!$C$14:$C$3599, 'Budget Detail - DDDDDD'!$B39,'Expenditures - all orgs'!$B$14:$B$3599,'Budget Detail - DDDDDD'!$B$3)</f>
        <v>0</v>
      </c>
      <c r="F39" s="278">
        <f t="shared" si="0"/>
        <v>0</v>
      </c>
    </row>
    <row r="40" spans="1:6" ht="15" customHeight="1" x14ac:dyDescent="0.3">
      <c r="A40" s="216" t="s">
        <v>167</v>
      </c>
      <c r="B40" s="1140">
        <v>114300</v>
      </c>
      <c r="C40" s="275">
        <f>SUMIFS('Expenditures - all orgs'!$D$14:$D$3599,'Expenditures - all orgs'!$C$14:$C$3599, 'Budget Detail - DDDDDD'!$B40,'Expenditures - all orgs'!$B$14:$B$3599,'Budget Detail - DDDDDD'!$B$3)</f>
        <v>0</v>
      </c>
      <c r="D40" s="276">
        <f>SUMIFS('Expenditures - all orgs'!$E$14:$E$3599,'Expenditures - all orgs'!$C$14:$C$3599, 'Budget Detail - DDDDDD'!$B40,'Expenditures - all orgs'!$B$14:$B$3599,'Budget Detail - DDDDDD'!$B$3)</f>
        <v>0</v>
      </c>
      <c r="E40" s="965">
        <f>SUMIFS('Expenditures - all orgs'!$F$14:$F$3599,'Expenditures - all orgs'!$C$14:$C$3599, 'Budget Detail - DDDDDD'!$B40,'Expenditures - all orgs'!$B$14:$B$3599,'Budget Detail - DDDDDD'!$B$3)</f>
        <v>0</v>
      </c>
      <c r="F40" s="278">
        <f t="shared" si="0"/>
        <v>0</v>
      </c>
    </row>
    <row r="41" spans="1:6" ht="15" customHeight="1" x14ac:dyDescent="0.3">
      <c r="A41" s="216" t="s">
        <v>4</v>
      </c>
      <c r="B41" s="1140">
        <v>114400</v>
      </c>
      <c r="C41" s="275">
        <f>SUMIFS('Expenditures - all orgs'!$D$14:$D$3599,'Expenditures - all orgs'!$C$14:$C$3599, 'Budget Detail - DDDDDD'!$B41,'Expenditures - all orgs'!$B$14:$B$3599,'Budget Detail - DDDDDD'!$B$3)</f>
        <v>0</v>
      </c>
      <c r="D41" s="276">
        <f>SUMIFS('Expenditures - all orgs'!$E$14:$E$3599,'Expenditures - all orgs'!$C$14:$C$3599, 'Budget Detail - DDDDDD'!$B41,'Expenditures - all orgs'!$B$14:$B$3599,'Budget Detail - DDDDDD'!$B$3)</f>
        <v>0</v>
      </c>
      <c r="E41" s="965">
        <f>SUMIFS('Expenditures - all orgs'!$F$14:$F$3599,'Expenditures - all orgs'!$C$14:$C$3599, 'Budget Detail - DDDDDD'!$B41,'Expenditures - all orgs'!$B$14:$B$3599,'Budget Detail - DDDDDD'!$B$3)</f>
        <v>0</v>
      </c>
      <c r="F41" s="278">
        <f t="shared" si="0"/>
        <v>0</v>
      </c>
    </row>
    <row r="42" spans="1:6" ht="15" customHeight="1" x14ac:dyDescent="0.3">
      <c r="A42" s="216" t="s">
        <v>66</v>
      </c>
      <c r="B42" s="1140">
        <v>114500</v>
      </c>
      <c r="C42" s="275">
        <f>SUMIFS('Expenditures - all orgs'!$D$14:$D$3599,'Expenditures - all orgs'!$C$14:$C$3599, 'Budget Detail - DDDDDD'!$B42,'Expenditures - all orgs'!$B$14:$B$3599,'Budget Detail - DDDDDD'!$B$3)</f>
        <v>0</v>
      </c>
      <c r="D42" s="276">
        <f>SUMIFS('Expenditures - all orgs'!$E$14:$E$3599,'Expenditures - all orgs'!$C$14:$C$3599, 'Budget Detail - DDDDDD'!$B42,'Expenditures - all orgs'!$B$14:$B$3599,'Budget Detail - DDDDDD'!$B$3)</f>
        <v>0</v>
      </c>
      <c r="E42" s="965">
        <f>SUMIFS('Expenditures - all orgs'!$F$14:$F$3599,'Expenditures - all orgs'!$C$14:$C$3599, 'Budget Detail - DDDDDD'!$B42,'Expenditures - all orgs'!$B$14:$B$3599,'Budget Detail - DDDDDD'!$B$3)</f>
        <v>0</v>
      </c>
      <c r="F42" s="278">
        <f t="shared" si="0"/>
        <v>0</v>
      </c>
    </row>
    <row r="43" spans="1:6" ht="15" customHeight="1" x14ac:dyDescent="0.3">
      <c r="A43" s="216" t="s">
        <v>168</v>
      </c>
      <c r="B43" s="1140">
        <v>114510</v>
      </c>
      <c r="C43" s="275">
        <f>SUMIFS('Expenditures - all orgs'!$D$14:$D$3599,'Expenditures - all orgs'!$C$14:$C$3599, 'Budget Detail - DDDDDD'!$B43,'Expenditures - all orgs'!$B$14:$B$3599,'Budget Detail - DDDDDD'!$B$3)</f>
        <v>0</v>
      </c>
      <c r="D43" s="276">
        <f>SUMIFS('Expenditures - all orgs'!$E$14:$E$3599,'Expenditures - all orgs'!$C$14:$C$3599, 'Budget Detail - DDDDDD'!$B43,'Expenditures - all orgs'!$B$14:$B$3599,'Budget Detail - DDDDDD'!$B$3)</f>
        <v>0</v>
      </c>
      <c r="E43" s="965">
        <f>SUMIFS('Expenditures - all orgs'!$F$14:$F$3599,'Expenditures - all orgs'!$C$14:$C$3599, 'Budget Detail - DDDDDD'!$B43,'Expenditures - all orgs'!$B$14:$B$3599,'Budget Detail - DDDDDD'!$B$3)</f>
        <v>0</v>
      </c>
      <c r="F43" s="278">
        <f t="shared" si="0"/>
        <v>0</v>
      </c>
    </row>
    <row r="44" spans="1:6" ht="15" customHeight="1" x14ac:dyDescent="0.3">
      <c r="A44" s="216" t="s">
        <v>67</v>
      </c>
      <c r="B44" s="1140">
        <v>114530</v>
      </c>
      <c r="C44" s="275">
        <f>SUMIFS('Expenditures - all orgs'!$D$14:$D$3599,'Expenditures - all orgs'!$C$14:$C$3599, 'Budget Detail - DDDDDD'!$B44,'Expenditures - all orgs'!$B$14:$B$3599,'Budget Detail - DDDDDD'!$B$3)</f>
        <v>0</v>
      </c>
      <c r="D44" s="276">
        <f>SUMIFS('Expenditures - all orgs'!$E$14:$E$3599,'Expenditures - all orgs'!$C$14:$C$3599, 'Budget Detail - DDDDDD'!$B44,'Expenditures - all orgs'!$B$14:$B$3599,'Budget Detail - DDDDDD'!$B$3)</f>
        <v>0</v>
      </c>
      <c r="E44" s="965">
        <f>SUMIFS('Expenditures - all orgs'!$F$14:$F$3599,'Expenditures - all orgs'!$C$14:$C$3599, 'Budget Detail - DDDDDD'!$B44,'Expenditures - all orgs'!$B$14:$B$3599,'Budget Detail - DDDDDD'!$B$3)</f>
        <v>0</v>
      </c>
      <c r="F44" s="278">
        <f t="shared" si="0"/>
        <v>0</v>
      </c>
    </row>
    <row r="45" spans="1:6" ht="15" customHeight="1" x14ac:dyDescent="0.3">
      <c r="A45" s="216" t="s">
        <v>156</v>
      </c>
      <c r="B45" s="1140">
        <v>114540</v>
      </c>
      <c r="C45" s="275">
        <f>SUMIFS('Expenditures - all orgs'!$D$14:$D$3599,'Expenditures - all orgs'!$C$14:$C$3599, 'Budget Detail - DDDDDD'!$B45,'Expenditures - all orgs'!$B$14:$B$3599,'Budget Detail - DDDDDD'!$B$3)</f>
        <v>0</v>
      </c>
      <c r="D45" s="276">
        <f>SUMIFS('Expenditures - all orgs'!$E$14:$E$3599,'Expenditures - all orgs'!$C$14:$C$3599, 'Budget Detail - DDDDDD'!$B45,'Expenditures - all orgs'!$B$14:$B$3599,'Budget Detail - DDDDDD'!$B$3)</f>
        <v>0</v>
      </c>
      <c r="E45" s="965">
        <f>SUMIFS('Expenditures - all orgs'!$F$14:$F$3599,'Expenditures - all orgs'!$C$14:$C$3599, 'Budget Detail - DDDDDD'!$B45,'Expenditures - all orgs'!$B$14:$B$3599,'Budget Detail - DDDDDD'!$B$3)</f>
        <v>0</v>
      </c>
      <c r="F45" s="278">
        <f t="shared" si="0"/>
        <v>0</v>
      </c>
    </row>
    <row r="46" spans="1:6" ht="15" customHeight="1" x14ac:dyDescent="0.3">
      <c r="A46" s="216" t="s">
        <v>158</v>
      </c>
      <c r="B46" s="1140">
        <v>114600</v>
      </c>
      <c r="C46" s="275">
        <f>SUMIFS('Expenditures - all orgs'!$D$14:$D$3599,'Expenditures - all orgs'!$C$14:$C$3599, 'Budget Detail - DDDDDD'!$B46,'Expenditures - all orgs'!$B$14:$B$3599,'Budget Detail - DDDDDD'!$B$3)</f>
        <v>0</v>
      </c>
      <c r="D46" s="276">
        <f>SUMIFS('Expenditures - all orgs'!$E$14:$E$3599,'Expenditures - all orgs'!$C$14:$C$3599, 'Budget Detail - DDDDDD'!$B46,'Expenditures - all orgs'!$B$14:$B$3599,'Budget Detail - DDDDDD'!$B$3)</f>
        <v>0</v>
      </c>
      <c r="E46" s="965">
        <f>SUMIFS('Expenditures - all orgs'!$F$14:$F$3599,'Expenditures - all orgs'!$C$14:$C$3599, 'Budget Detail - DDDDDD'!$B46,'Expenditures - all orgs'!$B$14:$B$3599,'Budget Detail - DDDDDD'!$B$3)</f>
        <v>0</v>
      </c>
      <c r="F46" s="278">
        <f t="shared" si="0"/>
        <v>0</v>
      </c>
    </row>
    <row r="47" spans="1:6" ht="15" customHeight="1" x14ac:dyDescent="0.3">
      <c r="A47" s="216" t="s">
        <v>169</v>
      </c>
      <c r="B47" s="1140">
        <v>114900</v>
      </c>
      <c r="C47" s="275">
        <f>SUMIFS('Expenditures - all orgs'!$D$14:$D$3599,'Expenditures - all orgs'!$C$14:$C$3599, 'Budget Detail - DDDDDD'!$B47,'Expenditures - all orgs'!$B$14:$B$3599,'Budget Detail - DDDDDD'!$B$3)</f>
        <v>0</v>
      </c>
      <c r="D47" s="276">
        <f>SUMIFS('Expenditures - all orgs'!$E$14:$E$3599,'Expenditures - all orgs'!$C$14:$C$3599, 'Budget Detail - DDDDDD'!$B47,'Expenditures - all orgs'!$B$14:$B$3599,'Budget Detail - DDDDDD'!$B$3)</f>
        <v>0</v>
      </c>
      <c r="E47" s="965">
        <f>SUMIFS('Expenditures - all orgs'!$F$14:$F$3599,'Expenditures - all orgs'!$C$14:$C$3599, 'Budget Detail - DDDDDD'!$B47,'Expenditures - all orgs'!$B$14:$B$3599,'Budget Detail - DDDDDD'!$B$3)</f>
        <v>0</v>
      </c>
      <c r="F47" s="278">
        <f t="shared" si="0"/>
        <v>0</v>
      </c>
    </row>
    <row r="48" spans="1:6" ht="15" customHeight="1" x14ac:dyDescent="0.3">
      <c r="A48" s="216" t="s">
        <v>170</v>
      </c>
      <c r="B48" s="1140">
        <v>114910</v>
      </c>
      <c r="C48" s="275">
        <f>SUMIFS('Expenditures - all orgs'!$D$14:$D$3599,'Expenditures - all orgs'!$C$14:$C$3599, 'Budget Detail - DDDDDD'!$B48,'Expenditures - all orgs'!$B$14:$B$3599,'Budget Detail - DDDDDD'!$B$3)</f>
        <v>0</v>
      </c>
      <c r="D48" s="276">
        <f>SUMIFS('Expenditures - all orgs'!$E$14:$E$3599,'Expenditures - all orgs'!$C$14:$C$3599, 'Budget Detail - DDDDDD'!$B48,'Expenditures - all orgs'!$B$14:$B$3599,'Budget Detail - DDDDDD'!$B$3)</f>
        <v>0</v>
      </c>
      <c r="E48" s="965">
        <f>SUMIFS('Expenditures - all orgs'!$F$14:$F$3599,'Expenditures - all orgs'!$C$14:$C$3599, 'Budget Detail - DDDDDD'!$B48,'Expenditures - all orgs'!$B$14:$B$3599,'Budget Detail - DDDDDD'!$B$3)</f>
        <v>0</v>
      </c>
      <c r="F48" s="278">
        <f t="shared" si="0"/>
        <v>0</v>
      </c>
    </row>
    <row r="49" spans="1:6" ht="15" customHeight="1" x14ac:dyDescent="0.3">
      <c r="A49" s="216" t="s">
        <v>179</v>
      </c>
      <c r="B49" s="1140">
        <v>115100</v>
      </c>
      <c r="C49" s="275">
        <f>SUMIFS('Expenditures - all orgs'!$D$14:$D$3599,'Expenditures - all orgs'!$C$14:$C$3599, 'Budget Detail - DDDDDD'!$B49,'Expenditures - all orgs'!$B$14:$B$3599,'Budget Detail - DDDDDD'!$B$3)</f>
        <v>0</v>
      </c>
      <c r="D49" s="276">
        <f>SUMIFS('Expenditures - all orgs'!$E$14:$E$3599,'Expenditures - all orgs'!$C$14:$C$3599, 'Budget Detail - DDDDDD'!$B49,'Expenditures - all orgs'!$B$14:$B$3599,'Budget Detail - DDDDDD'!$B$3)</f>
        <v>0</v>
      </c>
      <c r="E49" s="965">
        <f>SUMIFS('Expenditures - all orgs'!$F$14:$F$3599,'Expenditures - all orgs'!$C$14:$C$3599, 'Budget Detail - DDDDDD'!$B49,'Expenditures - all orgs'!$B$14:$B$3599,'Budget Detail - DDDDDD'!$B$3)</f>
        <v>0</v>
      </c>
      <c r="F49" s="278">
        <f t="shared" si="0"/>
        <v>0</v>
      </c>
    </row>
    <row r="50" spans="1:6" ht="15" customHeight="1" x14ac:dyDescent="0.3">
      <c r="A50" s="216" t="s">
        <v>178</v>
      </c>
      <c r="B50" s="1140">
        <v>115200</v>
      </c>
      <c r="C50" s="275">
        <f>SUMIFS('Expenditures - all orgs'!$D$14:$D$3599,'Expenditures - all orgs'!$C$14:$C$3599, 'Budget Detail - DDDDDD'!$B50,'Expenditures - all orgs'!$B$14:$B$3599,'Budget Detail - DDDDDD'!$B$3)</f>
        <v>0</v>
      </c>
      <c r="D50" s="276">
        <f>SUMIFS('Expenditures - all orgs'!$E$14:$E$3599,'Expenditures - all orgs'!$C$14:$C$3599, 'Budget Detail - DDDDDD'!$B50,'Expenditures - all orgs'!$B$14:$B$3599,'Budget Detail - DDDDDD'!$B$3)</f>
        <v>0</v>
      </c>
      <c r="E50" s="965">
        <f>SUMIFS('Expenditures - all orgs'!$F$14:$F$3599,'Expenditures - all orgs'!$C$14:$C$3599, 'Budget Detail - DDDDDD'!$B50,'Expenditures - all orgs'!$B$14:$B$3599,'Budget Detail - DDDDDD'!$B$3)</f>
        <v>0</v>
      </c>
      <c r="F50" s="278">
        <f t="shared" si="0"/>
        <v>0</v>
      </c>
    </row>
    <row r="51" spans="1:6" ht="15" customHeight="1" x14ac:dyDescent="0.3">
      <c r="A51" s="216" t="s">
        <v>180</v>
      </c>
      <c r="B51" s="1140">
        <v>115300</v>
      </c>
      <c r="C51" s="275">
        <f>SUMIFS('Expenditures - all orgs'!$D$14:$D$3599,'Expenditures - all orgs'!$C$14:$C$3599, 'Budget Detail - DDDDDD'!$B51,'Expenditures - all orgs'!$B$14:$B$3599,'Budget Detail - DDDDDD'!$B$3)</f>
        <v>0</v>
      </c>
      <c r="D51" s="276">
        <f>SUMIFS('Expenditures - all orgs'!$E$14:$E$3599,'Expenditures - all orgs'!$C$14:$C$3599, 'Budget Detail - DDDDDD'!$B51,'Expenditures - all orgs'!$B$14:$B$3599,'Budget Detail - DDDDDD'!$B$3)</f>
        <v>0</v>
      </c>
      <c r="E51" s="965">
        <f>SUMIFS('Expenditures - all orgs'!$F$14:$F$3599,'Expenditures - all orgs'!$C$14:$C$3599, 'Budget Detail - DDDDDD'!$B51,'Expenditures - all orgs'!$B$14:$B$3599,'Budget Detail - DDDDDD'!$B$3)</f>
        <v>0</v>
      </c>
      <c r="F51" s="278">
        <f t="shared" si="0"/>
        <v>0</v>
      </c>
    </row>
    <row r="52" spans="1:6" ht="15" customHeight="1" x14ac:dyDescent="0.3">
      <c r="A52" s="216" t="s">
        <v>181</v>
      </c>
      <c r="B52" s="1140">
        <v>115400</v>
      </c>
      <c r="C52" s="275">
        <f>SUMIFS('Expenditures - all orgs'!$D$14:$D$3599,'Expenditures - all orgs'!$C$14:$C$3599, 'Budget Detail - DDDDDD'!$B52,'Expenditures - all orgs'!$B$14:$B$3599,'Budget Detail - DDDDDD'!$B$3)</f>
        <v>0</v>
      </c>
      <c r="D52" s="276">
        <f>SUMIFS('Expenditures - all orgs'!$E$14:$E$3599,'Expenditures - all orgs'!$C$14:$C$3599, 'Budget Detail - DDDDDD'!$B52,'Expenditures - all orgs'!$B$14:$B$3599,'Budget Detail - DDDDDD'!$B$3)</f>
        <v>0</v>
      </c>
      <c r="E52" s="965">
        <f>SUMIFS('Expenditures - all orgs'!$F$14:$F$3599,'Expenditures - all orgs'!$C$14:$C$3599, 'Budget Detail - DDDDDD'!$B52,'Expenditures - all orgs'!$B$14:$B$3599,'Budget Detail - DDDDDD'!$B$3)</f>
        <v>0</v>
      </c>
      <c r="F52" s="278">
        <f t="shared" si="0"/>
        <v>0</v>
      </c>
    </row>
    <row r="53" spans="1:6" ht="15" customHeight="1" x14ac:dyDescent="0.3">
      <c r="A53" s="216" t="s">
        <v>182</v>
      </c>
      <c r="B53" s="1140">
        <v>115800</v>
      </c>
      <c r="C53" s="275">
        <f>SUMIFS('Expenditures - all orgs'!$D$14:$D$3599,'Expenditures - all orgs'!$C$14:$C$3599, 'Budget Detail - DDDDDD'!$B53,'Expenditures - all orgs'!$B$14:$B$3599,'Budget Detail - DDDDDD'!$B$3)</f>
        <v>0</v>
      </c>
      <c r="D53" s="276">
        <f>SUMIFS('Expenditures - all orgs'!$E$14:$E$3599,'Expenditures - all orgs'!$C$14:$C$3599, 'Budget Detail - DDDDDD'!$B53,'Expenditures - all orgs'!$B$14:$B$3599,'Budget Detail - DDDDDD'!$B$3)</f>
        <v>0</v>
      </c>
      <c r="E53" s="965">
        <f>SUMIFS('Expenditures - all orgs'!$F$14:$F$3599,'Expenditures - all orgs'!$C$14:$C$3599, 'Budget Detail - DDDDDD'!$B53,'Expenditures - all orgs'!$B$14:$B$3599,'Budget Detail - DDDDDD'!$B$3)</f>
        <v>0</v>
      </c>
      <c r="F53" s="278">
        <f t="shared" si="0"/>
        <v>0</v>
      </c>
    </row>
    <row r="54" spans="1:6" ht="15" customHeight="1" x14ac:dyDescent="0.3">
      <c r="A54" s="216" t="s">
        <v>160</v>
      </c>
      <c r="B54" s="1140">
        <v>116200</v>
      </c>
      <c r="C54" s="275">
        <f>SUMIFS('Expenditures - all orgs'!$D$14:$D$3599,'Expenditures - all orgs'!$C$14:$C$3599, 'Budget Detail - DDDDDD'!$B54,'Expenditures - all orgs'!$B$14:$B$3599,'Budget Detail - DDDDDD'!$B$3)</f>
        <v>0</v>
      </c>
      <c r="D54" s="276">
        <f>SUMIFS('Expenditures - all orgs'!$E$14:$E$3599,'Expenditures - all orgs'!$C$14:$C$3599, 'Budget Detail - DDDDDD'!$B54,'Expenditures - all orgs'!$B$14:$B$3599,'Budget Detail - DDDDDD'!$B$3)</f>
        <v>0</v>
      </c>
      <c r="E54" s="965">
        <f>SUMIFS('Expenditures - all orgs'!$F$14:$F$3599,'Expenditures - all orgs'!$C$14:$C$3599, 'Budget Detail - DDDDDD'!$B54,'Expenditures - all orgs'!$B$14:$B$3599,'Budget Detail - DDDDDD'!$B$3)</f>
        <v>0</v>
      </c>
      <c r="F54" s="278">
        <f t="shared" si="0"/>
        <v>0</v>
      </c>
    </row>
    <row r="55" spans="1:6" ht="15" customHeight="1" x14ac:dyDescent="0.3">
      <c r="A55" s="216" t="s">
        <v>171</v>
      </c>
      <c r="B55" s="1140">
        <v>116300</v>
      </c>
      <c r="C55" s="275">
        <f>SUMIFS('Expenditures - all orgs'!$D$14:$D$3599,'Expenditures - all orgs'!$C$14:$C$3599, 'Budget Detail - DDDDDD'!$B55,'Expenditures - all orgs'!$B$14:$B$3599,'Budget Detail - DDDDDD'!$B$3)</f>
        <v>0</v>
      </c>
      <c r="D55" s="276">
        <f>SUMIFS('Expenditures - all orgs'!$E$14:$E$3599,'Expenditures - all orgs'!$C$14:$C$3599, 'Budget Detail - DDDDDD'!$B55,'Expenditures - all orgs'!$B$14:$B$3599,'Budget Detail - DDDDDD'!$B$3)</f>
        <v>0</v>
      </c>
      <c r="E55" s="965">
        <f>SUMIFS('Expenditures - all orgs'!$F$14:$F$3599,'Expenditures - all orgs'!$C$14:$C$3599, 'Budget Detail - DDDDDD'!$B55,'Expenditures - all orgs'!$B$14:$B$3599,'Budget Detail - DDDDDD'!$B$3)</f>
        <v>0</v>
      </c>
      <c r="F55" s="278">
        <f t="shared" si="0"/>
        <v>0</v>
      </c>
    </row>
    <row r="56" spans="1:6" ht="15" customHeight="1" x14ac:dyDescent="0.3">
      <c r="A56" s="216" t="s">
        <v>172</v>
      </c>
      <c r="B56" s="1140">
        <v>116400</v>
      </c>
      <c r="C56" s="275">
        <f>SUMIFS('Expenditures - all orgs'!$D$14:$D$3599,'Expenditures - all orgs'!$C$14:$C$3599, 'Budget Detail - DDDDDD'!$B56,'Expenditures - all orgs'!$B$14:$B$3599,'Budget Detail - DDDDDD'!$B$3)</f>
        <v>0</v>
      </c>
      <c r="D56" s="276">
        <f>SUMIFS('Expenditures - all orgs'!$E$14:$E$3599,'Expenditures - all orgs'!$C$14:$C$3599, 'Budget Detail - DDDDDD'!$B56,'Expenditures - all orgs'!$B$14:$B$3599,'Budget Detail - DDDDDD'!$B$3)</f>
        <v>0</v>
      </c>
      <c r="E56" s="965">
        <f>SUMIFS('Expenditures - all orgs'!$F$14:$F$3599,'Expenditures - all orgs'!$C$14:$C$3599, 'Budget Detail - DDDDDD'!$B56,'Expenditures - all orgs'!$B$14:$B$3599,'Budget Detail - DDDDDD'!$B$3)</f>
        <v>0</v>
      </c>
      <c r="F56" s="278">
        <f t="shared" si="0"/>
        <v>0</v>
      </c>
    </row>
    <row r="57" spans="1:6" ht="15" customHeight="1" x14ac:dyDescent="0.3">
      <c r="A57" s="216" t="s">
        <v>173</v>
      </c>
      <c r="B57" s="1140">
        <v>116500</v>
      </c>
      <c r="C57" s="275">
        <f>SUMIFS('Expenditures - all orgs'!$D$14:$D$3599,'Expenditures - all orgs'!$C$14:$C$3599, 'Budget Detail - DDDDDD'!$B57,'Expenditures - all orgs'!$B$14:$B$3599,'Budget Detail - DDDDDD'!$B$3)</f>
        <v>0</v>
      </c>
      <c r="D57" s="276">
        <f>SUMIFS('Expenditures - all orgs'!$E$14:$E$3599,'Expenditures - all orgs'!$C$14:$C$3599, 'Budget Detail - DDDDDD'!$B57,'Expenditures - all orgs'!$B$14:$B$3599,'Budget Detail - DDDDDD'!$B$3)</f>
        <v>0</v>
      </c>
      <c r="E57" s="965">
        <f>SUMIFS('Expenditures - all orgs'!$F$14:$F$3599,'Expenditures - all orgs'!$C$14:$C$3599, 'Budget Detail - DDDDDD'!$B57,'Expenditures - all orgs'!$B$14:$B$3599,'Budget Detail - DDDDDD'!$B$3)</f>
        <v>0</v>
      </c>
      <c r="F57" s="278">
        <f t="shared" si="0"/>
        <v>0</v>
      </c>
    </row>
    <row r="58" spans="1:6" ht="15" customHeight="1" x14ac:dyDescent="0.3">
      <c r="A58" s="216" t="s">
        <v>161</v>
      </c>
      <c r="B58" s="1140">
        <v>116600</v>
      </c>
      <c r="C58" s="275">
        <f>SUMIFS('Expenditures - all orgs'!$D$14:$D$3599,'Expenditures - all orgs'!$C$14:$C$3599, 'Budget Detail - DDDDDD'!$B58,'Expenditures - all orgs'!$B$14:$B$3599,'Budget Detail - DDDDDD'!$B$3)</f>
        <v>0</v>
      </c>
      <c r="D58" s="276">
        <f>SUMIFS('Expenditures - all orgs'!$E$14:$E$3599,'Expenditures - all orgs'!$C$14:$C$3599, 'Budget Detail - DDDDDD'!$B58,'Expenditures - all orgs'!$B$14:$B$3599,'Budget Detail - DDDDDD'!$B$3)</f>
        <v>0</v>
      </c>
      <c r="E58" s="965">
        <f>SUMIFS('Expenditures - all orgs'!$F$14:$F$3599,'Expenditures - all orgs'!$C$14:$C$3599, 'Budget Detail - DDDDDD'!$B58,'Expenditures - all orgs'!$B$14:$B$3599,'Budget Detail - DDDDDD'!$B$3)</f>
        <v>0</v>
      </c>
      <c r="F58" s="278">
        <f t="shared" si="0"/>
        <v>0</v>
      </c>
    </row>
    <row r="59" spans="1:6" ht="15" customHeight="1" x14ac:dyDescent="0.3">
      <c r="A59" s="216" t="s">
        <v>104</v>
      </c>
      <c r="B59" s="1142" t="s">
        <v>107</v>
      </c>
      <c r="C59" s="275">
        <f>SUMIFS('Expenditures - all orgs'!$D$14:$D$3599,'Expenditures - all orgs'!$C$14:$C$3599, 'Budget Detail - DDDDDD'!$B59,'Expenditures - all orgs'!$B$14:$B$3599,'Budget Detail - DDDDDD'!$B$3)</f>
        <v>0</v>
      </c>
      <c r="D59" s="276">
        <f>SUMIFS('Expenditures - all orgs'!$E$14:$E$3599,'Expenditures - all orgs'!$C$14:$C$3599, 'Budget Detail - DDDDDD'!$B59,'Expenditures - all orgs'!$B$14:$B$3599,'Budget Detail - DDDDDD'!$B$3)</f>
        <v>0</v>
      </c>
      <c r="E59" s="965">
        <f>SUMIFS('Expenditures - all orgs'!$F$14:$F$3599,'Expenditures - all orgs'!$C$14:$C$3599, 'Budget Detail - DDDDDD'!$B59,'Expenditures - all orgs'!$B$14:$B$3599,'Budget Detail - DDDDDD'!$B$3)</f>
        <v>0</v>
      </c>
      <c r="F59" s="278">
        <f t="shared" si="0"/>
        <v>0</v>
      </c>
    </row>
    <row r="60" spans="1:6" ht="15" customHeight="1" x14ac:dyDescent="0.3">
      <c r="A60" s="216" t="s">
        <v>104</v>
      </c>
      <c r="B60" s="1142" t="s">
        <v>107</v>
      </c>
      <c r="C60" s="275">
        <f>SUMIFS('Expenditures - all orgs'!$D$14:$D$3599,'Expenditures - all orgs'!$C$14:$C$3599, 'Budget Detail - DDDDDD'!$B60,'Expenditures - all orgs'!$B$14:$B$3599,'Budget Detail - DDDDDD'!$B$3)</f>
        <v>0</v>
      </c>
      <c r="D60" s="276">
        <f>SUMIFS('Expenditures - all orgs'!$E$14:$E$3599,'Expenditures - all orgs'!$C$14:$C$3599, 'Budget Detail - DDDDDD'!$B60,'Expenditures - all orgs'!$B$14:$B$3599,'Budget Detail - DDDDDD'!$B$3)</f>
        <v>0</v>
      </c>
      <c r="E60" s="965">
        <f>SUMIFS('Expenditures - all orgs'!$F$14:$F$3599,'Expenditures - all orgs'!$C$14:$C$3599, 'Budget Detail - DDDDDD'!$B60,'Expenditures - all orgs'!$B$14:$B$3599,'Budget Detail - DDDDDD'!$B$3)</f>
        <v>0</v>
      </c>
      <c r="F60" s="278">
        <f t="shared" si="0"/>
        <v>0</v>
      </c>
    </row>
    <row r="61" spans="1:6" ht="15" customHeight="1" x14ac:dyDescent="0.3">
      <c r="A61" s="216" t="s">
        <v>104</v>
      </c>
      <c r="B61" s="1142" t="s">
        <v>107</v>
      </c>
      <c r="C61" s="275">
        <f>SUMIFS('Expenditures - all orgs'!$D$14:$D$3599,'Expenditures - all orgs'!$C$14:$C$3599, 'Budget Detail - DDDDDD'!$B61,'Expenditures - all orgs'!$B$14:$B$3599,'Budget Detail - DDDDDD'!$B$3)</f>
        <v>0</v>
      </c>
      <c r="D61" s="276">
        <f>SUMIFS('Expenditures - all orgs'!$E$14:$E$3599,'Expenditures - all orgs'!$C$14:$C$3599, 'Budget Detail - DDDDDD'!$B61,'Expenditures - all orgs'!$B$14:$B$3599,'Budget Detail - DDDDDD'!$B$3)</f>
        <v>0</v>
      </c>
      <c r="E61" s="965">
        <f>SUMIFS('Expenditures - all orgs'!$F$14:$F$3599,'Expenditures - all orgs'!$C$14:$C$3599, 'Budget Detail - DDDDDD'!$B61,'Expenditures - all orgs'!$B$14:$B$3599,'Budget Detail - DDDDDD'!$B$3)</f>
        <v>0</v>
      </c>
      <c r="F61" s="278">
        <f t="shared" si="0"/>
        <v>0</v>
      </c>
    </row>
    <row r="62" spans="1:6" ht="15" customHeight="1" x14ac:dyDescent="0.3">
      <c r="A62" s="216" t="s">
        <v>104</v>
      </c>
      <c r="B62" s="1142" t="s">
        <v>107</v>
      </c>
      <c r="C62" s="275">
        <f>SUMIFS('Expenditures - all orgs'!$D$14:$D$3599,'Expenditures - all orgs'!$C$14:$C$3599, 'Budget Detail - DDDDDD'!$B62,'Expenditures - all orgs'!$B$14:$B$3599,'Budget Detail - DDDDDD'!$B$3)</f>
        <v>0</v>
      </c>
      <c r="D62" s="276">
        <f>SUMIFS('Expenditures - all orgs'!$E$14:$E$3599,'Expenditures - all orgs'!$C$14:$C$3599, 'Budget Detail - DDDDDD'!$B62,'Expenditures - all orgs'!$B$14:$B$3599,'Budget Detail - DDDDDD'!$B$3)</f>
        <v>0</v>
      </c>
      <c r="E62" s="965">
        <f>SUMIFS('Expenditures - all orgs'!$F$14:$F$3599,'Expenditures - all orgs'!$C$14:$C$3599, 'Budget Detail - DDDDDD'!$B62,'Expenditures - all orgs'!$B$14:$B$3599,'Budget Detail - DDDDDD'!$B$3)</f>
        <v>0</v>
      </c>
      <c r="F62" s="278">
        <f t="shared" si="0"/>
        <v>0</v>
      </c>
    </row>
    <row r="63" spans="1:6" ht="15" customHeight="1" x14ac:dyDescent="0.3">
      <c r="A63" s="216" t="s">
        <v>104</v>
      </c>
      <c r="B63" s="1142" t="s">
        <v>107</v>
      </c>
      <c r="C63" s="275">
        <f>SUMIFS('Expenditures - all orgs'!$D$14:$D$3599,'Expenditures - all orgs'!$C$14:$C$3599, 'Budget Detail - DDDDDD'!$B63,'Expenditures - all orgs'!$B$14:$B$3599,'Budget Detail - DDDDDD'!$B$3)</f>
        <v>0</v>
      </c>
      <c r="D63" s="276">
        <f>SUMIFS('Expenditures - all orgs'!$E$14:$E$3599,'Expenditures - all orgs'!$C$14:$C$3599, 'Budget Detail - DDDDDD'!$B63,'Expenditures - all orgs'!$B$14:$B$3599,'Budget Detail - DDDDDD'!$B$3)</f>
        <v>0</v>
      </c>
      <c r="E63" s="965">
        <f>SUMIFS('Expenditures - all orgs'!$F$14:$F$3599,'Expenditures - all orgs'!$C$14:$C$3599, 'Budget Detail - DDDDDD'!$B63,'Expenditures - all orgs'!$B$14:$B$3599,'Budget Detail - DDDDDD'!$B$3)</f>
        <v>0</v>
      </c>
      <c r="F63" s="278">
        <f t="shared" si="0"/>
        <v>0</v>
      </c>
    </row>
    <row r="64" spans="1:6" ht="15" customHeight="1" x14ac:dyDescent="0.3">
      <c r="A64" s="216" t="s">
        <v>104</v>
      </c>
      <c r="B64" s="1142" t="s">
        <v>107</v>
      </c>
      <c r="C64" s="275">
        <f>SUMIFS('Expenditures - all orgs'!$D$14:$D$3599,'Expenditures - all orgs'!$C$14:$C$3599, 'Budget Detail - DDDDDD'!$B64,'Expenditures - all orgs'!$B$14:$B$3599,'Budget Detail - DDDDDD'!$B$3)</f>
        <v>0</v>
      </c>
      <c r="D64" s="276">
        <f>SUMIFS('Expenditures - all orgs'!$E$14:$E$3599,'Expenditures - all orgs'!$C$14:$C$3599, 'Budget Detail - DDDDDD'!$B64,'Expenditures - all orgs'!$B$14:$B$3599,'Budget Detail - DDDDDD'!$B$3)</f>
        <v>0</v>
      </c>
      <c r="E64" s="965">
        <f>SUMIFS('Expenditures - all orgs'!$F$14:$F$3599,'Expenditures - all orgs'!$C$14:$C$3599, 'Budget Detail - DDDDDD'!$B64,'Expenditures - all orgs'!$B$14:$B$3599,'Budget Detail - DDDDDD'!$B$3)</f>
        <v>0</v>
      </c>
      <c r="F64" s="278">
        <f t="shared" si="0"/>
        <v>0</v>
      </c>
    </row>
    <row r="65" spans="1:6" ht="15" customHeight="1" x14ac:dyDescent="0.3">
      <c r="A65" s="216" t="s">
        <v>104</v>
      </c>
      <c r="B65" s="1142" t="s">
        <v>107</v>
      </c>
      <c r="C65" s="275">
        <f>SUMIFS('Expenditures - all orgs'!$D$14:$D$3599,'Expenditures - all orgs'!$C$14:$C$3599, 'Budget Detail - DDDDDD'!$B65,'Expenditures - all orgs'!$B$14:$B$3599,'Budget Detail - DDDDDD'!$B$3)</f>
        <v>0</v>
      </c>
      <c r="D65" s="276">
        <f>SUMIFS('Expenditures - all orgs'!$E$14:$E$3599,'Expenditures - all orgs'!$C$14:$C$3599, 'Budget Detail - DDDDDD'!$B65,'Expenditures - all orgs'!$B$14:$B$3599,'Budget Detail - DDDDDD'!$B$3)</f>
        <v>0</v>
      </c>
      <c r="E65" s="965">
        <f>SUMIFS('Expenditures - all orgs'!$F$14:$F$3599,'Expenditures - all orgs'!$C$14:$C$3599, 'Budget Detail - DDDDDD'!$B65,'Expenditures - all orgs'!$B$14:$B$3599,'Budget Detail - DDDDDD'!$B$3)</f>
        <v>0</v>
      </c>
      <c r="F65" s="278">
        <f t="shared" si="0"/>
        <v>0</v>
      </c>
    </row>
    <row r="66" spans="1:6" ht="15" customHeight="1" x14ac:dyDescent="0.3">
      <c r="A66" s="216" t="s">
        <v>104</v>
      </c>
      <c r="B66" s="1142" t="s">
        <v>107</v>
      </c>
      <c r="C66" s="275">
        <f>SUMIFS('Expenditures - all orgs'!$D$14:$D$3599,'Expenditures - all orgs'!$C$14:$C$3599, 'Budget Detail - DDDDDD'!$B66,'Expenditures - all orgs'!$B$14:$B$3599,'Budget Detail - DDDDDD'!$B$3)</f>
        <v>0</v>
      </c>
      <c r="D66" s="276">
        <f>SUMIFS('Expenditures - all orgs'!$E$14:$E$3599,'Expenditures - all orgs'!$C$14:$C$3599, 'Budget Detail - DDDDDD'!$B66,'Expenditures - all orgs'!$B$14:$B$3599,'Budget Detail - DDDDDD'!$B$3)</f>
        <v>0</v>
      </c>
      <c r="E66" s="965">
        <f>SUMIFS('Expenditures - all orgs'!$F$14:$F$3599,'Expenditures - all orgs'!$C$14:$C$3599, 'Budget Detail - DDDDDD'!$B66,'Expenditures - all orgs'!$B$14:$B$3599,'Budget Detail - DDDDDD'!$B$3)</f>
        <v>0</v>
      </c>
      <c r="F66" s="278">
        <f t="shared" si="0"/>
        <v>0</v>
      </c>
    </row>
    <row r="67" spans="1:6" ht="15" customHeight="1" x14ac:dyDescent="0.3">
      <c r="A67" s="216" t="s">
        <v>104</v>
      </c>
      <c r="B67" s="1142" t="s">
        <v>107</v>
      </c>
      <c r="C67" s="275">
        <f>SUMIFS('Expenditures - all orgs'!$D$14:$D$3599,'Expenditures - all orgs'!$C$14:$C$3599, 'Budget Detail - DDDDDD'!$B67,'Expenditures - all orgs'!$B$14:$B$3599,'Budget Detail - DDDDDD'!$B$3)</f>
        <v>0</v>
      </c>
      <c r="D67" s="276">
        <f>SUMIFS('Expenditures - all orgs'!$E$14:$E$3599,'Expenditures - all orgs'!$C$14:$C$3599, 'Budget Detail - DDDDDD'!$B67,'Expenditures - all orgs'!$B$14:$B$3599,'Budget Detail - DDDDDD'!$B$3)</f>
        <v>0</v>
      </c>
      <c r="E67" s="965">
        <f>SUMIFS('Expenditures - all orgs'!$F$14:$F$3599,'Expenditures - all orgs'!$C$14:$C$3599, 'Budget Detail - DDDDDD'!$B67,'Expenditures - all orgs'!$B$14:$B$3599,'Budget Detail - DDDDDD'!$B$3)</f>
        <v>0</v>
      </c>
      <c r="F67" s="278">
        <f t="shared" si="0"/>
        <v>0</v>
      </c>
    </row>
    <row r="68" spans="1:6" ht="15" customHeight="1" x14ac:dyDescent="0.3">
      <c r="A68" s="216" t="s">
        <v>104</v>
      </c>
      <c r="B68" s="1142" t="s">
        <v>107</v>
      </c>
      <c r="C68" s="275">
        <f>SUMIFS('Expenditures - all orgs'!$D$14:$D$3599,'Expenditures - all orgs'!$C$14:$C$3599, 'Budget Detail - DDDDDD'!$B68,'Expenditures - all orgs'!$B$14:$B$3599,'Budget Detail - DDDDDD'!$B$3)</f>
        <v>0</v>
      </c>
      <c r="D68" s="276">
        <f>SUMIFS('Expenditures - all orgs'!$E$14:$E$3599,'Expenditures - all orgs'!$C$14:$C$3599, 'Budget Detail - DDDDDD'!$B68,'Expenditures - all orgs'!$B$14:$B$3599,'Budget Detail - DDDDDD'!$B$3)</f>
        <v>0</v>
      </c>
      <c r="E68" s="965">
        <f>SUMIFS('Expenditures - all orgs'!$F$14:$F$3599,'Expenditures - all orgs'!$C$14:$C$3599, 'Budget Detail - DDDDDD'!$B68,'Expenditures - all orgs'!$B$14:$B$3599,'Budget Detail - DDDDDD'!$B$3)</f>
        <v>0</v>
      </c>
      <c r="F68" s="278">
        <f t="shared" si="0"/>
        <v>0</v>
      </c>
    </row>
    <row r="69" spans="1:6" ht="15" customHeight="1" x14ac:dyDescent="0.3">
      <c r="A69" s="216" t="s">
        <v>104</v>
      </c>
      <c r="B69" s="1142" t="s">
        <v>107</v>
      </c>
      <c r="C69" s="275">
        <f>SUMIFS('Expenditures - all orgs'!$D$14:$D$3599,'Expenditures - all orgs'!$C$14:$C$3599, 'Budget Detail - DDDDDD'!$B69,'Expenditures - all orgs'!$B$14:$B$3599,'Budget Detail - DDDDDD'!$B$3)</f>
        <v>0</v>
      </c>
      <c r="D69" s="276">
        <f>SUMIFS('Expenditures - all orgs'!$E$14:$E$3599,'Expenditures - all orgs'!$C$14:$C$3599, 'Budget Detail - DDDDDD'!$B69,'Expenditures - all orgs'!$B$14:$B$3599,'Budget Detail - DDDDDD'!$B$3)</f>
        <v>0</v>
      </c>
      <c r="E69" s="965">
        <f>SUMIFS('Expenditures - all orgs'!$F$14:$F$3599,'Expenditures - all orgs'!$C$14:$C$3599, 'Budget Detail - DDDDDD'!$B69,'Expenditures - all orgs'!$B$14:$B$3599,'Budget Detail - DDDDDD'!$B$3)</f>
        <v>0</v>
      </c>
      <c r="F69" s="278">
        <f t="shared" si="0"/>
        <v>0</v>
      </c>
    </row>
    <row r="70" spans="1:6" ht="15" customHeight="1" thickBot="1" x14ac:dyDescent="0.35">
      <c r="A70" s="216" t="s">
        <v>104</v>
      </c>
      <c r="B70" s="1142" t="s">
        <v>107</v>
      </c>
      <c r="C70" s="275">
        <f>SUMIFS('Expenditures - all orgs'!$D$14:$D$3599,'Expenditures - all orgs'!$C$14:$C$3599, 'Budget Detail - DDDDDD'!$B70,'Expenditures - all orgs'!$B$14:$B$3599,'Budget Detail - DDDDDD'!$B$3)</f>
        <v>0</v>
      </c>
      <c r="D70" s="276">
        <f>SUMIFS('Expenditures - all orgs'!$E$14:$E$3599,'Expenditures - all orgs'!$C$14:$C$3599, 'Budget Detail - DDDDDD'!$B70,'Expenditures - all orgs'!$B$14:$B$3599,'Budget Detail - DDDDDD'!$B$3)</f>
        <v>0</v>
      </c>
      <c r="E70" s="965">
        <f>SUMIFS('Expenditures - all orgs'!$F$14:$F$3599,'Expenditures - all orgs'!$C$14:$C$3599, 'Budget Detail - DDDDDD'!$B70,'Expenditures - all orgs'!$B$14:$B$3599,'Budget Detail - DDDDDD'!$B$3)</f>
        <v>0</v>
      </c>
      <c r="F70" s="286">
        <f t="shared" si="0"/>
        <v>0</v>
      </c>
    </row>
    <row r="71" spans="1:6" ht="15" customHeight="1" thickBot="1" x14ac:dyDescent="0.35">
      <c r="A71" s="1384" t="s">
        <v>211</v>
      </c>
      <c r="B71" s="1385"/>
      <c r="C71" s="1138">
        <f>SUM(C10:C70)</f>
        <v>0</v>
      </c>
      <c r="D71" s="1138">
        <f>SUM(D10:D70)</f>
        <v>0</v>
      </c>
      <c r="E71" s="1138">
        <f>SUM(E10:E70)</f>
        <v>0</v>
      </c>
      <c r="F71" s="1139">
        <f>SUM(F10:F70)</f>
        <v>0</v>
      </c>
    </row>
    <row r="72" spans="1:6" ht="15" customHeight="1" x14ac:dyDescent="0.3">
      <c r="A72" s="708"/>
      <c r="B72" s="708"/>
      <c r="C72" s="287"/>
      <c r="D72" s="288"/>
      <c r="E72" s="289"/>
      <c r="F72" s="290"/>
    </row>
    <row r="73" spans="1:6" ht="15" customHeight="1" x14ac:dyDescent="0.3">
      <c r="A73" s="217" t="s">
        <v>294</v>
      </c>
      <c r="B73" s="708"/>
      <c r="C73" s="291"/>
      <c r="D73" s="292"/>
      <c r="E73" s="292"/>
      <c r="F73" s="293"/>
    </row>
    <row r="74" spans="1:6" ht="15" customHeight="1" x14ac:dyDescent="0.3">
      <c r="A74" s="218" t="s">
        <v>183</v>
      </c>
      <c r="B74" s="589">
        <v>119600</v>
      </c>
      <c r="C74" s="294">
        <f>SUMIFS('Expenditures - all orgs'!$D$14:$D$3599,'Expenditures - all orgs'!$C$14:$C$3599, 'Budget Detail - DDDDDD'!$B74,'Expenditures - all orgs'!$B$14:$B$3599,'Budget Detail - DDDDDD'!$B$3)</f>
        <v>0</v>
      </c>
      <c r="D74" s="295">
        <f>SUMIFS('Expenditures - all orgs'!$E$14:$E$3599,'Expenditures - all orgs'!$C$14:$C$3599, 'Budget Detail - DDDDDD'!$B74,'Expenditures - all orgs'!$B$14:$B$3599,'Budget Detail - DDDDDD'!$B$3)</f>
        <v>0</v>
      </c>
      <c r="E74" s="296">
        <f>SUMIFS('Expenditures - all orgs'!$F$14:$F$3599,'Expenditures - all orgs'!$C$14:$C$3599, 'Budget Detail - DDDDDD'!$B74,'Expenditures - all orgs'!$B$14:$B$3599,'Budget Detail - DDDDDD'!$B$3)</f>
        <v>0</v>
      </c>
      <c r="F74" s="297">
        <f t="shared" si="0"/>
        <v>0</v>
      </c>
    </row>
    <row r="75" spans="1:6" ht="15" customHeight="1" x14ac:dyDescent="0.3">
      <c r="A75" s="218" t="s">
        <v>184</v>
      </c>
      <c r="B75" s="590">
        <v>119700</v>
      </c>
      <c r="C75" s="294">
        <f>SUMIFS('Expenditures - all orgs'!$D$14:$D$3599,'Expenditures - all orgs'!$C$14:$C$3599, 'Budget Detail - DDDDDD'!$B75,'Expenditures - all orgs'!$B$14:$B$3599,'Budget Detail - DDDDDD'!$B$3)</f>
        <v>0</v>
      </c>
      <c r="D75" s="295">
        <f>SUMIFS('Expenditures - all orgs'!$E$14:$E$3599,'Expenditures - all orgs'!$C$14:$C$3599, 'Budget Detail - DDDDDD'!$B75,'Expenditures - all orgs'!$B$14:$B$3599,'Budget Detail - DDDDDD'!$B$3)</f>
        <v>0</v>
      </c>
      <c r="E75" s="296">
        <f>SUMIFS('Expenditures - all orgs'!$F$14:$F$3599,'Expenditures - all orgs'!$C$14:$C$3599, 'Budget Detail - DDDDDD'!$B75,'Expenditures - all orgs'!$B$14:$B$3599,'Budget Detail - DDDDDD'!$B$3)</f>
        <v>0</v>
      </c>
      <c r="F75" s="297">
        <f t="shared" si="0"/>
        <v>0</v>
      </c>
    </row>
    <row r="76" spans="1:6" ht="15" customHeight="1" x14ac:dyDescent="0.3">
      <c r="A76" s="218" t="s">
        <v>185</v>
      </c>
      <c r="B76" s="590">
        <v>119800</v>
      </c>
      <c r="C76" s="294">
        <f>SUMIFS('Expenditures - all orgs'!$D$14:$D$3599,'Expenditures - all orgs'!$C$14:$C$3599, 'Budget Detail - DDDDDD'!$B76,'Expenditures - all orgs'!$B$14:$B$3599,'Budget Detail - DDDDDD'!$B$3)</f>
        <v>0</v>
      </c>
      <c r="D76" s="295">
        <f>SUMIFS('Expenditures - all orgs'!$E$14:$E$3599,'Expenditures - all orgs'!$C$14:$C$3599, 'Budget Detail - DDDDDD'!$B76,'Expenditures - all orgs'!$B$14:$B$3599,'Budget Detail - DDDDDD'!$B$3)</f>
        <v>0</v>
      </c>
      <c r="E76" s="296">
        <f>SUMIFS('Expenditures - all orgs'!$F$14:$F$3599,'Expenditures - all orgs'!$C$14:$C$3599, 'Budget Detail - DDDDDD'!$B76,'Expenditures - all orgs'!$B$14:$B$3599,'Budget Detail - DDDDDD'!$B$3)</f>
        <v>0</v>
      </c>
      <c r="F76" s="297">
        <f t="shared" ref="F76:F80" si="1">C76-D76-E76</f>
        <v>0</v>
      </c>
    </row>
    <row r="77" spans="1:6" ht="15" customHeight="1" x14ac:dyDescent="0.3">
      <c r="A77" s="218" t="s">
        <v>185</v>
      </c>
      <c r="B77" s="590">
        <v>119900</v>
      </c>
      <c r="C77" s="294">
        <f>SUMIFS('Expenditures - all orgs'!$D$14:$D$3599,'Expenditures - all orgs'!$C$14:$C$3599, 'Budget Detail - DDDDDD'!$B77,'Expenditures - all orgs'!$B$14:$B$3599,'Budget Detail - DDDDDD'!$B$3)</f>
        <v>0</v>
      </c>
      <c r="D77" s="295">
        <f>SUMIFS('Expenditures - all orgs'!$E$14:$E$3599,'Expenditures - all orgs'!$C$14:$C$3599, 'Budget Detail - DDDDDD'!$B77,'Expenditures - all orgs'!$B$14:$B$3599,'Budget Detail - DDDDDD'!$B$3)</f>
        <v>0</v>
      </c>
      <c r="E77" s="296">
        <f>SUMIFS('Expenditures - all orgs'!$F$14:$F$3599,'Expenditures - all orgs'!$C$14:$C$3599, 'Budget Detail - DDDDDD'!$B77,'Expenditures - all orgs'!$B$14:$B$3599,'Budget Detail - DDDDDD'!$B$3)</f>
        <v>0</v>
      </c>
      <c r="F77" s="297">
        <f t="shared" si="1"/>
        <v>0</v>
      </c>
    </row>
    <row r="78" spans="1:6" ht="15" customHeight="1" x14ac:dyDescent="0.3">
      <c r="A78" s="218" t="s">
        <v>185</v>
      </c>
      <c r="B78" s="590">
        <v>119940</v>
      </c>
      <c r="C78" s="294">
        <f>SUMIFS('Expenditures - all orgs'!$D$14:$D$3599,'Expenditures - all orgs'!$C$14:$C$3599, 'Budget Detail - DDDDDD'!$B78,'Expenditures - all orgs'!$B$14:$B$3599,'Budget Detail - DDDDDD'!$B$3)</f>
        <v>0</v>
      </c>
      <c r="D78" s="295">
        <f>SUMIFS('Expenditures - all orgs'!$E$14:$E$3599,'Expenditures - all orgs'!$C$14:$C$3599, 'Budget Detail - DDDDDD'!$B78,'Expenditures - all orgs'!$B$14:$B$3599,'Budget Detail - DDDDDD'!$B$3)</f>
        <v>0</v>
      </c>
      <c r="E78" s="296">
        <f>SUMIFS('Expenditures - all orgs'!$F$14:$F$3599,'Expenditures - all orgs'!$C$14:$C$3599, 'Budget Detail - DDDDDD'!$B78,'Expenditures - all orgs'!$B$14:$B$3599,'Budget Detail - DDDDDD'!$B$3)</f>
        <v>0</v>
      </c>
      <c r="F78" s="297">
        <f t="shared" si="1"/>
        <v>0</v>
      </c>
    </row>
    <row r="79" spans="1:6" ht="15" customHeight="1" x14ac:dyDescent="0.3">
      <c r="A79" s="218" t="s">
        <v>104</v>
      </c>
      <c r="B79" s="590" t="s">
        <v>107</v>
      </c>
      <c r="C79" s="294">
        <f>SUMIFS('Expenditures - all orgs'!$D$14:$D$3599,'Expenditures - all orgs'!$C$14:$C$3599, 'Budget Detail - DDDDDD'!$B79,'Expenditures - all orgs'!$B$14:$B$3599,'Budget Detail - DDDDDD'!$B$3)</f>
        <v>0</v>
      </c>
      <c r="D79" s="295">
        <f>SUMIFS('Expenditures - all orgs'!$E$14:$E$3599,'Expenditures - all orgs'!$C$14:$C$3599, 'Budget Detail - DDDDDD'!$B79,'Expenditures - all orgs'!$B$14:$B$3599,'Budget Detail - DDDDDD'!$B$3)</f>
        <v>0</v>
      </c>
      <c r="E79" s="296">
        <f>SUMIFS('Expenditures - all orgs'!$F$14:$F$3599,'Expenditures - all orgs'!$C$14:$C$3599, 'Budget Detail - DDDDDD'!$B79,'Expenditures - all orgs'!$B$14:$B$3599,'Budget Detail - DDDDDD'!$B$3)</f>
        <v>0</v>
      </c>
      <c r="F79" s="297">
        <f t="shared" si="1"/>
        <v>0</v>
      </c>
    </row>
    <row r="80" spans="1:6" ht="15" customHeight="1" thickBot="1" x14ac:dyDescent="0.35">
      <c r="A80" s="218" t="s">
        <v>104</v>
      </c>
      <c r="B80" s="590" t="s">
        <v>107</v>
      </c>
      <c r="C80" s="294">
        <f>SUMIFS('Expenditures - all orgs'!$D$14:$D$3599,'Expenditures - all orgs'!$C$14:$C$3599, 'Budget Detail - DDDDDD'!$B80,'Expenditures - all orgs'!$B$14:$B$3599,'Budget Detail - DDDDDD'!$B$3)</f>
        <v>0</v>
      </c>
      <c r="D80" s="295">
        <f>SUMIFS('Expenditures - all orgs'!$E$14:$E$3599,'Expenditures - all orgs'!$C$14:$C$3599, 'Budget Detail - DDDDDD'!$B80,'Expenditures - all orgs'!$B$14:$B$3599,'Budget Detail - DDDDDD'!$B$3)</f>
        <v>0</v>
      </c>
      <c r="E80" s="296">
        <f>SUMIFS('Expenditures - all orgs'!$F$14:$F$3599,'Expenditures - all orgs'!$C$14:$C$3599, 'Budget Detail - DDDDDD'!$B80,'Expenditures - all orgs'!$B$14:$B$3599,'Budget Detail - DDDDDD'!$B$3)</f>
        <v>0</v>
      </c>
      <c r="F80" s="298">
        <f t="shared" si="1"/>
        <v>0</v>
      </c>
    </row>
    <row r="81" spans="1:37" ht="15" customHeight="1" thickBot="1" x14ac:dyDescent="0.35">
      <c r="A81" s="1386" t="s">
        <v>212</v>
      </c>
      <c r="B81" s="1387"/>
      <c r="C81" s="1143">
        <f>SUM(C74:C80)</f>
        <v>0</v>
      </c>
      <c r="D81" s="1143">
        <f>SUM(D74:D80)</f>
        <v>0</v>
      </c>
      <c r="E81" s="1143">
        <f t="shared" ref="E81:F81" si="2">SUM(E74:E80)</f>
        <v>0</v>
      </c>
      <c r="F81" s="1144">
        <f t="shared" si="2"/>
        <v>0</v>
      </c>
    </row>
    <row r="82" spans="1:37" ht="15" customHeight="1" thickBot="1" x14ac:dyDescent="0.35">
      <c r="A82" s="218"/>
      <c r="B82" s="219"/>
      <c r="C82" s="300"/>
      <c r="D82" s="289"/>
      <c r="E82" s="289"/>
      <c r="F82" s="290"/>
    </row>
    <row r="83" spans="1:37" ht="18" thickBot="1" x14ac:dyDescent="0.35">
      <c r="A83" s="1382" t="s">
        <v>313</v>
      </c>
      <c r="B83" s="1383"/>
      <c r="C83" s="301">
        <f>C71+C81</f>
        <v>0</v>
      </c>
      <c r="D83" s="301">
        <f>D71+D81</f>
        <v>0</v>
      </c>
      <c r="E83" s="301">
        <f>E71+E81</f>
        <v>0</v>
      </c>
      <c r="F83" s="302">
        <f>F71+F81</f>
        <v>0</v>
      </c>
    </row>
    <row r="84" spans="1:37" ht="15" customHeight="1" x14ac:dyDescent="0.3">
      <c r="A84" s="215"/>
      <c r="B84" s="215"/>
      <c r="C84" s="709"/>
      <c r="D84" s="709"/>
      <c r="E84" s="303"/>
      <c r="F84" s="284"/>
    </row>
    <row r="85" spans="1:37" ht="15" customHeight="1" x14ac:dyDescent="0.3">
      <c r="A85" s="216"/>
      <c r="B85" s="216"/>
      <c r="C85" s="709"/>
      <c r="D85" s="709"/>
      <c r="E85" s="710"/>
      <c r="F85" s="714"/>
    </row>
    <row r="86" spans="1:37" ht="17.399999999999999" x14ac:dyDescent="0.3">
      <c r="A86" s="220" t="s">
        <v>14</v>
      </c>
      <c r="B86" s="221"/>
      <c r="C86" s="304"/>
      <c r="D86" s="709"/>
      <c r="E86" s="710"/>
      <c r="F86" s="714"/>
    </row>
    <row r="87" spans="1:37" ht="15" customHeight="1" thickBot="1" x14ac:dyDescent="0.35">
      <c r="A87" s="222" t="s">
        <v>86</v>
      </c>
      <c r="B87" s="595">
        <v>120010</v>
      </c>
      <c r="C87" s="347">
        <f>SUMIFS('Expenditures - all orgs'!$D$14:$D$3599,'Expenditures - all orgs'!$C$14:$C$3599, 'Budget Detail - DDDDDD'!$B87,'Expenditures - all orgs'!$B$14:$B$3599,'Budget Detail - DDDDDD'!$B$3)</f>
        <v>0</v>
      </c>
      <c r="D87" s="388">
        <f>SUMIFS('Expenditures - all orgs'!$E$14:$E$3599,'Expenditures - all orgs'!$C$14:$C$3599, 'Budget Detail - DDDDDD'!$B87,'Expenditures - all orgs'!$B$14:$B$3599,'Budget Detail - DDDDDD'!$B$3)</f>
        <v>0</v>
      </c>
      <c r="E87" s="389">
        <f>SUMIFS('Expenditures - all orgs'!$F$14:$F$3599,'Expenditures - all orgs'!$C$14:$C$3599, 'Budget Detail - DDDDDD'!$B87,'Expenditures - all orgs'!$B$14:$B$3599,'Budget Detail - DDDDDD'!$B$3)</f>
        <v>0</v>
      </c>
      <c r="F87" s="390">
        <f>C87-D87-E87</f>
        <v>0</v>
      </c>
    </row>
    <row r="88" spans="1:37" ht="15" customHeight="1" thickBot="1" x14ac:dyDescent="0.35">
      <c r="A88" s="218"/>
      <c r="B88" s="596" t="s">
        <v>362</v>
      </c>
      <c r="C88" s="349">
        <f>SUM(C87)</f>
        <v>0</v>
      </c>
      <c r="D88" s="349">
        <f t="shared" ref="D88:F88" si="3">SUM(D87)</f>
        <v>0</v>
      </c>
      <c r="E88" s="349">
        <f t="shared" si="3"/>
        <v>0</v>
      </c>
      <c r="F88" s="349">
        <f t="shared" si="3"/>
        <v>0</v>
      </c>
    </row>
    <row r="89" spans="1:37" ht="15" customHeight="1" x14ac:dyDescent="0.3">
      <c r="A89" s="708"/>
      <c r="B89" s="588"/>
      <c r="C89" s="288"/>
      <c r="D89" s="966"/>
      <c r="E89" s="966"/>
      <c r="F89" s="967"/>
    </row>
    <row r="90" spans="1:37" ht="15" customHeight="1" x14ac:dyDescent="0.3">
      <c r="A90" s="231" t="s">
        <v>204</v>
      </c>
      <c r="B90" s="588"/>
      <c r="C90" s="291"/>
      <c r="D90" s="292"/>
      <c r="E90" s="292"/>
      <c r="F90" s="293"/>
    </row>
    <row r="91" spans="1:37" ht="15" customHeight="1" x14ac:dyDescent="0.3">
      <c r="A91" s="222" t="s">
        <v>91</v>
      </c>
      <c r="B91" s="597">
        <v>121100</v>
      </c>
      <c r="C91" s="308">
        <f>SUMIFS('Expenditures - all orgs'!$D$14:$D$3599,'Expenditures - all orgs'!$C$14:$C$3599, 'Budget Detail - DDDDDD'!$B91,'Expenditures - all orgs'!$B$14:$B$3599,'Budget Detail - DDDDDD'!$B$3)</f>
        <v>0</v>
      </c>
      <c r="D91" s="393">
        <f>SUMIFS('Expenditures - all orgs'!$E$14:$E$3599,'Expenditures - all orgs'!$C$14:$C$3599, 'Budget Detail - DDDDDD'!$B91,'Expenditures - all orgs'!$B$14:$B$3599,'Budget Detail - DDDDDD'!$B$3)</f>
        <v>0</v>
      </c>
      <c r="E91" s="394">
        <f>SUMIFS('Expenditures - all orgs'!$F$14:$F$3599,'Expenditures - all orgs'!$C$14:$C$3599, 'Budget Detail - DDDDDD'!$B91,'Expenditures - all orgs'!$B$14:$B$3599,'Budget Detail - DDDDDD'!$B$3)</f>
        <v>0</v>
      </c>
      <c r="F91" s="395">
        <f>C91-D91-E91</f>
        <v>0</v>
      </c>
    </row>
    <row r="92" spans="1:37" ht="15" customHeight="1" x14ac:dyDescent="0.3">
      <c r="A92" s="222" t="s">
        <v>301</v>
      </c>
      <c r="B92" s="598">
        <v>121110</v>
      </c>
      <c r="C92" s="308">
        <f>SUMIFS('Expenditures - all orgs'!$D$14:$D$3599,'Expenditures - all orgs'!$C$14:$C$3599, 'Budget Detail - DDDDDD'!$B92,'Expenditures - all orgs'!$B$14:$B$3599,'Budget Detail - DDDDDD'!$B$3)</f>
        <v>0</v>
      </c>
      <c r="D92" s="393">
        <f>SUMIFS('Expenditures - all orgs'!$E$14:$E$3599,'Expenditures - all orgs'!$C$14:$C$3599, 'Budget Detail - DDDDDD'!$B92,'Expenditures - all orgs'!$B$14:$B$3599,'Budget Detail - DDDDDD'!$B$3)</f>
        <v>0</v>
      </c>
      <c r="E92" s="394">
        <f>SUMIFS('Expenditures - all orgs'!$F$14:$F$3599,'Expenditures - all orgs'!$C$14:$C$3599, 'Budget Detail - DDDDDD'!$B92,'Expenditures - all orgs'!$B$14:$B$3599,'Budget Detail - DDDDDD'!$B$3)</f>
        <v>0</v>
      </c>
      <c r="F92" s="396">
        <f>C92-D92-E92</f>
        <v>0</v>
      </c>
    </row>
    <row r="93" spans="1:37" ht="15" customHeight="1" x14ac:dyDescent="0.3">
      <c r="A93" s="222" t="s">
        <v>186</v>
      </c>
      <c r="B93" s="598">
        <v>121200</v>
      </c>
      <c r="C93" s="308">
        <f>SUMIFS('Expenditures - all orgs'!$D$14:$D$3599,'Expenditures - all orgs'!$C$14:$C$3599, 'Budget Detail - DDDDDD'!$B93,'Expenditures - all orgs'!$B$14:$B$3599,'Budget Detail - DDDDDD'!$B$3)</f>
        <v>0</v>
      </c>
      <c r="D93" s="393">
        <f>SUMIFS('Expenditures - all orgs'!$E$14:$E$3599,'Expenditures - all orgs'!$C$14:$C$3599, 'Budget Detail - DDDDDD'!$B93,'Expenditures - all orgs'!$B$14:$B$3599,'Budget Detail - DDDDDD'!$B$3)</f>
        <v>0</v>
      </c>
      <c r="E93" s="394">
        <f>SUMIFS('Expenditures - all orgs'!$F$14:$F$3599,'Expenditures - all orgs'!$C$14:$C$3599, 'Budget Detail - DDDDDD'!$B93,'Expenditures - all orgs'!$B$14:$B$3599,'Budget Detail - DDDDDD'!$B$3)</f>
        <v>0</v>
      </c>
      <c r="F93" s="396">
        <f t="shared" ref="F93:F103" si="4">C93-D93-E93</f>
        <v>0</v>
      </c>
    </row>
    <row r="94" spans="1:37" s="713" customFormat="1" ht="15" customHeight="1" x14ac:dyDescent="0.3">
      <c r="A94" s="222" t="s">
        <v>418</v>
      </c>
      <c r="B94" s="598">
        <v>121300</v>
      </c>
      <c r="C94" s="308">
        <f>SUMIFS('Expenditures - all orgs'!$D$14:$D$3599,'Expenditures - all orgs'!$C$14:$C$3599, 'Budget Detail - DDDDDD'!$B94,'Expenditures - all orgs'!$B$14:$B$3599,'Budget Detail - DDDDDD'!$B$3)</f>
        <v>0</v>
      </c>
      <c r="D94" s="393">
        <f>SUMIFS('Expenditures - all orgs'!$E$14:$E$3599,'Expenditures - all orgs'!$C$14:$C$3599, 'Budget Detail - DDDDDD'!$B94,'Expenditures - all orgs'!$B$14:$B$3599,'Budget Detail - DDDDDD'!$B$3)</f>
        <v>0</v>
      </c>
      <c r="E94" s="394">
        <f>SUMIFS('Expenditures - all orgs'!$F$14:$F$3599,'Expenditures - all orgs'!$C$14:$C$3599, 'Budget Detail - DDDDDD'!$B94,'Expenditures - all orgs'!$B$14:$B$3599,'Budget Detail - DDDDDD'!$B$3)</f>
        <v>0</v>
      </c>
      <c r="F94" s="396">
        <f t="shared" si="4"/>
        <v>0</v>
      </c>
      <c r="G94" s="281"/>
      <c r="H94" s="711"/>
      <c r="I94" s="711"/>
      <c r="J94" s="711"/>
      <c r="K94" s="712"/>
      <c r="L94" s="712"/>
      <c r="M94" s="712"/>
      <c r="N94" s="712"/>
      <c r="O94" s="712"/>
      <c r="P94" s="712"/>
      <c r="Q94" s="712"/>
      <c r="R94" s="712"/>
      <c r="S94" s="712"/>
      <c r="T94" s="712"/>
      <c r="U94" s="712"/>
      <c r="V94" s="712"/>
      <c r="W94" s="712"/>
      <c r="X94" s="712"/>
      <c r="Y94" s="712"/>
      <c r="Z94" s="712"/>
      <c r="AA94" s="712"/>
      <c r="AB94" s="712"/>
      <c r="AC94" s="712"/>
      <c r="AD94" s="712"/>
      <c r="AE94" s="712"/>
      <c r="AF94" s="712"/>
      <c r="AG94" s="712"/>
      <c r="AH94" s="712"/>
      <c r="AI94" s="712"/>
      <c r="AJ94" s="712"/>
      <c r="AK94" s="712"/>
    </row>
    <row r="95" spans="1:37" ht="15" customHeight="1" x14ac:dyDescent="0.3">
      <c r="A95" s="222" t="s">
        <v>203</v>
      </c>
      <c r="B95" s="598">
        <v>121400</v>
      </c>
      <c r="C95" s="308">
        <f>SUMIFS('Expenditures - all orgs'!$D$14:$D$3599,'Expenditures - all orgs'!$C$14:$C$3599, 'Budget Detail - DDDDDD'!$B95,'Expenditures - all orgs'!$B$14:$B$3599,'Budget Detail - DDDDDD'!$B$3)</f>
        <v>0</v>
      </c>
      <c r="D95" s="393">
        <f>SUMIFS('Expenditures - all orgs'!$E$14:$E$3599,'Expenditures - all orgs'!$C$14:$C$3599, 'Budget Detail - DDDDDD'!$B95,'Expenditures - all orgs'!$B$14:$B$3599,'Budget Detail - DDDDDD'!$B$3)</f>
        <v>0</v>
      </c>
      <c r="E95" s="394">
        <f>SUMIFS('Expenditures - all orgs'!$F$14:$F$3599,'Expenditures - all orgs'!$C$14:$C$3599, 'Budget Detail - DDDDDD'!$B95,'Expenditures - all orgs'!$B$14:$B$3599,'Budget Detail - DDDDDD'!$B$3)</f>
        <v>0</v>
      </c>
      <c r="F95" s="396">
        <f t="shared" si="4"/>
        <v>0</v>
      </c>
    </row>
    <row r="96" spans="1:37" s="713" customFormat="1" ht="15" customHeight="1" x14ac:dyDescent="0.3">
      <c r="A96" s="222" t="s">
        <v>419</v>
      </c>
      <c r="B96" s="598">
        <v>121410</v>
      </c>
      <c r="C96" s="308">
        <f>SUMIFS('Expenditures - all orgs'!$D$14:$D$3599,'Expenditures - all orgs'!$C$14:$C$3599, 'Budget Detail - DDDDDD'!$B96,'Expenditures - all orgs'!$B$14:$B$3599,'Budget Detail - DDDDDD'!$B$3)</f>
        <v>0</v>
      </c>
      <c r="D96" s="393">
        <f>SUMIFS('Expenditures - all orgs'!$E$14:$E$3599,'Expenditures - all orgs'!$C$14:$C$3599, 'Budget Detail - DDDDDD'!$B96,'Expenditures - all orgs'!$B$14:$B$3599,'Budget Detail - DDDDDD'!$B$3)</f>
        <v>0</v>
      </c>
      <c r="E96" s="394">
        <f>SUMIFS('Expenditures - all orgs'!$F$14:$F$3599,'Expenditures - all orgs'!$C$14:$C$3599, 'Budget Detail - DDDDDD'!$B96,'Expenditures - all orgs'!$B$14:$B$3599,'Budget Detail - DDDDDD'!$B$3)</f>
        <v>0</v>
      </c>
      <c r="F96" s="396">
        <f t="shared" si="4"/>
        <v>0</v>
      </c>
      <c r="G96" s="712"/>
      <c r="H96" s="711"/>
      <c r="I96" s="711"/>
      <c r="J96" s="711"/>
      <c r="K96" s="712"/>
      <c r="L96" s="712"/>
      <c r="M96" s="712"/>
      <c r="N96" s="712"/>
      <c r="O96" s="712"/>
      <c r="P96" s="712"/>
      <c r="Q96" s="712"/>
      <c r="R96" s="712"/>
      <c r="S96" s="712"/>
      <c r="T96" s="712"/>
      <c r="U96" s="712"/>
      <c r="V96" s="712"/>
      <c r="W96" s="712"/>
      <c r="X96" s="712"/>
      <c r="Y96" s="712"/>
      <c r="Z96" s="712"/>
      <c r="AA96" s="712"/>
      <c r="AB96" s="712"/>
      <c r="AC96" s="712"/>
      <c r="AD96" s="712"/>
      <c r="AE96" s="712"/>
      <c r="AF96" s="712"/>
      <c r="AG96" s="712"/>
      <c r="AH96" s="712"/>
      <c r="AI96" s="712"/>
      <c r="AJ96" s="712"/>
      <c r="AK96" s="712"/>
    </row>
    <row r="97" spans="1:37" s="713" customFormat="1" ht="15" customHeight="1" x14ac:dyDescent="0.3">
      <c r="A97" s="222" t="s">
        <v>420</v>
      </c>
      <c r="B97" s="598">
        <v>121420</v>
      </c>
      <c r="C97" s="308">
        <f>SUMIFS('Expenditures - all orgs'!$D$14:$D$3599,'Expenditures - all orgs'!$C$14:$C$3599, 'Budget Detail - DDDDDD'!$B97,'Expenditures - all orgs'!$B$14:$B$3599,'Budget Detail - DDDDDD'!$B$3)</f>
        <v>0</v>
      </c>
      <c r="D97" s="393">
        <f>SUMIFS('Expenditures - all orgs'!$E$14:$E$3599,'Expenditures - all orgs'!$C$14:$C$3599, 'Budget Detail - DDDDDD'!$B97,'Expenditures - all orgs'!$B$14:$B$3599,'Budget Detail - DDDDDD'!$B$3)</f>
        <v>0</v>
      </c>
      <c r="E97" s="394">
        <f>SUMIFS('Expenditures - all orgs'!$F$14:$F$3599,'Expenditures - all orgs'!$C$14:$C$3599, 'Budget Detail - DDDDDD'!$B97,'Expenditures - all orgs'!$B$14:$B$3599,'Budget Detail - DDDDDD'!$B$3)</f>
        <v>0</v>
      </c>
      <c r="F97" s="396">
        <f t="shared" si="4"/>
        <v>0</v>
      </c>
      <c r="G97" s="712"/>
      <c r="H97" s="711"/>
      <c r="I97" s="711"/>
      <c r="J97" s="711"/>
      <c r="K97" s="712"/>
      <c r="L97" s="712"/>
      <c r="M97" s="712"/>
      <c r="N97" s="712"/>
      <c r="O97" s="712"/>
      <c r="P97" s="712"/>
      <c r="Q97" s="712"/>
      <c r="R97" s="712"/>
      <c r="S97" s="712"/>
      <c r="T97" s="712"/>
      <c r="U97" s="712"/>
      <c r="V97" s="712"/>
      <c r="W97" s="712"/>
      <c r="X97" s="712"/>
      <c r="Y97" s="712"/>
      <c r="Z97" s="712"/>
      <c r="AA97" s="712"/>
      <c r="AB97" s="712"/>
      <c r="AC97" s="712"/>
      <c r="AD97" s="712"/>
      <c r="AE97" s="712"/>
      <c r="AF97" s="712"/>
      <c r="AG97" s="712"/>
      <c r="AH97" s="712"/>
      <c r="AI97" s="712"/>
      <c r="AJ97" s="712"/>
      <c r="AK97" s="712"/>
    </row>
    <row r="98" spans="1:37" ht="15" customHeight="1" x14ac:dyDescent="0.3">
      <c r="A98" s="223" t="s">
        <v>82</v>
      </c>
      <c r="B98" s="598">
        <v>121500</v>
      </c>
      <c r="C98" s="308">
        <f>SUMIFS('Expenditures - all orgs'!$D$14:$D$3599,'Expenditures - all orgs'!$C$14:$C$3599, 'Budget Detail - DDDDDD'!$B98,'Expenditures - all orgs'!$B$14:$B$3599,'Budget Detail - DDDDDD'!$B$3)</f>
        <v>0</v>
      </c>
      <c r="D98" s="393">
        <f>SUMIFS('Expenditures - all orgs'!$E$14:$E$3599,'Expenditures - all orgs'!$C$14:$C$3599, 'Budget Detail - DDDDDD'!$B98,'Expenditures - all orgs'!$B$14:$B$3599,'Budget Detail - DDDDDD'!$B$3)</f>
        <v>0</v>
      </c>
      <c r="E98" s="394">
        <f>SUMIFS('Expenditures - all orgs'!$F$14:$F$3599,'Expenditures - all orgs'!$C$14:$C$3599, 'Budget Detail - DDDDDD'!$B98,'Expenditures - all orgs'!$B$14:$B$3599,'Budget Detail - DDDDDD'!$B$3)</f>
        <v>0</v>
      </c>
      <c r="F98" s="396">
        <f t="shared" si="4"/>
        <v>0</v>
      </c>
    </row>
    <row r="99" spans="1:37" ht="15" customHeight="1" x14ac:dyDescent="0.3">
      <c r="A99" s="223" t="s">
        <v>205</v>
      </c>
      <c r="B99" s="598">
        <v>121700</v>
      </c>
      <c r="C99" s="308">
        <f>SUMIFS('Expenditures - all orgs'!$D$14:$D$3599,'Expenditures - all orgs'!$C$14:$C$3599, 'Budget Detail - DDDDDD'!$B99,'Expenditures - all orgs'!$B$14:$B$3599,'Budget Detail - DDDDDD'!$B$3)</f>
        <v>0</v>
      </c>
      <c r="D99" s="393">
        <f>SUMIFS('Expenditures - all orgs'!$E$14:$E$3599,'Expenditures - all orgs'!$C$14:$C$3599, 'Budget Detail - DDDDDD'!$B99,'Expenditures - all orgs'!$B$14:$B$3599,'Budget Detail - DDDDDD'!$B$3)</f>
        <v>0</v>
      </c>
      <c r="E99" s="394">
        <f>SUMIFS('Expenditures - all orgs'!$F$14:$F$3599,'Expenditures - all orgs'!$C$14:$C$3599, 'Budget Detail - DDDDDD'!$B99,'Expenditures - all orgs'!$B$14:$B$3599,'Budget Detail - DDDDDD'!$B$3)</f>
        <v>0</v>
      </c>
      <c r="F99" s="396">
        <f t="shared" si="4"/>
        <v>0</v>
      </c>
    </row>
    <row r="100" spans="1:37" ht="15" customHeight="1" x14ac:dyDescent="0.3">
      <c r="A100" s="223" t="s">
        <v>206</v>
      </c>
      <c r="B100" s="598">
        <v>121800</v>
      </c>
      <c r="C100" s="308">
        <f>SUMIFS('Expenditures - all orgs'!$D$14:$D$3599,'Expenditures - all orgs'!$C$14:$C$3599, 'Budget Detail - DDDDDD'!$B100,'Expenditures - all orgs'!$B$14:$B$3599,'Budget Detail - DDDDDD'!$B$3)</f>
        <v>0</v>
      </c>
      <c r="D100" s="393">
        <f>SUMIFS('Expenditures - all orgs'!$E$14:$E$3599,'Expenditures - all orgs'!$C$14:$C$3599, 'Budget Detail - DDDDDD'!$B100,'Expenditures - all orgs'!$B$14:$B$3599,'Budget Detail - DDDDDD'!$B$3)</f>
        <v>0</v>
      </c>
      <c r="E100" s="394">
        <f>SUMIFS('Expenditures - all orgs'!$F$14:$F$3599,'Expenditures - all orgs'!$C$14:$C$3599, 'Budget Detail - DDDDDD'!$B100,'Expenditures - all orgs'!$B$14:$B$3599,'Budget Detail - DDDDDD'!$B$3)</f>
        <v>0</v>
      </c>
      <c r="F100" s="396">
        <f t="shared" si="4"/>
        <v>0</v>
      </c>
    </row>
    <row r="101" spans="1:37" ht="15" customHeight="1" x14ac:dyDescent="0.3">
      <c r="A101" s="223" t="s">
        <v>187</v>
      </c>
      <c r="B101" s="598">
        <v>121900</v>
      </c>
      <c r="C101" s="308">
        <f>SUMIFS('Expenditures - all orgs'!$D$14:$D$3599,'Expenditures - all orgs'!$C$14:$C$3599, 'Budget Detail - DDDDDD'!$B101,'Expenditures - all orgs'!$B$14:$B$3599,'Budget Detail - DDDDDD'!$B$3)</f>
        <v>0</v>
      </c>
      <c r="D101" s="393">
        <f>SUMIFS('Expenditures - all orgs'!$E$14:$E$3599,'Expenditures - all orgs'!$C$14:$C$3599, 'Budget Detail - DDDDDD'!$B101,'Expenditures - all orgs'!$B$14:$B$3599,'Budget Detail - DDDDDD'!$B$3)</f>
        <v>0</v>
      </c>
      <c r="E101" s="394">
        <f>SUMIFS('Expenditures - all orgs'!$F$14:$F$3599,'Expenditures - all orgs'!$C$14:$C$3599, 'Budget Detail - DDDDDD'!$B101,'Expenditures - all orgs'!$B$14:$B$3599,'Budget Detail - DDDDDD'!$B$3)</f>
        <v>0</v>
      </c>
      <c r="F101" s="397">
        <f t="shared" si="4"/>
        <v>0</v>
      </c>
    </row>
    <row r="102" spans="1:37" ht="15" customHeight="1" x14ac:dyDescent="0.3">
      <c r="A102" s="708" t="s">
        <v>104</v>
      </c>
      <c r="B102" s="599" t="s">
        <v>107</v>
      </c>
      <c r="C102" s="308">
        <f>SUMIFS('Expenditures - all orgs'!$D$14:$D$3599,'Expenditures - all orgs'!$C$14:$C$3599, 'Budget Detail - DDDDDD'!$B102,'Expenditures - all orgs'!$B$14:$B$3599,'Budget Detail - DDDDDD'!$B$3)</f>
        <v>0</v>
      </c>
      <c r="D102" s="393">
        <f>SUMIFS('Expenditures - all orgs'!$E$14:$E$3599,'Expenditures - all orgs'!$C$14:$C$3599, 'Budget Detail - DDDDDD'!$B102,'Expenditures - all orgs'!$B$14:$B$3599,'Budget Detail - DDDDDD'!$B$3)</f>
        <v>0</v>
      </c>
      <c r="E102" s="394">
        <f>SUMIFS('Expenditures - all orgs'!$F$14:$F$3599,'Expenditures - all orgs'!$C$14:$C$3599, 'Budget Detail - DDDDDD'!$B102,'Expenditures - all orgs'!$B$14:$B$3599,'Budget Detail - DDDDDD'!$B$3)</f>
        <v>0</v>
      </c>
      <c r="F102" s="397">
        <f t="shared" si="4"/>
        <v>0</v>
      </c>
    </row>
    <row r="103" spans="1:37" ht="15" customHeight="1" thickBot="1" x14ac:dyDescent="0.35">
      <c r="A103" s="708" t="s">
        <v>104</v>
      </c>
      <c r="B103" s="599" t="s">
        <v>107</v>
      </c>
      <c r="C103" s="308">
        <f>SUMIFS('Expenditures - all orgs'!$D$14:$D$3599,'Expenditures - all orgs'!$C$14:$C$3599, 'Budget Detail - DDDDDD'!$B103,'Expenditures - all orgs'!$B$14:$B$3599,'Budget Detail - DDDDDD'!$B$3)</f>
        <v>0</v>
      </c>
      <c r="D103" s="398">
        <f>SUMIFS('Expenditures - all orgs'!$E$14:$E$3599,'Expenditures - all orgs'!$C$14:$C$3599, 'Budget Detail - DDDDDD'!$B103,'Expenditures - all orgs'!$B$14:$B$3599,'Budget Detail - DDDDDD'!$B$3)</f>
        <v>0</v>
      </c>
      <c r="E103" s="399">
        <f>SUMIFS('Expenditures - all orgs'!$F$14:$F$3599,'Expenditures - all orgs'!$C$14:$C$3599, 'Budget Detail - DDDDDD'!$B103,'Expenditures - all orgs'!$B$14:$B$3599,'Budget Detail - DDDDDD'!$B$3)</f>
        <v>0</v>
      </c>
      <c r="F103" s="400">
        <f t="shared" si="4"/>
        <v>0</v>
      </c>
    </row>
    <row r="104" spans="1:37" ht="15" customHeight="1" thickBot="1" x14ac:dyDescent="0.35">
      <c r="A104" s="708"/>
      <c r="B104" s="600" t="s">
        <v>362</v>
      </c>
      <c r="C104" s="350">
        <f>SUM(C91:C103)</f>
        <v>0</v>
      </c>
      <c r="D104" s="350">
        <f t="shared" ref="D104:F104" si="5">SUM(D91:D103)</f>
        <v>0</v>
      </c>
      <c r="E104" s="350">
        <f t="shared" si="5"/>
        <v>0</v>
      </c>
      <c r="F104" s="350">
        <f t="shared" si="5"/>
        <v>0</v>
      </c>
    </row>
    <row r="105" spans="1:37" ht="15" customHeight="1" x14ac:dyDescent="0.3">
      <c r="A105" s="708"/>
      <c r="B105" s="588"/>
      <c r="C105" s="288"/>
      <c r="D105" s="966"/>
      <c r="E105" s="966"/>
      <c r="F105" s="967"/>
    </row>
    <row r="106" spans="1:37" ht="15" customHeight="1" x14ac:dyDescent="0.3">
      <c r="A106" s="231" t="s">
        <v>207</v>
      </c>
      <c r="B106" s="588"/>
      <c r="C106" s="291"/>
      <c r="D106" s="292"/>
      <c r="E106" s="292"/>
      <c r="F106" s="293"/>
    </row>
    <row r="107" spans="1:37" ht="15" customHeight="1" x14ac:dyDescent="0.3">
      <c r="A107" s="223" t="s">
        <v>32</v>
      </c>
      <c r="B107" s="601">
        <v>122100</v>
      </c>
      <c r="C107" s="309">
        <f>SUMIFS('Expenditures - all orgs'!$D$14:$D$3599,'Expenditures - all orgs'!$C$14:$C$3599, 'Budget Detail - DDDDDD'!$B107,'Expenditures - all orgs'!$B$14:$B$3599,'Budget Detail - DDDDDD'!$B$3)</f>
        <v>0</v>
      </c>
      <c r="D107" s="403">
        <f>SUMIFS('Expenditures - all orgs'!$E$14:$E$3599,'Expenditures - all orgs'!$C$14:$C$3599, 'Budget Detail - DDDDDD'!$B107,'Expenditures - all orgs'!$B$14:$B$3599,'Budget Detail - DDDDDD'!$B$3)</f>
        <v>0</v>
      </c>
      <c r="E107" s="404">
        <f>SUMIFS('Expenditures - all orgs'!$F$14:$F$3599,'Expenditures - all orgs'!$C$14:$C$3599, 'Budget Detail - DDDDDD'!$B107,'Expenditures - all orgs'!$B$14:$B$3599,'Budget Detail - DDDDDD'!$B$3)</f>
        <v>0</v>
      </c>
      <c r="F107" s="405">
        <f t="shared" ref="F107:F365" si="6">C107-D107-E107</f>
        <v>0</v>
      </c>
    </row>
    <row r="108" spans="1:37" ht="15" customHeight="1" x14ac:dyDescent="0.3">
      <c r="A108" s="223" t="s">
        <v>188</v>
      </c>
      <c r="B108" s="602">
        <v>122200</v>
      </c>
      <c r="C108" s="309">
        <f>SUMIFS('Expenditures - all orgs'!$D$14:$D$3599,'Expenditures - all orgs'!$C$14:$C$3599, 'Budget Detail - DDDDDD'!$B108,'Expenditures - all orgs'!$B$14:$B$3599,'Budget Detail - DDDDDD'!$B$3)</f>
        <v>0</v>
      </c>
      <c r="D108" s="403">
        <f>SUMIFS('Expenditures - all orgs'!$E$14:$E$3599,'Expenditures - all orgs'!$C$14:$C$3599, 'Budget Detail - DDDDDD'!$B108,'Expenditures - all orgs'!$B$14:$B$3599,'Budget Detail - DDDDDD'!$B$3)</f>
        <v>0</v>
      </c>
      <c r="E108" s="404">
        <f>SUMIFS('Expenditures - all orgs'!$F$14:$F$3599,'Expenditures - all orgs'!$C$14:$C$3599, 'Budget Detail - DDDDDD'!$B108,'Expenditures - all orgs'!$B$14:$B$3599,'Budget Detail - DDDDDD'!$B$3)</f>
        <v>0</v>
      </c>
      <c r="F108" s="405">
        <f t="shared" si="6"/>
        <v>0</v>
      </c>
    </row>
    <row r="109" spans="1:37" ht="15" customHeight="1" x14ac:dyDescent="0.3">
      <c r="A109" s="223" t="s">
        <v>59</v>
      </c>
      <c r="B109" s="602">
        <v>122400</v>
      </c>
      <c r="C109" s="309">
        <f>SUMIFS('Expenditures - all orgs'!$D$14:$D$3599,'Expenditures - all orgs'!$C$14:$C$3599, 'Budget Detail - DDDDDD'!$B109,'Expenditures - all orgs'!$B$14:$B$3599,'Budget Detail - DDDDDD'!$B$3)</f>
        <v>0</v>
      </c>
      <c r="D109" s="403">
        <f>SUMIFS('Expenditures - all orgs'!$E$14:$E$3599,'Expenditures - all orgs'!$C$14:$C$3599, 'Budget Detail - DDDDDD'!$B109,'Expenditures - all orgs'!$B$14:$B$3599,'Budget Detail - DDDDDD'!$B$3)</f>
        <v>0</v>
      </c>
      <c r="E109" s="404">
        <f>SUMIFS('Expenditures - all orgs'!$F$14:$F$3599,'Expenditures - all orgs'!$C$14:$C$3599, 'Budget Detail - DDDDDD'!$B109,'Expenditures - all orgs'!$B$14:$B$3599,'Budget Detail - DDDDDD'!$B$3)</f>
        <v>0</v>
      </c>
      <c r="F109" s="405">
        <f t="shared" si="6"/>
        <v>0</v>
      </c>
    </row>
    <row r="110" spans="1:37" ht="15" customHeight="1" x14ac:dyDescent="0.3">
      <c r="A110" s="223" t="s">
        <v>108</v>
      </c>
      <c r="B110" s="602">
        <v>122430</v>
      </c>
      <c r="C110" s="309">
        <f>SUMIFS('Expenditures - all orgs'!$D$14:$D$3599,'Expenditures - all orgs'!$C$14:$C$3599, 'Budget Detail - DDDDDD'!$B110,'Expenditures - all orgs'!$B$14:$B$3599,'Budget Detail - DDDDDD'!$B$3)</f>
        <v>0</v>
      </c>
      <c r="D110" s="403">
        <f>SUMIFS('Expenditures - all orgs'!$E$14:$E$3599,'Expenditures - all orgs'!$C$14:$C$3599, 'Budget Detail - DDDDDD'!$B110,'Expenditures - all orgs'!$B$14:$B$3599,'Budget Detail - DDDDDD'!$B$3)</f>
        <v>0</v>
      </c>
      <c r="E110" s="404">
        <f>SUMIFS('Expenditures - all orgs'!$F$14:$F$3599,'Expenditures - all orgs'!$C$14:$C$3599, 'Budget Detail - DDDDDD'!$B110,'Expenditures - all orgs'!$B$14:$B$3599,'Budget Detail - DDDDDD'!$B$3)</f>
        <v>0</v>
      </c>
      <c r="F110" s="405">
        <f t="shared" si="6"/>
        <v>0</v>
      </c>
    </row>
    <row r="111" spans="1:37" ht="15" customHeight="1" x14ac:dyDescent="0.3">
      <c r="A111" s="224" t="s">
        <v>60</v>
      </c>
      <c r="B111" s="602">
        <v>122500</v>
      </c>
      <c r="C111" s="309">
        <f>SUMIFS('Expenditures - all orgs'!$D$14:$D$3599,'Expenditures - all orgs'!$C$14:$C$3599, 'Budget Detail - DDDDDD'!$B111,'Expenditures - all orgs'!$B$14:$B$3599,'Budget Detail - DDDDDD'!$B$3)</f>
        <v>0</v>
      </c>
      <c r="D111" s="403">
        <f>SUMIFS('Expenditures - all orgs'!$E$14:$E$3599,'Expenditures - all orgs'!$C$14:$C$3599, 'Budget Detail - DDDDDD'!$B111,'Expenditures - all orgs'!$B$14:$B$3599,'Budget Detail - DDDDDD'!$B$3)</f>
        <v>0</v>
      </c>
      <c r="E111" s="404">
        <f>SUMIFS('Expenditures - all orgs'!$F$14:$F$3599,'Expenditures - all orgs'!$C$14:$C$3599, 'Budget Detail - DDDDDD'!$B111,'Expenditures - all orgs'!$B$14:$B$3599,'Budget Detail - DDDDDD'!$B$3)</f>
        <v>0</v>
      </c>
      <c r="F111" s="405">
        <f t="shared" si="6"/>
        <v>0</v>
      </c>
    </row>
    <row r="112" spans="1:37" ht="15" customHeight="1" x14ac:dyDescent="0.3">
      <c r="A112" s="224" t="s">
        <v>61</v>
      </c>
      <c r="B112" s="602">
        <v>122600</v>
      </c>
      <c r="C112" s="309">
        <f>SUMIFS('Expenditures - all orgs'!$D$14:$D$3599,'Expenditures - all orgs'!$C$14:$C$3599, 'Budget Detail - DDDDDD'!$B112,'Expenditures - all orgs'!$B$14:$B$3599,'Budget Detail - DDDDDD'!$B$3)</f>
        <v>0</v>
      </c>
      <c r="D112" s="403">
        <f>SUMIFS('Expenditures - all orgs'!$E$14:$E$3599,'Expenditures - all orgs'!$C$14:$C$3599, 'Budget Detail - DDDDDD'!$B112,'Expenditures - all orgs'!$B$14:$B$3599,'Budget Detail - DDDDDD'!$B$3)</f>
        <v>0</v>
      </c>
      <c r="E112" s="404">
        <f>SUMIFS('Expenditures - all orgs'!$F$14:$F$3599,'Expenditures - all orgs'!$C$14:$C$3599, 'Budget Detail - DDDDDD'!$B112,'Expenditures - all orgs'!$B$14:$B$3599,'Budget Detail - DDDDDD'!$B$3)</f>
        <v>0</v>
      </c>
      <c r="F112" s="405">
        <f t="shared" si="6"/>
        <v>0</v>
      </c>
    </row>
    <row r="113" spans="1:6" ht="15" customHeight="1" x14ac:dyDescent="0.3">
      <c r="A113" s="223" t="s">
        <v>15</v>
      </c>
      <c r="B113" s="602">
        <v>122700</v>
      </c>
      <c r="C113" s="309">
        <f>SUMIFS('Expenditures - all orgs'!$D$14:$D$3599,'Expenditures - all orgs'!$C$14:$C$3599, 'Budget Detail - DDDDDD'!$B113,'Expenditures - all orgs'!$B$14:$B$3599,'Budget Detail - DDDDDD'!$B$3)</f>
        <v>0</v>
      </c>
      <c r="D113" s="403">
        <f>SUMIFS('Expenditures - all orgs'!$E$14:$E$3599,'Expenditures - all orgs'!$C$14:$C$3599, 'Budget Detail - DDDDDD'!$B113,'Expenditures - all orgs'!$B$14:$B$3599,'Budget Detail - DDDDDD'!$B$3)</f>
        <v>0</v>
      </c>
      <c r="E113" s="404">
        <f>SUMIFS('Expenditures - all orgs'!$F$14:$F$3599,'Expenditures - all orgs'!$C$14:$C$3599, 'Budget Detail - DDDDDD'!$B113,'Expenditures - all orgs'!$B$14:$B$3599,'Budget Detail - DDDDDD'!$B$3)</f>
        <v>0</v>
      </c>
      <c r="F113" s="405">
        <f t="shared" si="6"/>
        <v>0</v>
      </c>
    </row>
    <row r="114" spans="1:6" ht="15" customHeight="1" x14ac:dyDescent="0.3">
      <c r="A114" s="223" t="s">
        <v>114</v>
      </c>
      <c r="B114" s="602">
        <v>122730</v>
      </c>
      <c r="C114" s="309">
        <f>SUMIFS('Expenditures - all orgs'!$D$14:$D$3599,'Expenditures - all orgs'!$C$14:$C$3599, 'Budget Detail - DDDDDD'!$B114,'Expenditures - all orgs'!$B$14:$B$3599,'Budget Detail - DDDDDD'!$B$3)</f>
        <v>0</v>
      </c>
      <c r="D114" s="403">
        <f>SUMIFS('Expenditures - all orgs'!$E$14:$E$3599,'Expenditures - all orgs'!$C$14:$C$3599, 'Budget Detail - DDDDDD'!$B114,'Expenditures - all orgs'!$B$14:$B$3599,'Budget Detail - DDDDDD'!$B$3)</f>
        <v>0</v>
      </c>
      <c r="E114" s="404">
        <f>SUMIFS('Expenditures - all orgs'!$F$14:$F$3599,'Expenditures - all orgs'!$C$14:$C$3599, 'Budget Detail - DDDDDD'!$B114,'Expenditures - all orgs'!$B$14:$B$3599,'Budget Detail - DDDDDD'!$B$3)</f>
        <v>0</v>
      </c>
      <c r="F114" s="405">
        <f t="shared" si="6"/>
        <v>0</v>
      </c>
    </row>
    <row r="115" spans="1:6" ht="15" customHeight="1" x14ac:dyDescent="0.3">
      <c r="A115" s="223" t="s">
        <v>189</v>
      </c>
      <c r="B115" s="602">
        <v>122800</v>
      </c>
      <c r="C115" s="309">
        <f>SUMIFS('Expenditures - all orgs'!$D$14:$D$3599,'Expenditures - all orgs'!$C$14:$C$3599, 'Budget Detail - DDDDDD'!$B115,'Expenditures - all orgs'!$B$14:$B$3599,'Budget Detail - DDDDDD'!$B$3)</f>
        <v>0</v>
      </c>
      <c r="D115" s="403">
        <f>SUMIFS('Expenditures - all orgs'!$E$14:$E$3599,'Expenditures - all orgs'!$C$14:$C$3599, 'Budget Detail - DDDDDD'!$B115,'Expenditures - all orgs'!$B$14:$B$3599,'Budget Detail - DDDDDD'!$B$3)</f>
        <v>0</v>
      </c>
      <c r="E115" s="404">
        <f>SUMIFS('Expenditures - all orgs'!$F$14:$F$3599,'Expenditures - all orgs'!$C$14:$C$3599, 'Budget Detail - DDDDDD'!$B115,'Expenditures - all orgs'!$B$14:$B$3599,'Budget Detail - DDDDDD'!$B$3)</f>
        <v>0</v>
      </c>
      <c r="F115" s="405">
        <f t="shared" si="6"/>
        <v>0</v>
      </c>
    </row>
    <row r="116" spans="1:6" ht="15" customHeight="1" x14ac:dyDescent="0.3">
      <c r="A116" s="708" t="s">
        <v>104</v>
      </c>
      <c r="B116" s="602" t="s">
        <v>107</v>
      </c>
      <c r="C116" s="309">
        <f>SUMIFS('Expenditures - all orgs'!$D$14:$D$3599,'Expenditures - all orgs'!$C$14:$C$3599, 'Budget Detail - DDDDDD'!$B116,'Expenditures - all orgs'!$B$14:$B$3599,'Budget Detail - DDDDDD'!$B$3)</f>
        <v>0</v>
      </c>
      <c r="D116" s="403">
        <f>SUMIFS('Expenditures - all orgs'!$E$14:$E$3599,'Expenditures - all orgs'!$C$14:$C$3599, 'Budget Detail - DDDDDD'!$B116,'Expenditures - all orgs'!$B$14:$B$3599,'Budget Detail - DDDDDD'!$B$3)</f>
        <v>0</v>
      </c>
      <c r="E116" s="404">
        <f>SUMIFS('Expenditures - all orgs'!$F$14:$F$3599,'Expenditures - all orgs'!$C$14:$C$3599, 'Budget Detail - DDDDDD'!$B116,'Expenditures - all orgs'!$B$14:$B$3599,'Budget Detail - DDDDDD'!$B$3)</f>
        <v>0</v>
      </c>
      <c r="F116" s="405">
        <f t="shared" si="6"/>
        <v>0</v>
      </c>
    </row>
    <row r="117" spans="1:6" ht="15" customHeight="1" thickBot="1" x14ac:dyDescent="0.35">
      <c r="A117" s="708" t="s">
        <v>104</v>
      </c>
      <c r="B117" s="602" t="s">
        <v>107</v>
      </c>
      <c r="C117" s="351">
        <f>SUMIFS('Expenditures - all orgs'!$D$14:$D$3599,'Expenditures - all orgs'!$C$14:$C$3599, 'Budget Detail - DDDDDD'!$B117,'Expenditures - all orgs'!$B$14:$B$3599,'Budget Detail - DDDDDD'!$B$3)</f>
        <v>0</v>
      </c>
      <c r="D117" s="406">
        <f>SUMIFS('Expenditures - all orgs'!$E$14:$E$3599,'Expenditures - all orgs'!$C$14:$C$3599, 'Budget Detail - DDDDDD'!$B117,'Expenditures - all orgs'!$B$14:$B$3599,'Budget Detail - DDDDDD'!$B$3)</f>
        <v>0</v>
      </c>
      <c r="E117" s="407">
        <f>SUMIFS('Expenditures - all orgs'!$F$14:$F$3599,'Expenditures - all orgs'!$C$14:$C$3599, 'Budget Detail - DDDDDD'!$B117,'Expenditures - all orgs'!$B$14:$B$3599,'Budget Detail - DDDDDD'!$B$3)</f>
        <v>0</v>
      </c>
      <c r="F117" s="408">
        <f t="shared" si="6"/>
        <v>0</v>
      </c>
    </row>
    <row r="118" spans="1:6" ht="15" customHeight="1" thickBot="1" x14ac:dyDescent="0.35">
      <c r="A118" s="708"/>
      <c r="B118" s="603" t="s">
        <v>362</v>
      </c>
      <c r="C118" s="346">
        <f>SUM(C107:C117)</f>
        <v>0</v>
      </c>
      <c r="D118" s="346">
        <f t="shared" ref="D118:F118" si="7">SUM(D107:D117)</f>
        <v>0</v>
      </c>
      <c r="E118" s="346">
        <f t="shared" si="7"/>
        <v>0</v>
      </c>
      <c r="F118" s="346">
        <f t="shared" si="7"/>
        <v>0</v>
      </c>
    </row>
    <row r="119" spans="1:6" ht="15" customHeight="1" x14ac:dyDescent="0.3">
      <c r="A119" s="708"/>
      <c r="B119" s="588"/>
      <c r="C119" s="288"/>
      <c r="D119" s="966"/>
      <c r="E119" s="966"/>
      <c r="F119" s="967"/>
    </row>
    <row r="120" spans="1:6" ht="15" customHeight="1" x14ac:dyDescent="0.3">
      <c r="A120" s="231" t="s">
        <v>202</v>
      </c>
      <c r="B120" s="588"/>
      <c r="C120" s="291"/>
      <c r="D120" s="292"/>
      <c r="E120" s="292"/>
      <c r="F120" s="293"/>
    </row>
    <row r="121" spans="1:6" ht="15" customHeight="1" x14ac:dyDescent="0.3">
      <c r="A121" s="223" t="s">
        <v>421</v>
      </c>
      <c r="B121" s="604">
        <v>124200</v>
      </c>
      <c r="C121" s="310">
        <f>SUMIFS('Expenditures - all orgs'!$D$14:$D$3599,'Expenditures - all orgs'!$C$14:$C$3599, 'Budget Detail - DDDDDD'!$B121,'Expenditures - all orgs'!$B$14:$B$3599,'Budget Detail - DDDDDD'!$B$3)</f>
        <v>0</v>
      </c>
      <c r="D121" s="410">
        <f>SUMIFS('Expenditures - all orgs'!$E$14:$E$3599,'Expenditures - all orgs'!$C$14:$C$3599, 'Budget Detail - DDDDDD'!$B121,'Expenditures - all orgs'!$B$14:$B$3599,'Budget Detail - DDDDDD'!$B$3)</f>
        <v>0</v>
      </c>
      <c r="E121" s="411">
        <f>SUMIFS('Expenditures - all orgs'!$F$14:$F$3599,'Expenditures - all orgs'!$C$14:$C$3599, 'Budget Detail - DDDDDD'!$B121,'Expenditures - all orgs'!$B$14:$B$3599,'Budget Detail - DDDDDD'!$B$3)</f>
        <v>0</v>
      </c>
      <c r="F121" s="412">
        <f t="shared" ref="F121" si="8">C121-D121-E121</f>
        <v>0</v>
      </c>
    </row>
    <row r="122" spans="1:6" ht="15" customHeight="1" x14ac:dyDescent="0.3">
      <c r="A122" s="223" t="s">
        <v>328</v>
      </c>
      <c r="B122" s="1103">
        <v>124400</v>
      </c>
      <c r="C122" s="310">
        <f>SUMIFS('Expenditures - all orgs'!$D$14:$D$3599,'Expenditures - all orgs'!$C$14:$C$3599, 'Budget Detail - DDDDDD'!$B122,'Expenditures - all orgs'!$B$14:$B$3599,'Budget Detail - DDDDDD'!$B$3)</f>
        <v>0</v>
      </c>
      <c r="D122" s="410">
        <f>SUMIFS('Expenditures - all orgs'!$E$14:$E$3599,'Expenditures - all orgs'!$C$14:$C$3599, 'Budget Detail - DDDDDD'!$B122,'Expenditures - all orgs'!$B$14:$B$3599,'Budget Detail - DDDDDD'!$B$3)</f>
        <v>0</v>
      </c>
      <c r="E122" s="411">
        <f>SUMIFS('Expenditures - all orgs'!$F$14:$F$3599,'Expenditures - all orgs'!$C$14:$C$3599, 'Budget Detail - DDDDDD'!$B122,'Expenditures - all orgs'!$B$14:$B$3599,'Budget Detail - DDDDDD'!$B$3)</f>
        <v>0</v>
      </c>
      <c r="F122" s="412">
        <f t="shared" ref="F122" si="9">C122-D122-E122</f>
        <v>0</v>
      </c>
    </row>
    <row r="123" spans="1:6" ht="15" customHeight="1" x14ac:dyDescent="0.3">
      <c r="A123" s="222" t="s">
        <v>92</v>
      </c>
      <c r="B123" s="605">
        <v>124600</v>
      </c>
      <c r="C123" s="310">
        <f>SUMIFS('Expenditures - all orgs'!$D$14:$D$3599,'Expenditures - all orgs'!$C$14:$C$3599, 'Budget Detail - DDDDDD'!$B123,'Expenditures - all orgs'!$B$14:$B$3599,'Budget Detail - DDDDDD'!$B$3)</f>
        <v>0</v>
      </c>
      <c r="D123" s="410">
        <f>SUMIFS('Expenditures - all orgs'!$E$14:$E$3599,'Expenditures - all orgs'!$C$14:$C$3599, 'Budget Detail - DDDDDD'!$B123,'Expenditures - all orgs'!$B$14:$B$3599,'Budget Detail - DDDDDD'!$B$3)</f>
        <v>0</v>
      </c>
      <c r="E123" s="411">
        <f>SUMIFS('Expenditures - all orgs'!$F$14:$F$3599,'Expenditures - all orgs'!$C$14:$C$3599, 'Budget Detail - DDDDDD'!$B123,'Expenditures - all orgs'!$B$14:$B$3599,'Budget Detail - DDDDDD'!$B$3)</f>
        <v>0</v>
      </c>
      <c r="F123" s="412">
        <f t="shared" si="6"/>
        <v>0</v>
      </c>
    </row>
    <row r="124" spans="1:6" ht="15" customHeight="1" x14ac:dyDescent="0.3">
      <c r="A124" s="222" t="s">
        <v>190</v>
      </c>
      <c r="B124" s="605">
        <v>124700</v>
      </c>
      <c r="C124" s="310">
        <f>SUMIFS('Expenditures - all orgs'!$D$14:$D$3599,'Expenditures - all orgs'!$C$14:$C$3599, 'Budget Detail - DDDDDD'!$B124,'Expenditures - all orgs'!$B$14:$B$3599,'Budget Detail - DDDDDD'!$B$3)</f>
        <v>0</v>
      </c>
      <c r="D124" s="410">
        <f>SUMIFS('Expenditures - all orgs'!$E$14:$E$3599,'Expenditures - all orgs'!$C$14:$C$3599, 'Budget Detail - DDDDDD'!$B124,'Expenditures - all orgs'!$B$14:$B$3599,'Budget Detail - DDDDDD'!$B$3)</f>
        <v>0</v>
      </c>
      <c r="E124" s="411">
        <f>SUMIFS('Expenditures - all orgs'!$F$14:$F$3599,'Expenditures - all orgs'!$C$14:$C$3599, 'Budget Detail - DDDDDD'!$B124,'Expenditures - all orgs'!$B$14:$B$3599,'Budget Detail - DDDDDD'!$B$3)</f>
        <v>0</v>
      </c>
      <c r="F124" s="412">
        <f t="shared" si="6"/>
        <v>0</v>
      </c>
    </row>
    <row r="125" spans="1:6" ht="15" customHeight="1" x14ac:dyDescent="0.3">
      <c r="A125" s="222" t="s">
        <v>177</v>
      </c>
      <c r="B125" s="605">
        <v>124800</v>
      </c>
      <c r="C125" s="310">
        <f>SUMIFS('Expenditures - all orgs'!$D$14:$D$3599,'Expenditures - all orgs'!$C$14:$C$3599, 'Budget Detail - DDDDDD'!$B125,'Expenditures - all orgs'!$B$14:$B$3599,'Budget Detail - DDDDDD'!$B$3)</f>
        <v>0</v>
      </c>
      <c r="D125" s="410">
        <f>SUMIFS('Expenditures - all orgs'!$E$14:$E$3599,'Expenditures - all orgs'!$C$14:$C$3599, 'Budget Detail - DDDDDD'!$B125,'Expenditures - all orgs'!$B$14:$B$3599,'Budget Detail - DDDDDD'!$B$3)</f>
        <v>0</v>
      </c>
      <c r="E125" s="411">
        <f>SUMIFS('Expenditures - all orgs'!$F$14:$F$3599,'Expenditures - all orgs'!$C$14:$C$3599, 'Budget Detail - DDDDDD'!$B125,'Expenditures - all orgs'!$B$14:$B$3599,'Budget Detail - DDDDDD'!$B$3)</f>
        <v>0</v>
      </c>
      <c r="F125" s="412">
        <f t="shared" si="6"/>
        <v>0</v>
      </c>
    </row>
    <row r="126" spans="1:6" ht="15" customHeight="1" x14ac:dyDescent="0.3">
      <c r="A126" s="222" t="s">
        <v>99</v>
      </c>
      <c r="B126" s="605">
        <v>124900</v>
      </c>
      <c r="C126" s="310">
        <f>SUMIFS('Expenditures - all orgs'!$D$14:$D$3599,'Expenditures - all orgs'!$C$14:$C$3599, 'Budget Detail - DDDDDD'!$B126,'Expenditures - all orgs'!$B$14:$B$3599,'Budget Detail - DDDDDD'!$B$3)</f>
        <v>0</v>
      </c>
      <c r="D126" s="410">
        <f>SUMIFS('Expenditures - all orgs'!$E$14:$E$3599,'Expenditures - all orgs'!$C$14:$C$3599, 'Budget Detail - DDDDDD'!$B126,'Expenditures - all orgs'!$B$14:$B$3599,'Budget Detail - DDDDDD'!$B$3)</f>
        <v>0</v>
      </c>
      <c r="E126" s="411">
        <f>SUMIFS('Expenditures - all orgs'!$F$14:$F$3599,'Expenditures - all orgs'!$C$14:$C$3599, 'Budget Detail - DDDDDD'!$B126,'Expenditures - all orgs'!$B$14:$B$3599,'Budget Detail - DDDDDD'!$B$3)</f>
        <v>0</v>
      </c>
      <c r="F126" s="412">
        <f t="shared" si="6"/>
        <v>0</v>
      </c>
    </row>
    <row r="127" spans="1:6" ht="15" customHeight="1" x14ac:dyDescent="0.3">
      <c r="A127" s="222" t="s">
        <v>104</v>
      </c>
      <c r="B127" s="605" t="s">
        <v>107</v>
      </c>
      <c r="C127" s="310">
        <f>SUMIFS('Expenditures - all orgs'!$D$14:$D$3599,'Expenditures - all orgs'!$C$14:$C$3599, 'Budget Detail - DDDDDD'!$B127,'Expenditures - all orgs'!$B$14:$B$3599,'Budget Detail - DDDDDD'!$B$3)</f>
        <v>0</v>
      </c>
      <c r="D127" s="410">
        <f>SUMIFS('Expenditures - all orgs'!$E$14:$E$3599,'Expenditures - all orgs'!$C$14:$C$3599, 'Budget Detail - DDDDDD'!$B127,'Expenditures - all orgs'!$B$14:$B$3599,'Budget Detail - DDDDDD'!$B$3)</f>
        <v>0</v>
      </c>
      <c r="E127" s="411">
        <f>SUMIFS('Expenditures - all orgs'!$F$14:$F$3599,'Expenditures - all orgs'!$C$14:$C$3599, 'Budget Detail - DDDDDD'!$B127,'Expenditures - all orgs'!$B$14:$B$3599,'Budget Detail - DDDDDD'!$B$3)</f>
        <v>0</v>
      </c>
      <c r="F127" s="412">
        <f t="shared" si="6"/>
        <v>0</v>
      </c>
    </row>
    <row r="128" spans="1:6" ht="15" customHeight="1" thickBot="1" x14ac:dyDescent="0.35">
      <c r="A128" s="222" t="s">
        <v>104</v>
      </c>
      <c r="B128" s="605" t="s">
        <v>107</v>
      </c>
      <c r="C128" s="310">
        <f>SUMIFS('Expenditures - all orgs'!$D$14:$D$3599,'Expenditures - all orgs'!$C$14:$C$3599, 'Budget Detail - DDDDDD'!$B128,'Expenditures - all orgs'!$B$14:$B$3599,'Budget Detail - DDDDDD'!$B$3)</f>
        <v>0</v>
      </c>
      <c r="D128" s="413">
        <f>SUMIFS('Expenditures - all orgs'!$E$14:$E$3599,'Expenditures - all orgs'!$C$14:$C$3599, 'Budget Detail - DDDDDD'!$B128,'Expenditures - all orgs'!$B$14:$B$3599,'Budget Detail - DDDDDD'!$B$3)</f>
        <v>0</v>
      </c>
      <c r="E128" s="414">
        <f>SUMIFS('Expenditures - all orgs'!$F$14:$F$3599,'Expenditures - all orgs'!$C$14:$C$3599, 'Budget Detail - DDDDDD'!$B128,'Expenditures - all orgs'!$B$14:$B$3599,'Budget Detail - DDDDDD'!$B$3)</f>
        <v>0</v>
      </c>
      <c r="F128" s="415">
        <f t="shared" si="6"/>
        <v>0</v>
      </c>
    </row>
    <row r="129" spans="1:37" ht="15" customHeight="1" thickBot="1" x14ac:dyDescent="0.35">
      <c r="A129" s="218"/>
      <c r="B129" s="606" t="s">
        <v>362</v>
      </c>
      <c r="C129" s="348">
        <f>SUM(C121:C128)</f>
        <v>0</v>
      </c>
      <c r="D129" s="348">
        <f t="shared" ref="D129:F129" si="10">SUM(D121:D128)</f>
        <v>0</v>
      </c>
      <c r="E129" s="348">
        <f t="shared" si="10"/>
        <v>0</v>
      </c>
      <c r="F129" s="348">
        <f t="shared" si="10"/>
        <v>0</v>
      </c>
    </row>
    <row r="130" spans="1:37" ht="15" customHeight="1" x14ac:dyDescent="0.3">
      <c r="A130" s="708"/>
      <c r="B130" s="588"/>
      <c r="C130" s="288"/>
      <c r="D130" s="966"/>
      <c r="E130" s="966"/>
      <c r="F130" s="967"/>
    </row>
    <row r="131" spans="1:37" ht="15" customHeight="1" x14ac:dyDescent="0.3">
      <c r="A131" s="231" t="s">
        <v>208</v>
      </c>
      <c r="B131" s="588"/>
      <c r="C131" s="291"/>
      <c r="D131" s="292"/>
      <c r="E131" s="292"/>
      <c r="F131" s="293"/>
    </row>
    <row r="132" spans="1:37" ht="15" customHeight="1" x14ac:dyDescent="0.3">
      <c r="A132" s="222" t="s">
        <v>87</v>
      </c>
      <c r="B132" s="607">
        <v>125000</v>
      </c>
      <c r="C132" s="311">
        <f>SUMIFS('Expenditures - all orgs'!$D$14:$D$3599,'Expenditures - all orgs'!$C$14:$C$3599, 'Budget Detail - DDDDDD'!$B132,'Expenditures - all orgs'!$B$14:$B$3599,'Budget Detail - DDDDDD'!$B$3)</f>
        <v>0</v>
      </c>
      <c r="D132" s="417">
        <f>SUMIFS('Expenditures - all orgs'!$E$14:$E$3599,'Expenditures - all orgs'!$C$14:$C$3599, 'Budget Detail - DDDDDD'!$B132,'Expenditures - all orgs'!$B$14:$B$3599,'Budget Detail - DDDDDD'!$B$3)</f>
        <v>0</v>
      </c>
      <c r="E132" s="418">
        <f>SUMIFS('Expenditures - all orgs'!$F$14:$F$3599,'Expenditures - all orgs'!$C$14:$C$3599, 'Budget Detail - DDDDDD'!$B132,'Expenditures - all orgs'!$B$14:$B$3599,'Budget Detail - DDDDDD'!$B$3)</f>
        <v>0</v>
      </c>
      <c r="F132" s="419">
        <f t="shared" si="6"/>
        <v>0</v>
      </c>
    </row>
    <row r="133" spans="1:37" ht="15" customHeight="1" x14ac:dyDescent="0.3">
      <c r="A133" s="222" t="s">
        <v>191</v>
      </c>
      <c r="B133" s="608">
        <v>125100</v>
      </c>
      <c r="C133" s="311">
        <f>SUMIFS('Expenditures - all orgs'!$D$14:$D$3599,'Expenditures - all orgs'!$C$14:$C$3599, 'Budget Detail - DDDDDD'!$B133,'Expenditures - all orgs'!$B$14:$B$3599,'Budget Detail - DDDDDD'!$B$3)</f>
        <v>0</v>
      </c>
      <c r="D133" s="417">
        <f>SUMIFS('Expenditures - all orgs'!$E$14:$E$3599,'Expenditures - all orgs'!$C$14:$C$3599, 'Budget Detail - DDDDDD'!$B133,'Expenditures - all orgs'!$B$14:$B$3599,'Budget Detail - DDDDDD'!$B$3)</f>
        <v>0</v>
      </c>
      <c r="E133" s="418">
        <f>SUMIFS('Expenditures - all orgs'!$F$14:$F$3599,'Expenditures - all orgs'!$C$14:$C$3599, 'Budget Detail - DDDDDD'!$B133,'Expenditures - all orgs'!$B$14:$B$3599,'Budget Detail - DDDDDD'!$B$3)</f>
        <v>0</v>
      </c>
      <c r="F133" s="419">
        <f t="shared" si="6"/>
        <v>0</v>
      </c>
    </row>
    <row r="134" spans="1:37" ht="15" customHeight="1" x14ac:dyDescent="0.3">
      <c r="A134" s="222" t="s">
        <v>192</v>
      </c>
      <c r="B134" s="608">
        <v>125110</v>
      </c>
      <c r="C134" s="311">
        <f>SUMIFS('Expenditures - all orgs'!$D$14:$D$3599,'Expenditures - all orgs'!$C$14:$C$3599, 'Budget Detail - DDDDDD'!$B134,'Expenditures - all orgs'!$B$14:$B$3599,'Budget Detail - DDDDDD'!$B$3)</f>
        <v>0</v>
      </c>
      <c r="D134" s="417">
        <f>SUMIFS('Expenditures - all orgs'!$E$14:$E$3599,'Expenditures - all orgs'!$C$14:$C$3599, 'Budget Detail - DDDDDD'!$B134,'Expenditures - all orgs'!$B$14:$B$3599,'Budget Detail - DDDDDD'!$B$3)</f>
        <v>0</v>
      </c>
      <c r="E134" s="418">
        <f>SUMIFS('Expenditures - all orgs'!$F$14:$F$3599,'Expenditures - all orgs'!$C$14:$C$3599, 'Budget Detail - DDDDDD'!$B134,'Expenditures - all orgs'!$B$14:$B$3599,'Budget Detail - DDDDDD'!$B$3)</f>
        <v>0</v>
      </c>
      <c r="F134" s="419">
        <f t="shared" si="6"/>
        <v>0</v>
      </c>
    </row>
    <row r="135" spans="1:37" ht="15" customHeight="1" x14ac:dyDescent="0.3">
      <c r="A135" s="222" t="s">
        <v>193</v>
      </c>
      <c r="B135" s="608">
        <v>125200</v>
      </c>
      <c r="C135" s="311">
        <f>SUMIFS('Expenditures - all orgs'!$D$14:$D$3599,'Expenditures - all orgs'!$C$14:$C$3599, 'Budget Detail - DDDDDD'!$B135,'Expenditures - all orgs'!$B$14:$B$3599,'Budget Detail - DDDDDD'!$B$3)</f>
        <v>0</v>
      </c>
      <c r="D135" s="417">
        <f>SUMIFS('Expenditures - all orgs'!$E$14:$E$3599,'Expenditures - all orgs'!$C$14:$C$3599, 'Budget Detail - DDDDDD'!$B135,'Expenditures - all orgs'!$B$14:$B$3599,'Budget Detail - DDDDDD'!$B$3)</f>
        <v>0</v>
      </c>
      <c r="E135" s="418">
        <f>SUMIFS('Expenditures - all orgs'!$F$14:$F$3599,'Expenditures - all orgs'!$C$14:$C$3599, 'Budget Detail - DDDDDD'!$B135,'Expenditures - all orgs'!$B$14:$B$3599,'Budget Detail - DDDDDD'!$B$3)</f>
        <v>0</v>
      </c>
      <c r="F135" s="419">
        <f t="shared" si="6"/>
        <v>0</v>
      </c>
    </row>
    <row r="136" spans="1:37" ht="15" customHeight="1" x14ac:dyDescent="0.3">
      <c r="A136" s="222" t="s">
        <v>194</v>
      </c>
      <c r="B136" s="608">
        <v>125300</v>
      </c>
      <c r="C136" s="311">
        <f>SUMIFS('Expenditures - all orgs'!$D$14:$D$3599,'Expenditures - all orgs'!$C$14:$C$3599, 'Budget Detail - DDDDDD'!$B136,'Expenditures - all orgs'!$B$14:$B$3599,'Budget Detail - DDDDDD'!$B$3)</f>
        <v>0</v>
      </c>
      <c r="D136" s="417">
        <f>SUMIFS('Expenditures - all orgs'!$E$14:$E$3599,'Expenditures - all orgs'!$C$14:$C$3599, 'Budget Detail - DDDDDD'!$B136,'Expenditures - all orgs'!$B$14:$B$3599,'Budget Detail - DDDDDD'!$B$3)</f>
        <v>0</v>
      </c>
      <c r="E136" s="418">
        <f>SUMIFS('Expenditures - all orgs'!$F$14:$F$3599,'Expenditures - all orgs'!$C$14:$C$3599, 'Budget Detail - DDDDDD'!$B136,'Expenditures - all orgs'!$B$14:$B$3599,'Budget Detail - DDDDDD'!$B$3)</f>
        <v>0</v>
      </c>
      <c r="F136" s="419">
        <f t="shared" si="6"/>
        <v>0</v>
      </c>
    </row>
    <row r="137" spans="1:37" s="713" customFormat="1" ht="15" customHeight="1" x14ac:dyDescent="0.3">
      <c r="A137" s="222" t="s">
        <v>423</v>
      </c>
      <c r="B137" s="608">
        <v>125400</v>
      </c>
      <c r="C137" s="311">
        <f>SUMIFS('Expenditures - all orgs'!$D$14:$D$3599,'Expenditures - all orgs'!$C$14:$C$3599, 'Budget Detail - DDDDDD'!$B137,'Expenditures - all orgs'!$B$14:$B$3599,'Budget Detail - DDDDDD'!$B$3)</f>
        <v>0</v>
      </c>
      <c r="D137" s="417">
        <f>SUMIFS('Expenditures - all orgs'!$E$14:$E$3599,'Expenditures - all orgs'!$C$14:$C$3599, 'Budget Detail - DDDDDD'!$B137,'Expenditures - all orgs'!$B$14:$B$3599,'Budget Detail - DDDDDD'!$B$3)</f>
        <v>0</v>
      </c>
      <c r="E137" s="418">
        <f>SUMIFS('Expenditures - all orgs'!$F$14:$F$3599,'Expenditures - all orgs'!$C$14:$C$3599, 'Budget Detail - DDDDDD'!$B137,'Expenditures - all orgs'!$B$14:$B$3599,'Budget Detail - DDDDDD'!$B$3)</f>
        <v>0</v>
      </c>
      <c r="F137" s="419">
        <f t="shared" si="6"/>
        <v>0</v>
      </c>
      <c r="G137" s="712"/>
      <c r="H137" s="711"/>
      <c r="I137" s="711"/>
      <c r="J137" s="711"/>
      <c r="K137" s="712"/>
      <c r="L137" s="712"/>
      <c r="M137" s="712"/>
      <c r="N137" s="712"/>
      <c r="O137" s="712"/>
      <c r="P137" s="712"/>
      <c r="Q137" s="712"/>
      <c r="R137" s="712"/>
      <c r="S137" s="712"/>
      <c r="T137" s="712"/>
      <c r="U137" s="712"/>
      <c r="V137" s="712"/>
      <c r="W137" s="712"/>
      <c r="X137" s="712"/>
      <c r="Y137" s="712"/>
      <c r="Z137" s="712"/>
      <c r="AA137" s="712"/>
      <c r="AB137" s="712"/>
      <c r="AC137" s="712"/>
      <c r="AD137" s="712"/>
      <c r="AE137" s="712"/>
      <c r="AF137" s="712"/>
      <c r="AG137" s="712"/>
      <c r="AH137" s="712"/>
      <c r="AI137" s="712"/>
      <c r="AJ137" s="712"/>
      <c r="AK137" s="712"/>
    </row>
    <row r="138" spans="1:37" s="713" customFormat="1" ht="15" customHeight="1" x14ac:dyDescent="0.3">
      <c r="A138" s="222" t="s">
        <v>422</v>
      </c>
      <c r="B138" s="608">
        <v>125500</v>
      </c>
      <c r="C138" s="311">
        <f>SUMIFS('Expenditures - all orgs'!$D$14:$D$3599,'Expenditures - all orgs'!$C$14:$C$3599, 'Budget Detail - DDDDDD'!$B138,'Expenditures - all orgs'!$B$14:$B$3599,'Budget Detail - DDDDDD'!$B$3)</f>
        <v>0</v>
      </c>
      <c r="D138" s="417">
        <f>SUMIFS('Expenditures - all orgs'!$E$14:$E$3599,'Expenditures - all orgs'!$C$14:$C$3599, 'Budget Detail - DDDDDD'!$B138,'Expenditures - all orgs'!$B$14:$B$3599,'Budget Detail - DDDDDD'!$B$3)</f>
        <v>0</v>
      </c>
      <c r="E138" s="418">
        <f>SUMIFS('Expenditures - all orgs'!$F$14:$F$3599,'Expenditures - all orgs'!$C$14:$C$3599, 'Budget Detail - DDDDDD'!$B138,'Expenditures - all orgs'!$B$14:$B$3599,'Budget Detail - DDDDDD'!$B$3)</f>
        <v>0</v>
      </c>
      <c r="F138" s="419">
        <f t="shared" si="6"/>
        <v>0</v>
      </c>
      <c r="G138" s="712"/>
      <c r="H138" s="711"/>
      <c r="I138" s="711"/>
      <c r="J138" s="711"/>
      <c r="K138" s="712"/>
      <c r="L138" s="712"/>
      <c r="M138" s="712"/>
      <c r="N138" s="712"/>
      <c r="O138" s="712"/>
      <c r="P138" s="712"/>
      <c r="Q138" s="712"/>
      <c r="R138" s="712"/>
      <c r="S138" s="712"/>
      <c r="T138" s="712"/>
      <c r="U138" s="712"/>
      <c r="V138" s="712"/>
      <c r="W138" s="712"/>
      <c r="X138" s="712"/>
      <c r="Y138" s="712"/>
      <c r="Z138" s="712"/>
      <c r="AA138" s="712"/>
      <c r="AB138" s="712"/>
      <c r="AC138" s="712"/>
      <c r="AD138" s="712"/>
      <c r="AE138" s="712"/>
      <c r="AF138" s="712"/>
      <c r="AG138" s="712"/>
      <c r="AH138" s="712"/>
      <c r="AI138" s="712"/>
      <c r="AJ138" s="712"/>
      <c r="AK138" s="712"/>
    </row>
    <row r="139" spans="1:37" ht="15" customHeight="1" x14ac:dyDescent="0.3">
      <c r="A139" s="222" t="s">
        <v>195</v>
      </c>
      <c r="B139" s="608">
        <v>125600</v>
      </c>
      <c r="C139" s="311">
        <f>SUMIFS('Expenditures - all orgs'!$D$14:$D$3599,'Expenditures - all orgs'!$C$14:$C$3599, 'Budget Detail - DDDDDD'!$B139,'Expenditures - all orgs'!$B$14:$B$3599,'Budget Detail - DDDDDD'!$B$3)</f>
        <v>0</v>
      </c>
      <c r="D139" s="417">
        <f>SUMIFS('Expenditures - all orgs'!$E$14:$E$3599,'Expenditures - all orgs'!$C$14:$C$3599, 'Budget Detail - DDDDDD'!$B139,'Expenditures - all orgs'!$B$14:$B$3599,'Budget Detail - DDDDDD'!$B$3)</f>
        <v>0</v>
      </c>
      <c r="E139" s="418">
        <f>SUMIFS('Expenditures - all orgs'!$F$14:$F$3599,'Expenditures - all orgs'!$C$14:$C$3599, 'Budget Detail - DDDDDD'!$B139,'Expenditures - all orgs'!$B$14:$B$3599,'Budget Detail - DDDDDD'!$B$3)</f>
        <v>0</v>
      </c>
      <c r="F139" s="419">
        <f t="shared" si="6"/>
        <v>0</v>
      </c>
    </row>
    <row r="140" spans="1:37" ht="15" customHeight="1" x14ac:dyDescent="0.3">
      <c r="A140" s="222" t="s">
        <v>196</v>
      </c>
      <c r="B140" s="608">
        <v>125700</v>
      </c>
      <c r="C140" s="311">
        <f>SUMIFS('Expenditures - all orgs'!$D$14:$D$3599,'Expenditures - all orgs'!$C$14:$C$3599, 'Budget Detail - DDDDDD'!$B140,'Expenditures - all orgs'!$B$14:$B$3599,'Budget Detail - DDDDDD'!$B$3)</f>
        <v>0</v>
      </c>
      <c r="D140" s="417">
        <f>SUMIFS('Expenditures - all orgs'!$E$14:$E$3599,'Expenditures - all orgs'!$C$14:$C$3599, 'Budget Detail - DDDDDD'!$B140,'Expenditures - all orgs'!$B$14:$B$3599,'Budget Detail - DDDDDD'!$B$3)</f>
        <v>0</v>
      </c>
      <c r="E140" s="418">
        <f>SUMIFS('Expenditures - all orgs'!$F$14:$F$3599,'Expenditures - all orgs'!$C$14:$C$3599, 'Budget Detail - DDDDDD'!$B140,'Expenditures - all orgs'!$B$14:$B$3599,'Budget Detail - DDDDDD'!$B$3)</f>
        <v>0</v>
      </c>
      <c r="F140" s="419">
        <f t="shared" si="6"/>
        <v>0</v>
      </c>
    </row>
    <row r="141" spans="1:37" ht="15" customHeight="1" x14ac:dyDescent="0.3">
      <c r="A141" s="222" t="s">
        <v>197</v>
      </c>
      <c r="B141" s="608">
        <v>125710</v>
      </c>
      <c r="C141" s="311">
        <f>SUMIFS('Expenditures - all orgs'!$D$14:$D$3599,'Expenditures - all orgs'!$C$14:$C$3599, 'Budget Detail - DDDDDD'!$B141,'Expenditures - all orgs'!$B$14:$B$3599,'Budget Detail - DDDDDD'!$B$3)</f>
        <v>0</v>
      </c>
      <c r="D141" s="417">
        <f>SUMIFS('Expenditures - all orgs'!$E$14:$E$3599,'Expenditures - all orgs'!$C$14:$C$3599, 'Budget Detail - DDDDDD'!$B141,'Expenditures - all orgs'!$B$14:$B$3599,'Budget Detail - DDDDDD'!$B$3)</f>
        <v>0</v>
      </c>
      <c r="E141" s="418">
        <f>SUMIFS('Expenditures - all orgs'!$F$14:$F$3599,'Expenditures - all orgs'!$C$14:$C$3599, 'Budget Detail - DDDDDD'!$B141,'Expenditures - all orgs'!$B$14:$B$3599,'Budget Detail - DDDDDD'!$B$3)</f>
        <v>0</v>
      </c>
      <c r="F141" s="419">
        <f t="shared" si="6"/>
        <v>0</v>
      </c>
    </row>
    <row r="142" spans="1:37" ht="15" customHeight="1" x14ac:dyDescent="0.3">
      <c r="A142" s="222" t="s">
        <v>100</v>
      </c>
      <c r="B142" s="608">
        <v>125800</v>
      </c>
      <c r="C142" s="311">
        <f>SUMIFS('Expenditures - all orgs'!$D$14:$D$3599,'Expenditures - all orgs'!$C$14:$C$3599, 'Budget Detail - DDDDDD'!$B142,'Expenditures - all orgs'!$B$14:$B$3599,'Budget Detail - DDDDDD'!$B$3)</f>
        <v>0</v>
      </c>
      <c r="D142" s="417">
        <f>SUMIFS('Expenditures - all orgs'!$E$14:$E$3599,'Expenditures - all orgs'!$C$14:$C$3599, 'Budget Detail - DDDDDD'!$B142,'Expenditures - all orgs'!$B$14:$B$3599,'Budget Detail - DDDDDD'!$B$3)</f>
        <v>0</v>
      </c>
      <c r="E142" s="418">
        <f>SUMIFS('Expenditures - all orgs'!$F$14:$F$3599,'Expenditures - all orgs'!$C$14:$C$3599, 'Budget Detail - DDDDDD'!$B142,'Expenditures - all orgs'!$B$14:$B$3599,'Budget Detail - DDDDDD'!$B$3)</f>
        <v>0</v>
      </c>
      <c r="F142" s="419">
        <f t="shared" si="6"/>
        <v>0</v>
      </c>
    </row>
    <row r="143" spans="1:37" ht="15" customHeight="1" x14ac:dyDescent="0.3">
      <c r="A143" s="222" t="s">
        <v>198</v>
      </c>
      <c r="B143" s="608">
        <v>125900</v>
      </c>
      <c r="C143" s="311">
        <f>SUMIFS('Expenditures - all orgs'!$D$14:$D$3599,'Expenditures - all orgs'!$C$14:$C$3599, 'Budget Detail - DDDDDD'!$B143,'Expenditures - all orgs'!$B$14:$B$3599,'Budget Detail - DDDDDD'!$B$3)</f>
        <v>0</v>
      </c>
      <c r="D143" s="417">
        <f>SUMIFS('Expenditures - all orgs'!$E$14:$E$3599,'Expenditures - all orgs'!$C$14:$C$3599, 'Budget Detail - DDDDDD'!$B143,'Expenditures - all orgs'!$B$14:$B$3599,'Budget Detail - DDDDDD'!$B$3)</f>
        <v>0</v>
      </c>
      <c r="E143" s="418">
        <f>SUMIFS('Expenditures - all orgs'!$F$14:$F$3599,'Expenditures - all orgs'!$C$14:$C$3599, 'Budget Detail - DDDDDD'!$B143,'Expenditures - all orgs'!$B$14:$B$3599,'Budget Detail - DDDDDD'!$B$3)</f>
        <v>0</v>
      </c>
      <c r="F143" s="419">
        <f t="shared" si="6"/>
        <v>0</v>
      </c>
    </row>
    <row r="144" spans="1:37" ht="15" customHeight="1" x14ac:dyDescent="0.3">
      <c r="A144" s="222" t="s">
        <v>104</v>
      </c>
      <c r="B144" s="608" t="s">
        <v>107</v>
      </c>
      <c r="C144" s="311">
        <f>SUMIFS('Expenditures - all orgs'!$D$14:$D$3599,'Expenditures - all orgs'!$C$14:$C$3599, 'Budget Detail - DDDDDD'!$B144,'Expenditures - all orgs'!$B$14:$B$3599,'Budget Detail - DDDDDD'!$B$3)</f>
        <v>0</v>
      </c>
      <c r="D144" s="417">
        <f>SUMIFS('Expenditures - all orgs'!$E$14:$E$3599,'Expenditures - all orgs'!$C$14:$C$3599, 'Budget Detail - DDDDDD'!$B144,'Expenditures - all orgs'!$B$14:$B$3599,'Budget Detail - DDDDDD'!$B$3)</f>
        <v>0</v>
      </c>
      <c r="E144" s="418">
        <f>SUMIFS('Expenditures - all orgs'!$F$14:$F$3599,'Expenditures - all orgs'!$C$14:$C$3599, 'Budget Detail - DDDDDD'!$B144,'Expenditures - all orgs'!$B$14:$B$3599,'Budget Detail - DDDDDD'!$B$3)</f>
        <v>0</v>
      </c>
      <c r="F144" s="419">
        <f t="shared" si="6"/>
        <v>0</v>
      </c>
    </row>
    <row r="145" spans="1:6" ht="15" customHeight="1" x14ac:dyDescent="0.3">
      <c r="A145" s="222" t="s">
        <v>104</v>
      </c>
      <c r="B145" s="608" t="s">
        <v>107</v>
      </c>
      <c r="C145" s="311">
        <f>SUMIFS('Expenditures - all orgs'!$D$14:$D$3599,'Expenditures - all orgs'!$C$14:$C$3599, 'Budget Detail - DDDDDD'!$B145,'Expenditures - all orgs'!$B$14:$B$3599,'Budget Detail - DDDDDD'!$B$3)</f>
        <v>0</v>
      </c>
      <c r="D145" s="417">
        <f>SUMIFS('Expenditures - all orgs'!$E$14:$E$3599,'Expenditures - all orgs'!$C$14:$C$3599, 'Budget Detail - DDDDDD'!$B145,'Expenditures - all orgs'!$B$14:$B$3599,'Budget Detail - DDDDDD'!$B$3)</f>
        <v>0</v>
      </c>
      <c r="E145" s="418">
        <f>SUMIFS('Expenditures - all orgs'!$F$14:$F$3599,'Expenditures - all orgs'!$C$14:$C$3599, 'Budget Detail - DDDDDD'!$B145,'Expenditures - all orgs'!$B$14:$B$3599,'Budget Detail - DDDDDD'!$B$3)</f>
        <v>0</v>
      </c>
      <c r="F145" s="419">
        <f t="shared" si="6"/>
        <v>0</v>
      </c>
    </row>
    <row r="146" spans="1:6" ht="15" customHeight="1" thickBot="1" x14ac:dyDescent="0.35">
      <c r="A146" s="222" t="s">
        <v>104</v>
      </c>
      <c r="B146" s="608" t="s">
        <v>107</v>
      </c>
      <c r="C146" s="311">
        <f>SUMIFS('Expenditures - all orgs'!$D$14:$D$3599,'Expenditures - all orgs'!$C$14:$C$3599, 'Budget Detail - DDDDDD'!$B146,'Expenditures - all orgs'!$B$14:$B$3599,'Budget Detail - DDDDDD'!$B$3)</f>
        <v>0</v>
      </c>
      <c r="D146" s="420">
        <f>SUMIFS('Expenditures - all orgs'!$E$14:$E$3599,'Expenditures - all orgs'!$C$14:$C$3599, 'Budget Detail - DDDDDD'!$B146,'Expenditures - all orgs'!$B$14:$B$3599,'Budget Detail - DDDDDD'!$B$3)</f>
        <v>0</v>
      </c>
      <c r="E146" s="421">
        <f>SUMIFS('Expenditures - all orgs'!$F$14:$F$3599,'Expenditures - all orgs'!$C$14:$C$3599, 'Budget Detail - DDDDDD'!$B146,'Expenditures - all orgs'!$B$14:$B$3599,'Budget Detail - DDDDDD'!$B$3)</f>
        <v>0</v>
      </c>
      <c r="F146" s="422">
        <f t="shared" si="6"/>
        <v>0</v>
      </c>
    </row>
    <row r="147" spans="1:6" ht="15" customHeight="1" thickBot="1" x14ac:dyDescent="0.35">
      <c r="A147" s="218"/>
      <c r="B147" s="609" t="s">
        <v>362</v>
      </c>
      <c r="C147" s="354">
        <f>SUM(C132:C146)</f>
        <v>0</v>
      </c>
      <c r="D147" s="354">
        <f t="shared" ref="D147:F147" si="11">SUM(D132:D146)</f>
        <v>0</v>
      </c>
      <c r="E147" s="354">
        <f t="shared" si="11"/>
        <v>0</v>
      </c>
      <c r="F147" s="354">
        <f t="shared" si="11"/>
        <v>0</v>
      </c>
    </row>
    <row r="148" spans="1:6" ht="15" customHeight="1" x14ac:dyDescent="0.3">
      <c r="A148" s="708"/>
      <c r="B148" s="588"/>
      <c r="C148" s="288"/>
      <c r="D148" s="966"/>
      <c r="E148" s="966"/>
      <c r="F148" s="967"/>
    </row>
    <row r="149" spans="1:6" ht="15" customHeight="1" x14ac:dyDescent="0.3">
      <c r="A149" s="231" t="s">
        <v>209</v>
      </c>
      <c r="B149" s="588"/>
      <c r="C149" s="291"/>
      <c r="D149" s="292"/>
      <c r="E149" s="292"/>
      <c r="F149" s="293"/>
    </row>
    <row r="150" spans="1:6" ht="15" customHeight="1" x14ac:dyDescent="0.3">
      <c r="A150" s="222" t="s">
        <v>424</v>
      </c>
      <c r="B150" s="610">
        <v>126100</v>
      </c>
      <c r="C150" s="312">
        <f>SUMIFS('Expenditures - all orgs'!$D$14:$D$3599,'Expenditures - all orgs'!$C$14:$C$3599, 'Budget Detail - DDDDDD'!$B150,'Expenditures - all orgs'!$B$14:$B$3599,'Budget Detail - DDDDDD'!$B$3)</f>
        <v>0</v>
      </c>
      <c r="D150" s="424">
        <f>SUMIFS('Expenditures - all orgs'!$E$14:$E$3599,'Expenditures - all orgs'!$C$14:$C$3599, 'Budget Detail - DDDDDD'!$B150,'Expenditures - all orgs'!$B$14:$B$3599,'Budget Detail - DDDDDD'!$B$3)</f>
        <v>0</v>
      </c>
      <c r="E150" s="425">
        <f>SUMIFS('Expenditures - all orgs'!$F$14:$F$3599,'Expenditures - all orgs'!$C$14:$C$3599, 'Budget Detail - DDDDDD'!$B150,'Expenditures - all orgs'!$B$14:$B$3599,'Budget Detail - DDDDDD'!$B$3)</f>
        <v>0</v>
      </c>
      <c r="F150" s="426">
        <f t="shared" si="6"/>
        <v>0</v>
      </c>
    </row>
    <row r="151" spans="1:6" ht="15" customHeight="1" x14ac:dyDescent="0.3">
      <c r="A151" s="222" t="s">
        <v>425</v>
      </c>
      <c r="B151" s="611">
        <v>126110</v>
      </c>
      <c r="C151" s="312">
        <f>SUMIFS('Expenditures - all orgs'!$D$14:$D$3599,'Expenditures - all orgs'!$C$14:$C$3599, 'Budget Detail - DDDDDD'!$B151,'Expenditures - all orgs'!$B$14:$B$3599,'Budget Detail - DDDDDD'!$B$3)</f>
        <v>0</v>
      </c>
      <c r="D151" s="424">
        <f>SUMIFS('Expenditures - all orgs'!$E$14:$E$3599,'Expenditures - all orgs'!$C$14:$C$3599, 'Budget Detail - DDDDDD'!$B151,'Expenditures - all orgs'!$B$14:$B$3599,'Budget Detail - DDDDDD'!$B$3)</f>
        <v>0</v>
      </c>
      <c r="E151" s="425">
        <f>SUMIFS('Expenditures - all orgs'!$F$14:$F$3599,'Expenditures - all orgs'!$C$14:$C$3599, 'Budget Detail - DDDDDD'!$B151,'Expenditures - all orgs'!$B$14:$B$3599,'Budget Detail - DDDDDD'!$B$3)</f>
        <v>0</v>
      </c>
      <c r="F151" s="426">
        <f t="shared" ref="F151:F157" si="12">C151-D151-E151</f>
        <v>0</v>
      </c>
    </row>
    <row r="152" spans="1:6" ht="15" customHeight="1" x14ac:dyDescent="0.3">
      <c r="A152" s="222" t="s">
        <v>426</v>
      </c>
      <c r="B152" s="611">
        <v>126130</v>
      </c>
      <c r="C152" s="312">
        <f>SUMIFS('Expenditures - all orgs'!$D$14:$D$3599,'Expenditures - all orgs'!$C$14:$C$3599, 'Budget Detail - DDDDDD'!$B152,'Expenditures - all orgs'!$B$14:$B$3599,'Budget Detail - DDDDDD'!$B$3)</f>
        <v>0</v>
      </c>
      <c r="D152" s="424">
        <f>SUMIFS('Expenditures - all orgs'!$E$14:$E$3599,'Expenditures - all orgs'!$C$14:$C$3599, 'Budget Detail - DDDDDD'!$B152,'Expenditures - all orgs'!$B$14:$B$3599,'Budget Detail - DDDDDD'!$B$3)</f>
        <v>0</v>
      </c>
      <c r="E152" s="425">
        <f>SUMIFS('Expenditures - all orgs'!$F$14:$F$3599,'Expenditures - all orgs'!$C$14:$C$3599, 'Budget Detail - DDDDDD'!$B152,'Expenditures - all orgs'!$B$14:$B$3599,'Budget Detail - DDDDDD'!$B$3)</f>
        <v>0</v>
      </c>
      <c r="F152" s="426">
        <f t="shared" si="12"/>
        <v>0</v>
      </c>
    </row>
    <row r="153" spans="1:6" ht="15" customHeight="1" x14ac:dyDescent="0.3">
      <c r="A153" s="222" t="s">
        <v>427</v>
      </c>
      <c r="B153" s="611">
        <v>126200</v>
      </c>
      <c r="C153" s="312">
        <f>SUMIFS('Expenditures - all orgs'!$D$14:$D$3599,'Expenditures - all orgs'!$C$14:$C$3599, 'Budget Detail - DDDDDD'!$B153,'Expenditures - all orgs'!$B$14:$B$3599,'Budget Detail - DDDDDD'!$B$3)</f>
        <v>0</v>
      </c>
      <c r="D153" s="424">
        <f>SUMIFS('Expenditures - all orgs'!$E$14:$E$3599,'Expenditures - all orgs'!$C$14:$C$3599, 'Budget Detail - DDDDDD'!$B153,'Expenditures - all orgs'!$B$14:$B$3599,'Budget Detail - DDDDDD'!$B$3)</f>
        <v>0</v>
      </c>
      <c r="E153" s="425">
        <f>SUMIFS('Expenditures - all orgs'!$F$14:$F$3599,'Expenditures - all orgs'!$C$14:$C$3599, 'Budget Detail - DDDDDD'!$B153,'Expenditures - all orgs'!$B$14:$B$3599,'Budget Detail - DDDDDD'!$B$3)</f>
        <v>0</v>
      </c>
      <c r="F153" s="426">
        <f t="shared" si="12"/>
        <v>0</v>
      </c>
    </row>
    <row r="154" spans="1:6" ht="15" customHeight="1" x14ac:dyDescent="0.3">
      <c r="A154" s="222" t="s">
        <v>428</v>
      </c>
      <c r="B154" s="611">
        <v>126300</v>
      </c>
      <c r="C154" s="312">
        <f>SUMIFS('Expenditures - all orgs'!$D$14:$D$3599,'Expenditures - all orgs'!$C$14:$C$3599, 'Budget Detail - DDDDDD'!$B154,'Expenditures - all orgs'!$B$14:$B$3599,'Budget Detail - DDDDDD'!$B$3)</f>
        <v>0</v>
      </c>
      <c r="D154" s="424">
        <f>SUMIFS('Expenditures - all orgs'!$E$14:$E$3599,'Expenditures - all orgs'!$C$14:$C$3599, 'Budget Detail - DDDDDD'!$B154,'Expenditures - all orgs'!$B$14:$B$3599,'Budget Detail - DDDDDD'!$B$3)</f>
        <v>0</v>
      </c>
      <c r="E154" s="425">
        <f>SUMIFS('Expenditures - all orgs'!$F$14:$F$3599,'Expenditures - all orgs'!$C$14:$C$3599, 'Budget Detail - DDDDDD'!$B154,'Expenditures - all orgs'!$B$14:$B$3599,'Budget Detail - DDDDDD'!$B$3)</f>
        <v>0</v>
      </c>
      <c r="F154" s="426">
        <f t="shared" si="12"/>
        <v>0</v>
      </c>
    </row>
    <row r="155" spans="1:6" ht="15" customHeight="1" x14ac:dyDescent="0.3">
      <c r="A155" s="222" t="s">
        <v>33</v>
      </c>
      <c r="B155" s="611">
        <v>126400</v>
      </c>
      <c r="C155" s="312">
        <f>SUMIFS('Expenditures - all orgs'!$D$14:$D$3599,'Expenditures - all orgs'!$C$14:$C$3599, 'Budget Detail - DDDDDD'!$B155,'Expenditures - all orgs'!$B$14:$B$3599,'Budget Detail - DDDDDD'!$B$3)</f>
        <v>0</v>
      </c>
      <c r="D155" s="424">
        <f>SUMIFS('Expenditures - all orgs'!$E$14:$E$3599,'Expenditures - all orgs'!$C$14:$C$3599, 'Budget Detail - DDDDDD'!$B155,'Expenditures - all orgs'!$B$14:$B$3599,'Budget Detail - DDDDDD'!$B$3)</f>
        <v>0</v>
      </c>
      <c r="E155" s="425">
        <f>SUMIFS('Expenditures - all orgs'!$F$14:$F$3599,'Expenditures - all orgs'!$C$14:$C$3599, 'Budget Detail - DDDDDD'!$B155,'Expenditures - all orgs'!$B$14:$B$3599,'Budget Detail - DDDDDD'!$B$3)</f>
        <v>0</v>
      </c>
      <c r="F155" s="426">
        <f t="shared" si="12"/>
        <v>0</v>
      </c>
    </row>
    <row r="156" spans="1:6" ht="15" customHeight="1" x14ac:dyDescent="0.3">
      <c r="A156" s="222" t="s">
        <v>429</v>
      </c>
      <c r="B156" s="611">
        <v>126500</v>
      </c>
      <c r="C156" s="312">
        <f>SUMIFS('Expenditures - all orgs'!$D$14:$D$3599,'Expenditures - all orgs'!$C$14:$C$3599, 'Budget Detail - DDDDDD'!$B156,'Expenditures - all orgs'!$B$14:$B$3599,'Budget Detail - DDDDDD'!$B$3)</f>
        <v>0</v>
      </c>
      <c r="D156" s="424">
        <f>SUMIFS('Expenditures - all orgs'!$E$14:$E$3599,'Expenditures - all orgs'!$C$14:$C$3599, 'Budget Detail - DDDDDD'!$B156,'Expenditures - all orgs'!$B$14:$B$3599,'Budget Detail - DDDDDD'!$B$3)</f>
        <v>0</v>
      </c>
      <c r="E156" s="425">
        <f>SUMIFS('Expenditures - all orgs'!$F$14:$F$3599,'Expenditures - all orgs'!$C$14:$C$3599, 'Budget Detail - DDDDDD'!$B156,'Expenditures - all orgs'!$B$14:$B$3599,'Budget Detail - DDDDDD'!$B$3)</f>
        <v>0</v>
      </c>
      <c r="F156" s="426">
        <f t="shared" si="12"/>
        <v>0</v>
      </c>
    </row>
    <row r="157" spans="1:6" ht="15" customHeight="1" x14ac:dyDescent="0.3">
      <c r="A157" s="222" t="s">
        <v>430</v>
      </c>
      <c r="B157" s="611">
        <v>126600</v>
      </c>
      <c r="C157" s="312">
        <f>SUMIFS('Expenditures - all orgs'!$D$14:$D$3599,'Expenditures - all orgs'!$C$14:$C$3599, 'Budget Detail - DDDDDD'!$B157,'Expenditures - all orgs'!$B$14:$B$3599,'Budget Detail - DDDDDD'!$B$3)</f>
        <v>0</v>
      </c>
      <c r="D157" s="424">
        <f>SUMIFS('Expenditures - all orgs'!$E$14:$E$3599,'Expenditures - all orgs'!$C$14:$C$3599, 'Budget Detail - DDDDDD'!$B157,'Expenditures - all orgs'!$B$14:$B$3599,'Budget Detail - DDDDDD'!$B$3)</f>
        <v>0</v>
      </c>
      <c r="E157" s="425">
        <f>SUMIFS('Expenditures - all orgs'!$F$14:$F$3599,'Expenditures - all orgs'!$C$14:$C$3599, 'Budget Detail - DDDDDD'!$B157,'Expenditures - all orgs'!$B$14:$B$3599,'Budget Detail - DDDDDD'!$B$3)</f>
        <v>0</v>
      </c>
      <c r="F157" s="426">
        <f t="shared" si="12"/>
        <v>0</v>
      </c>
    </row>
    <row r="158" spans="1:6" ht="15" customHeight="1" x14ac:dyDescent="0.3">
      <c r="A158" s="222" t="s">
        <v>34</v>
      </c>
      <c r="B158" s="611">
        <v>126700</v>
      </c>
      <c r="C158" s="312">
        <f>SUMIFS('Expenditures - all orgs'!$D$14:$D$3599,'Expenditures - all orgs'!$C$14:$C$3599, 'Budget Detail - DDDDDD'!$B158,'Expenditures - all orgs'!$B$14:$B$3599,'Budget Detail - DDDDDD'!$B$3)</f>
        <v>0</v>
      </c>
      <c r="D158" s="424">
        <f>SUMIFS('Expenditures - all orgs'!$E$14:$E$3599,'Expenditures - all orgs'!$C$14:$C$3599, 'Budget Detail - DDDDDD'!$B158,'Expenditures - all orgs'!$B$14:$B$3599,'Budget Detail - DDDDDD'!$B$3)</f>
        <v>0</v>
      </c>
      <c r="E158" s="425">
        <f>SUMIFS('Expenditures - all orgs'!$F$14:$F$3599,'Expenditures - all orgs'!$C$14:$C$3599, 'Budget Detail - DDDDDD'!$B158,'Expenditures - all orgs'!$B$14:$B$3599,'Budget Detail - DDDDDD'!$B$3)</f>
        <v>0</v>
      </c>
      <c r="F158" s="426">
        <f t="shared" si="6"/>
        <v>0</v>
      </c>
    </row>
    <row r="159" spans="1:6" ht="15" customHeight="1" x14ac:dyDescent="0.3">
      <c r="A159" s="222" t="s">
        <v>199</v>
      </c>
      <c r="B159" s="611">
        <v>126800</v>
      </c>
      <c r="C159" s="312">
        <f>SUMIFS('Expenditures - all orgs'!$D$14:$D$3599,'Expenditures - all orgs'!$C$14:$C$3599, 'Budget Detail - DDDDDD'!$B159,'Expenditures - all orgs'!$B$14:$B$3599,'Budget Detail - DDDDDD'!$B$3)</f>
        <v>0</v>
      </c>
      <c r="D159" s="424">
        <f>SUMIFS('Expenditures - all orgs'!$E$14:$E$3599,'Expenditures - all orgs'!$C$14:$C$3599, 'Budget Detail - DDDDDD'!$B159,'Expenditures - all orgs'!$B$14:$B$3599,'Budget Detail - DDDDDD'!$B$3)</f>
        <v>0</v>
      </c>
      <c r="E159" s="425">
        <f>SUMIFS('Expenditures - all orgs'!$F$14:$F$3599,'Expenditures - all orgs'!$C$14:$C$3599, 'Budget Detail - DDDDDD'!$B159,'Expenditures - all orgs'!$B$14:$B$3599,'Budget Detail - DDDDDD'!$B$3)</f>
        <v>0</v>
      </c>
      <c r="F159" s="426">
        <f t="shared" si="6"/>
        <v>0</v>
      </c>
    </row>
    <row r="160" spans="1:6" ht="15" customHeight="1" x14ac:dyDescent="0.3">
      <c r="A160" s="222" t="s">
        <v>332</v>
      </c>
      <c r="B160" s="611">
        <v>127400</v>
      </c>
      <c r="C160" s="312">
        <f>SUMIFS('Expenditures - all orgs'!$D$14:$D$3599,'Expenditures - all orgs'!$C$14:$C$3599, 'Budget Detail - DDDDDD'!$B160,'Expenditures - all orgs'!$B$14:$B$3599,'Budget Detail - DDDDDD'!$B$3)</f>
        <v>0</v>
      </c>
      <c r="D160" s="424">
        <f>SUMIFS('Expenditures - all orgs'!$E$14:$E$3599,'Expenditures - all orgs'!$C$14:$C$3599, 'Budget Detail - DDDDDD'!$B160,'Expenditures - all orgs'!$B$14:$B$3599,'Budget Detail - DDDDDD'!$B$3)</f>
        <v>0</v>
      </c>
      <c r="E160" s="425">
        <f>SUMIFS('Expenditures - all orgs'!$F$14:$F$3599,'Expenditures - all orgs'!$C$14:$C$3599, 'Budget Detail - DDDDDD'!$B160,'Expenditures - all orgs'!$B$14:$B$3599,'Budget Detail - DDDDDD'!$B$3)</f>
        <v>0</v>
      </c>
      <c r="F160" s="426">
        <f t="shared" si="6"/>
        <v>0</v>
      </c>
    </row>
    <row r="161" spans="1:6" ht="15" customHeight="1" x14ac:dyDescent="0.3">
      <c r="A161" s="222" t="s">
        <v>93</v>
      </c>
      <c r="B161" s="611">
        <v>127500</v>
      </c>
      <c r="C161" s="312">
        <f>SUMIFS('Expenditures - all orgs'!$D$14:$D$3599,'Expenditures - all orgs'!$C$14:$C$3599, 'Budget Detail - DDDDDD'!$B161,'Expenditures - all orgs'!$B$14:$B$3599,'Budget Detail - DDDDDD'!$B$3)</f>
        <v>0</v>
      </c>
      <c r="D161" s="424">
        <f>SUMIFS('Expenditures - all orgs'!$E$14:$E$3599,'Expenditures - all orgs'!$C$14:$C$3599, 'Budget Detail - DDDDDD'!$B161,'Expenditures - all orgs'!$B$14:$B$3599,'Budget Detail - DDDDDD'!$B$3)</f>
        <v>0</v>
      </c>
      <c r="E161" s="425">
        <f>SUMIFS('Expenditures - all orgs'!$F$14:$F$3599,'Expenditures - all orgs'!$C$14:$C$3599, 'Budget Detail - DDDDDD'!$B161,'Expenditures - all orgs'!$B$14:$B$3599,'Budget Detail - DDDDDD'!$B$3)</f>
        <v>0</v>
      </c>
      <c r="F161" s="426">
        <f t="shared" si="6"/>
        <v>0</v>
      </c>
    </row>
    <row r="162" spans="1:6" ht="15" customHeight="1" x14ac:dyDescent="0.3">
      <c r="A162" s="222" t="s">
        <v>200</v>
      </c>
      <c r="B162" s="611">
        <v>127900</v>
      </c>
      <c r="C162" s="312">
        <f>SUMIFS('Expenditures - all orgs'!$D$14:$D$3599,'Expenditures - all orgs'!$C$14:$C$3599, 'Budget Detail - DDDDDD'!$B162,'Expenditures - all orgs'!$B$14:$B$3599,'Budget Detail - DDDDDD'!$B$3)</f>
        <v>0</v>
      </c>
      <c r="D162" s="424">
        <f>SUMIFS('Expenditures - all orgs'!$E$14:$E$3599,'Expenditures - all orgs'!$C$14:$C$3599, 'Budget Detail - DDDDDD'!$B162,'Expenditures - all orgs'!$B$14:$B$3599,'Budget Detail - DDDDDD'!$B$3)</f>
        <v>0</v>
      </c>
      <c r="E162" s="425">
        <f>SUMIFS('Expenditures - all orgs'!$F$14:$F$3599,'Expenditures - all orgs'!$C$14:$C$3599, 'Budget Detail - DDDDDD'!$B162,'Expenditures - all orgs'!$B$14:$B$3599,'Budget Detail - DDDDDD'!$B$3)</f>
        <v>0</v>
      </c>
      <c r="F162" s="426">
        <f t="shared" si="6"/>
        <v>0</v>
      </c>
    </row>
    <row r="163" spans="1:6" ht="15" customHeight="1" x14ac:dyDescent="0.3">
      <c r="A163" s="222" t="s">
        <v>333</v>
      </c>
      <c r="B163" s="611">
        <v>127950</v>
      </c>
      <c r="C163" s="312">
        <f>SUMIFS('Expenditures - all orgs'!$D$14:$D$3599,'Expenditures - all orgs'!$C$14:$C$3599, 'Budget Detail - DDDDDD'!$B163,'Expenditures - all orgs'!$B$14:$B$3599,'Budget Detail - DDDDDD'!$B$3)</f>
        <v>0</v>
      </c>
      <c r="D163" s="424">
        <f>SUMIFS('Expenditures - all orgs'!$E$14:$E$3599,'Expenditures - all orgs'!$C$14:$C$3599, 'Budget Detail - DDDDDD'!$B163,'Expenditures - all orgs'!$B$14:$B$3599,'Budget Detail - DDDDDD'!$B$3)</f>
        <v>0</v>
      </c>
      <c r="E163" s="425">
        <f>SUMIFS('Expenditures - all orgs'!$F$14:$F$3599,'Expenditures - all orgs'!$C$14:$C$3599, 'Budget Detail - DDDDDD'!$B163,'Expenditures - all orgs'!$B$14:$B$3599,'Budget Detail - DDDDDD'!$B$3)</f>
        <v>0</v>
      </c>
      <c r="F163" s="426">
        <f t="shared" si="6"/>
        <v>0</v>
      </c>
    </row>
    <row r="164" spans="1:6" ht="15" customHeight="1" x14ac:dyDescent="0.3">
      <c r="A164" s="218" t="s">
        <v>104</v>
      </c>
      <c r="B164" s="611" t="s">
        <v>107</v>
      </c>
      <c r="C164" s="312">
        <f>SUMIFS('Expenditures - all orgs'!$D$14:$D$3599,'Expenditures - all orgs'!$C$14:$C$3599, 'Budget Detail - DDDDDD'!$B164,'Expenditures - all orgs'!$B$14:$B$3599,'Budget Detail - DDDDDD'!$B$3)</f>
        <v>0</v>
      </c>
      <c r="D164" s="424">
        <f>SUMIFS('Expenditures - all orgs'!$E$14:$E$3599,'Expenditures - all orgs'!$C$14:$C$3599, 'Budget Detail - DDDDDD'!$B164,'Expenditures - all orgs'!$B$14:$B$3599,'Budget Detail - DDDDDD'!$B$3)</f>
        <v>0</v>
      </c>
      <c r="E164" s="425">
        <f>SUMIFS('Expenditures - all orgs'!$F$14:$F$3599,'Expenditures - all orgs'!$C$14:$C$3599, 'Budget Detail - DDDDDD'!$B164,'Expenditures - all orgs'!$B$14:$B$3599,'Budget Detail - DDDDDD'!$B$3)</f>
        <v>0</v>
      </c>
      <c r="F164" s="426">
        <f t="shared" si="6"/>
        <v>0</v>
      </c>
    </row>
    <row r="165" spans="1:6" ht="15" customHeight="1" thickBot="1" x14ac:dyDescent="0.35">
      <c r="A165" s="218" t="s">
        <v>104</v>
      </c>
      <c r="B165" s="611" t="s">
        <v>107</v>
      </c>
      <c r="C165" s="312">
        <f>SUMIFS('Expenditures - all orgs'!$D$14:$D$3599,'Expenditures - all orgs'!$C$14:$C$3599, 'Budget Detail - DDDDDD'!$B165,'Expenditures - all orgs'!$B$14:$B$3599,'Budget Detail - DDDDDD'!$B$3)</f>
        <v>0</v>
      </c>
      <c r="D165" s="427">
        <f>SUMIFS('Expenditures - all orgs'!$E$14:$E$3599,'Expenditures - all orgs'!$C$14:$C$3599, 'Budget Detail - DDDDDD'!$B165,'Expenditures - all orgs'!$B$14:$B$3599,'Budget Detail - DDDDDD'!$B$3)</f>
        <v>0</v>
      </c>
      <c r="E165" s="428">
        <f>SUMIFS('Expenditures - all orgs'!$F$14:$F$3599,'Expenditures - all orgs'!$C$14:$C$3599, 'Budget Detail - DDDDDD'!$B165,'Expenditures - all orgs'!$B$14:$B$3599,'Budget Detail - DDDDDD'!$B$3)</f>
        <v>0</v>
      </c>
      <c r="F165" s="429">
        <f t="shared" si="6"/>
        <v>0</v>
      </c>
    </row>
    <row r="166" spans="1:6" ht="15" customHeight="1" thickBot="1" x14ac:dyDescent="0.35">
      <c r="A166" s="218"/>
      <c r="B166" s="612" t="s">
        <v>362</v>
      </c>
      <c r="C166" s="355">
        <f>SUM(C150:C165)</f>
        <v>0</v>
      </c>
      <c r="D166" s="355">
        <f t="shared" ref="D166:F166" si="13">SUM(D150:D165)</f>
        <v>0</v>
      </c>
      <c r="E166" s="355">
        <f t="shared" si="13"/>
        <v>0</v>
      </c>
      <c r="F166" s="355">
        <f t="shared" si="13"/>
        <v>0</v>
      </c>
    </row>
    <row r="167" spans="1:6" ht="15" customHeight="1" x14ac:dyDescent="0.3">
      <c r="A167" s="708"/>
      <c r="B167" s="588"/>
      <c r="C167" s="288"/>
      <c r="D167" s="966"/>
      <c r="E167" s="966"/>
      <c r="F167" s="967"/>
    </row>
    <row r="168" spans="1:6" ht="15" customHeight="1" x14ac:dyDescent="0.3">
      <c r="A168" s="231" t="s">
        <v>210</v>
      </c>
      <c r="B168" s="588"/>
      <c r="C168" s="291"/>
      <c r="D168" s="292"/>
      <c r="E168" s="292"/>
      <c r="F168" s="293"/>
    </row>
    <row r="169" spans="1:6" ht="15" customHeight="1" x14ac:dyDescent="0.3">
      <c r="A169" s="222" t="s">
        <v>90</v>
      </c>
      <c r="B169" s="613">
        <v>128000</v>
      </c>
      <c r="C169" s="313">
        <f>SUMIFS('Expenditures - all orgs'!$D$14:$D$3599,'Expenditures - all orgs'!$C$14:$C$3599, 'Budget Detail - DDDDDD'!$B169,'Expenditures - all orgs'!$B$14:$B$3599,'Budget Detail - DDDDDD'!$B$3)</f>
        <v>0</v>
      </c>
      <c r="D169" s="431">
        <f>SUMIFS('Expenditures - all orgs'!$E$14:$E$3599,'Expenditures - all orgs'!$C$14:$C$3599, 'Budget Detail - DDDDDD'!$B169,'Expenditures - all orgs'!$B$14:$B$3599,'Budget Detail - DDDDDD'!$B$3)</f>
        <v>0</v>
      </c>
      <c r="E169" s="432">
        <f>SUMIFS('Expenditures - all orgs'!$F$14:$F$3599,'Expenditures - all orgs'!$C$14:$C$3599, 'Budget Detail - DDDDDD'!$B169,'Expenditures - all orgs'!$B$14:$B$3599,'Budget Detail - DDDDDD'!$B$3)</f>
        <v>0</v>
      </c>
      <c r="F169" s="433">
        <f t="shared" si="6"/>
        <v>0</v>
      </c>
    </row>
    <row r="170" spans="1:6" ht="15" customHeight="1" x14ac:dyDescent="0.3">
      <c r="A170" s="222" t="s">
        <v>201</v>
      </c>
      <c r="B170" s="614">
        <v>128100</v>
      </c>
      <c r="C170" s="313">
        <f>SUMIFS('Expenditures - all orgs'!$D$14:$D$3599,'Expenditures - all orgs'!$C$14:$C$3599, 'Budget Detail - DDDDDD'!$B170,'Expenditures - all orgs'!$B$14:$B$3599,'Budget Detail - DDDDDD'!$B$3)</f>
        <v>0</v>
      </c>
      <c r="D170" s="431">
        <f>SUMIFS('Expenditures - all orgs'!$E$14:$E$3599,'Expenditures - all orgs'!$C$14:$C$3599, 'Budget Detail - DDDDDD'!$B170,'Expenditures - all orgs'!$B$14:$B$3599,'Budget Detail - DDDDDD'!$B$3)</f>
        <v>0</v>
      </c>
      <c r="E170" s="432">
        <f>SUMIFS('Expenditures - all orgs'!$F$14:$F$3599,'Expenditures - all orgs'!$C$14:$C$3599, 'Budget Detail - DDDDDD'!$B170,'Expenditures - all orgs'!$B$14:$B$3599,'Budget Detail - DDDDDD'!$B$3)</f>
        <v>0</v>
      </c>
      <c r="F170" s="433">
        <f t="shared" ref="F170:F199" si="14">C170-D170-E170</f>
        <v>0</v>
      </c>
    </row>
    <row r="171" spans="1:6" ht="15" customHeight="1" x14ac:dyDescent="0.3">
      <c r="A171" s="222" t="s">
        <v>16</v>
      </c>
      <c r="B171" s="614">
        <v>128200</v>
      </c>
      <c r="C171" s="313">
        <f>SUMIFS('Expenditures - all orgs'!$D$14:$D$3599,'Expenditures - all orgs'!$C$14:$C$3599, 'Budget Detail - DDDDDD'!$B171,'Expenditures - all orgs'!$B$14:$B$3599,'Budget Detail - DDDDDD'!$B$3)</f>
        <v>0</v>
      </c>
      <c r="D171" s="431">
        <f>SUMIFS('Expenditures - all orgs'!$E$14:$E$3599,'Expenditures - all orgs'!$C$14:$C$3599, 'Budget Detail - DDDDDD'!$B171,'Expenditures - all orgs'!$B$14:$B$3599,'Budget Detail - DDDDDD'!$B$3)</f>
        <v>0</v>
      </c>
      <c r="E171" s="432">
        <f>SUMIFS('Expenditures - all orgs'!$F$14:$F$3599,'Expenditures - all orgs'!$C$14:$C$3599, 'Budget Detail - DDDDDD'!$B171,'Expenditures - all orgs'!$B$14:$B$3599,'Budget Detail - DDDDDD'!$B$3)</f>
        <v>0</v>
      </c>
      <c r="F171" s="433">
        <f t="shared" si="14"/>
        <v>0</v>
      </c>
    </row>
    <row r="172" spans="1:6" ht="15" customHeight="1" x14ac:dyDescent="0.3">
      <c r="A172" s="222" t="s">
        <v>336</v>
      </c>
      <c r="B172" s="614">
        <v>128210</v>
      </c>
      <c r="C172" s="313">
        <f>SUMIFS('Expenditures - all orgs'!$D$14:$D$3599,'Expenditures - all orgs'!$C$14:$C$3599, 'Budget Detail - DDDDDD'!$B172,'Expenditures - all orgs'!$B$14:$B$3599,'Budget Detail - DDDDDD'!$B$3)</f>
        <v>0</v>
      </c>
      <c r="D172" s="431">
        <f>SUMIFS('Expenditures - all orgs'!$E$14:$E$3599,'Expenditures - all orgs'!$C$14:$C$3599, 'Budget Detail - DDDDDD'!$B172,'Expenditures - all orgs'!$B$14:$B$3599,'Budget Detail - DDDDDD'!$B$3)</f>
        <v>0</v>
      </c>
      <c r="E172" s="432">
        <f>SUMIFS('Expenditures - all orgs'!$F$14:$F$3599,'Expenditures - all orgs'!$C$14:$C$3599, 'Budget Detail - DDDDDD'!$B172,'Expenditures - all orgs'!$B$14:$B$3599,'Budget Detail - DDDDDD'!$B$3)</f>
        <v>0</v>
      </c>
      <c r="F172" s="433">
        <f t="shared" si="14"/>
        <v>0</v>
      </c>
    </row>
    <row r="173" spans="1:6" ht="15" customHeight="1" x14ac:dyDescent="0.3">
      <c r="A173" s="222" t="s">
        <v>334</v>
      </c>
      <c r="B173" s="614">
        <v>128220</v>
      </c>
      <c r="C173" s="313">
        <f>SUMIFS('Expenditures - all orgs'!$D$14:$D$3599,'Expenditures - all orgs'!$C$14:$C$3599, 'Budget Detail - DDDDDD'!$B173,'Expenditures - all orgs'!$B$14:$B$3599,'Budget Detail - DDDDDD'!$B$3)</f>
        <v>0</v>
      </c>
      <c r="D173" s="431">
        <f>SUMIFS('Expenditures - all orgs'!$E$14:$E$3599,'Expenditures - all orgs'!$C$14:$C$3599, 'Budget Detail - DDDDDD'!$B173,'Expenditures - all orgs'!$B$14:$B$3599,'Budget Detail - DDDDDD'!$B$3)</f>
        <v>0</v>
      </c>
      <c r="E173" s="432">
        <f>SUMIFS('Expenditures - all orgs'!$F$14:$F$3599,'Expenditures - all orgs'!$C$14:$C$3599, 'Budget Detail - DDDDDD'!$B173,'Expenditures - all orgs'!$B$14:$B$3599,'Budget Detail - DDDDDD'!$B$3)</f>
        <v>0</v>
      </c>
      <c r="F173" s="433">
        <f t="shared" si="14"/>
        <v>0</v>
      </c>
    </row>
    <row r="174" spans="1:6" ht="15" customHeight="1" x14ac:dyDescent="0.3">
      <c r="A174" s="222" t="s">
        <v>56</v>
      </c>
      <c r="B174" s="614">
        <v>128230</v>
      </c>
      <c r="C174" s="313">
        <f>SUMIFS('Expenditures - all orgs'!$D$14:$D$3599,'Expenditures - all orgs'!$C$14:$C$3599, 'Budget Detail - DDDDDD'!$B174,'Expenditures - all orgs'!$B$14:$B$3599,'Budget Detail - DDDDDD'!$B$3)</f>
        <v>0</v>
      </c>
      <c r="D174" s="431">
        <f>SUMIFS('Expenditures - all orgs'!$E$14:$E$3599,'Expenditures - all orgs'!$C$14:$C$3599, 'Budget Detail - DDDDDD'!$B174,'Expenditures - all orgs'!$B$14:$B$3599,'Budget Detail - DDDDDD'!$B$3)</f>
        <v>0</v>
      </c>
      <c r="E174" s="432">
        <f>SUMIFS('Expenditures - all orgs'!$F$14:$F$3599,'Expenditures - all orgs'!$C$14:$C$3599, 'Budget Detail - DDDDDD'!$B174,'Expenditures - all orgs'!$B$14:$B$3599,'Budget Detail - DDDDDD'!$B$3)</f>
        <v>0</v>
      </c>
      <c r="F174" s="433">
        <f t="shared" si="14"/>
        <v>0</v>
      </c>
    </row>
    <row r="175" spans="1:6" ht="15" customHeight="1" x14ac:dyDescent="0.3">
      <c r="A175" s="222" t="s">
        <v>17</v>
      </c>
      <c r="B175" s="614">
        <v>128300</v>
      </c>
      <c r="C175" s="313">
        <f>SUMIFS('Expenditures - all orgs'!$D$14:$D$3599,'Expenditures - all orgs'!$C$14:$C$3599, 'Budget Detail - DDDDDD'!$B175,'Expenditures - all orgs'!$B$14:$B$3599,'Budget Detail - DDDDDD'!$B$3)</f>
        <v>0</v>
      </c>
      <c r="D175" s="431">
        <f>SUMIFS('Expenditures - all orgs'!$E$14:$E$3599,'Expenditures - all orgs'!$C$14:$C$3599, 'Budget Detail - DDDDDD'!$B175,'Expenditures - all orgs'!$B$14:$B$3599,'Budget Detail - DDDDDD'!$B$3)</f>
        <v>0</v>
      </c>
      <c r="E175" s="432">
        <f>SUMIFS('Expenditures - all orgs'!$F$14:$F$3599,'Expenditures - all orgs'!$C$14:$C$3599, 'Budget Detail - DDDDDD'!$B175,'Expenditures - all orgs'!$B$14:$B$3599,'Budget Detail - DDDDDD'!$B$3)</f>
        <v>0</v>
      </c>
      <c r="F175" s="433">
        <f t="shared" si="14"/>
        <v>0</v>
      </c>
    </row>
    <row r="176" spans="1:6" ht="15" customHeight="1" x14ac:dyDescent="0.3">
      <c r="A176" s="222" t="s">
        <v>335</v>
      </c>
      <c r="B176" s="614">
        <v>128310</v>
      </c>
      <c r="C176" s="313">
        <f>SUMIFS('Expenditures - all orgs'!$D$14:$D$3599,'Expenditures - all orgs'!$C$14:$C$3599, 'Budget Detail - DDDDDD'!$B176,'Expenditures - all orgs'!$B$14:$B$3599,'Budget Detail - DDDDDD'!$B$3)</f>
        <v>0</v>
      </c>
      <c r="D176" s="431">
        <f>SUMIFS('Expenditures - all orgs'!$E$14:$E$3599,'Expenditures - all orgs'!$C$14:$C$3599, 'Budget Detail - DDDDDD'!$B176,'Expenditures - all orgs'!$B$14:$B$3599,'Budget Detail - DDDDDD'!$B$3)</f>
        <v>0</v>
      </c>
      <c r="E176" s="432">
        <f>SUMIFS('Expenditures - all orgs'!$F$14:$F$3599,'Expenditures - all orgs'!$C$14:$C$3599, 'Budget Detail - DDDDDD'!$B176,'Expenditures - all orgs'!$B$14:$B$3599,'Budget Detail - DDDDDD'!$B$3)</f>
        <v>0</v>
      </c>
      <c r="F176" s="433">
        <f t="shared" si="14"/>
        <v>0</v>
      </c>
    </row>
    <row r="177" spans="1:6" ht="15" customHeight="1" x14ac:dyDescent="0.3">
      <c r="A177" s="222" t="s">
        <v>337</v>
      </c>
      <c r="B177" s="614">
        <v>128320</v>
      </c>
      <c r="C177" s="313">
        <f>SUMIFS('Expenditures - all orgs'!$D$14:$D$3599,'Expenditures - all orgs'!$C$14:$C$3599, 'Budget Detail - DDDDDD'!$B177,'Expenditures - all orgs'!$B$14:$B$3599,'Budget Detail - DDDDDD'!$B$3)</f>
        <v>0</v>
      </c>
      <c r="D177" s="431">
        <f>SUMIFS('Expenditures - all orgs'!$E$14:$E$3599,'Expenditures - all orgs'!$C$14:$C$3599, 'Budget Detail - DDDDDD'!$B177,'Expenditures - all orgs'!$B$14:$B$3599,'Budget Detail - DDDDDD'!$B$3)</f>
        <v>0</v>
      </c>
      <c r="E177" s="432">
        <f>SUMIFS('Expenditures - all orgs'!$F$14:$F$3599,'Expenditures - all orgs'!$C$14:$C$3599, 'Budget Detail - DDDDDD'!$B177,'Expenditures - all orgs'!$B$14:$B$3599,'Budget Detail - DDDDDD'!$B$3)</f>
        <v>0</v>
      </c>
      <c r="F177" s="433">
        <f t="shared" si="14"/>
        <v>0</v>
      </c>
    </row>
    <row r="178" spans="1:6" ht="15" customHeight="1" x14ac:dyDescent="0.3">
      <c r="A178" s="222" t="s">
        <v>57</v>
      </c>
      <c r="B178" s="614">
        <v>128330</v>
      </c>
      <c r="C178" s="313">
        <f>SUMIFS('Expenditures - all orgs'!$D$14:$D$3599,'Expenditures - all orgs'!$C$14:$C$3599, 'Budget Detail - DDDDDD'!$B178,'Expenditures - all orgs'!$B$14:$B$3599,'Budget Detail - DDDDDD'!$B$3)</f>
        <v>0</v>
      </c>
      <c r="D178" s="431">
        <f>SUMIFS('Expenditures - all orgs'!$E$14:$E$3599,'Expenditures - all orgs'!$C$14:$C$3599, 'Budget Detail - DDDDDD'!$B178,'Expenditures - all orgs'!$B$14:$B$3599,'Budget Detail - DDDDDD'!$B$3)</f>
        <v>0</v>
      </c>
      <c r="E178" s="432">
        <f>SUMIFS('Expenditures - all orgs'!$F$14:$F$3599,'Expenditures - all orgs'!$C$14:$C$3599, 'Budget Detail - DDDDDD'!$B178,'Expenditures - all orgs'!$B$14:$B$3599,'Budget Detail - DDDDDD'!$B$3)</f>
        <v>0</v>
      </c>
      <c r="F178" s="433">
        <f t="shared" si="14"/>
        <v>0</v>
      </c>
    </row>
    <row r="179" spans="1:6" ht="15" customHeight="1" x14ac:dyDescent="0.3">
      <c r="A179" s="222" t="s">
        <v>18</v>
      </c>
      <c r="B179" s="614">
        <v>128400</v>
      </c>
      <c r="C179" s="313">
        <f>SUMIFS('Expenditures - all orgs'!$D$14:$D$3599,'Expenditures - all orgs'!$C$14:$C$3599, 'Budget Detail - DDDDDD'!$B179,'Expenditures - all orgs'!$B$14:$B$3599,'Budget Detail - DDDDDD'!$B$3)</f>
        <v>0</v>
      </c>
      <c r="D179" s="431">
        <f>SUMIFS('Expenditures - all orgs'!$E$14:$E$3599,'Expenditures - all orgs'!$C$14:$C$3599, 'Budget Detail - DDDDDD'!$B179,'Expenditures - all orgs'!$B$14:$B$3599,'Budget Detail - DDDDDD'!$B$3)</f>
        <v>0</v>
      </c>
      <c r="E179" s="432">
        <f>SUMIFS('Expenditures - all orgs'!$F$14:$F$3599,'Expenditures - all orgs'!$C$14:$C$3599, 'Budget Detail - DDDDDD'!$B179,'Expenditures - all orgs'!$B$14:$B$3599,'Budget Detail - DDDDDD'!$B$3)</f>
        <v>0</v>
      </c>
      <c r="F179" s="433">
        <f t="shared" si="14"/>
        <v>0</v>
      </c>
    </row>
    <row r="180" spans="1:6" ht="15" customHeight="1" x14ac:dyDescent="0.3">
      <c r="A180" s="222" t="s">
        <v>338</v>
      </c>
      <c r="B180" s="614">
        <v>128410</v>
      </c>
      <c r="C180" s="313">
        <f>SUMIFS('Expenditures - all orgs'!$D$14:$D$3599,'Expenditures - all orgs'!$C$14:$C$3599, 'Budget Detail - DDDDDD'!$B180,'Expenditures - all orgs'!$B$14:$B$3599,'Budget Detail - DDDDDD'!$B$3)</f>
        <v>0</v>
      </c>
      <c r="D180" s="431">
        <f>SUMIFS('Expenditures - all orgs'!$E$14:$E$3599,'Expenditures - all orgs'!$C$14:$C$3599, 'Budget Detail - DDDDDD'!$B180,'Expenditures - all orgs'!$B$14:$B$3599,'Budget Detail - DDDDDD'!$B$3)</f>
        <v>0</v>
      </c>
      <c r="E180" s="432">
        <f>SUMIFS('Expenditures - all orgs'!$F$14:$F$3599,'Expenditures - all orgs'!$C$14:$C$3599, 'Budget Detail - DDDDDD'!$B180,'Expenditures - all orgs'!$B$14:$B$3599,'Budget Detail - DDDDDD'!$B$3)</f>
        <v>0</v>
      </c>
      <c r="F180" s="433">
        <f t="shared" si="14"/>
        <v>0</v>
      </c>
    </row>
    <row r="181" spans="1:6" ht="15" customHeight="1" x14ac:dyDescent="0.3">
      <c r="A181" s="222" t="s">
        <v>339</v>
      </c>
      <c r="B181" s="614">
        <v>128420</v>
      </c>
      <c r="C181" s="313">
        <f>SUMIFS('Expenditures - all orgs'!$D$14:$D$3599,'Expenditures - all orgs'!$C$14:$C$3599, 'Budget Detail - DDDDDD'!$B181,'Expenditures - all orgs'!$B$14:$B$3599,'Budget Detail - DDDDDD'!$B$3)</f>
        <v>0</v>
      </c>
      <c r="D181" s="431">
        <f>SUMIFS('Expenditures - all orgs'!$E$14:$E$3599,'Expenditures - all orgs'!$C$14:$C$3599, 'Budget Detail - DDDDDD'!$B181,'Expenditures - all orgs'!$B$14:$B$3599,'Budget Detail - DDDDDD'!$B$3)</f>
        <v>0</v>
      </c>
      <c r="E181" s="432">
        <f>SUMIFS('Expenditures - all orgs'!$F$14:$F$3599,'Expenditures - all orgs'!$C$14:$C$3599, 'Budget Detail - DDDDDD'!$B181,'Expenditures - all orgs'!$B$14:$B$3599,'Budget Detail - DDDDDD'!$B$3)</f>
        <v>0</v>
      </c>
      <c r="F181" s="433">
        <f t="shared" si="14"/>
        <v>0</v>
      </c>
    </row>
    <row r="182" spans="1:6" ht="15" customHeight="1" x14ac:dyDescent="0.3">
      <c r="A182" s="222" t="s">
        <v>112</v>
      </c>
      <c r="B182" s="614">
        <v>128430</v>
      </c>
      <c r="C182" s="313">
        <f>SUMIFS('Expenditures - all orgs'!$D$14:$D$3599,'Expenditures - all orgs'!$C$14:$C$3599, 'Budget Detail - DDDDDD'!$B182,'Expenditures - all orgs'!$B$14:$B$3599,'Budget Detail - DDDDDD'!$B$3)</f>
        <v>0</v>
      </c>
      <c r="D182" s="431">
        <f>SUMIFS('Expenditures - all orgs'!$E$14:$E$3599,'Expenditures - all orgs'!$C$14:$C$3599, 'Budget Detail - DDDDDD'!$B182,'Expenditures - all orgs'!$B$14:$B$3599,'Budget Detail - DDDDDD'!$B$3)</f>
        <v>0</v>
      </c>
      <c r="E182" s="432">
        <f>SUMIFS('Expenditures - all orgs'!$F$14:$F$3599,'Expenditures - all orgs'!$C$14:$C$3599, 'Budget Detail - DDDDDD'!$B182,'Expenditures - all orgs'!$B$14:$B$3599,'Budget Detail - DDDDDD'!$B$3)</f>
        <v>0</v>
      </c>
      <c r="F182" s="433">
        <f t="shared" si="14"/>
        <v>0</v>
      </c>
    </row>
    <row r="183" spans="1:6" ht="15" customHeight="1" x14ac:dyDescent="0.3">
      <c r="A183" s="222" t="s">
        <v>19</v>
      </c>
      <c r="B183" s="614">
        <v>128500</v>
      </c>
      <c r="C183" s="313">
        <f>SUMIFS('Expenditures - all orgs'!$D$14:$D$3599,'Expenditures - all orgs'!$C$14:$C$3599, 'Budget Detail - DDDDDD'!$B183,'Expenditures - all orgs'!$B$14:$B$3599,'Budget Detail - DDDDDD'!$B$3)</f>
        <v>0</v>
      </c>
      <c r="D183" s="431">
        <f>SUMIFS('Expenditures - all orgs'!$E$14:$E$3599,'Expenditures - all orgs'!$C$14:$C$3599, 'Budget Detail - DDDDDD'!$B183,'Expenditures - all orgs'!$B$14:$B$3599,'Budget Detail - DDDDDD'!$B$3)</f>
        <v>0</v>
      </c>
      <c r="E183" s="432">
        <f>SUMIFS('Expenditures - all orgs'!$F$14:$F$3599,'Expenditures - all orgs'!$C$14:$C$3599, 'Budget Detail - DDDDDD'!$B183,'Expenditures - all orgs'!$B$14:$B$3599,'Budget Detail - DDDDDD'!$B$3)</f>
        <v>0</v>
      </c>
      <c r="F183" s="433">
        <f t="shared" si="14"/>
        <v>0</v>
      </c>
    </row>
    <row r="184" spans="1:6" ht="15" customHeight="1" x14ac:dyDescent="0.3">
      <c r="A184" s="222" t="s">
        <v>340</v>
      </c>
      <c r="B184" s="614">
        <v>128510</v>
      </c>
      <c r="C184" s="313">
        <f>SUMIFS('Expenditures - all orgs'!$D$14:$D$3599,'Expenditures - all orgs'!$C$14:$C$3599, 'Budget Detail - DDDDDD'!$B184,'Expenditures - all orgs'!$B$14:$B$3599,'Budget Detail - DDDDDD'!$B$3)</f>
        <v>0</v>
      </c>
      <c r="D184" s="431">
        <f>SUMIFS('Expenditures - all orgs'!$E$14:$E$3599,'Expenditures - all orgs'!$C$14:$C$3599, 'Budget Detail - DDDDDD'!$B184,'Expenditures - all orgs'!$B$14:$B$3599,'Budget Detail - DDDDDD'!$B$3)</f>
        <v>0</v>
      </c>
      <c r="E184" s="432">
        <f>SUMIFS('Expenditures - all orgs'!$F$14:$F$3599,'Expenditures - all orgs'!$C$14:$C$3599, 'Budget Detail - DDDDDD'!$B184,'Expenditures - all orgs'!$B$14:$B$3599,'Budget Detail - DDDDDD'!$B$3)</f>
        <v>0</v>
      </c>
      <c r="F184" s="433">
        <f t="shared" si="14"/>
        <v>0</v>
      </c>
    </row>
    <row r="185" spans="1:6" ht="15" customHeight="1" x14ac:dyDescent="0.3">
      <c r="A185" s="222" t="s">
        <v>341</v>
      </c>
      <c r="B185" s="614">
        <v>128520</v>
      </c>
      <c r="C185" s="313">
        <f>SUMIFS('Expenditures - all orgs'!$D$14:$D$3599,'Expenditures - all orgs'!$C$14:$C$3599, 'Budget Detail - DDDDDD'!$B185,'Expenditures - all orgs'!$B$14:$B$3599,'Budget Detail - DDDDDD'!$B$3)</f>
        <v>0</v>
      </c>
      <c r="D185" s="431">
        <f>SUMIFS('Expenditures - all orgs'!$E$14:$E$3599,'Expenditures - all orgs'!$C$14:$C$3599, 'Budget Detail - DDDDDD'!$B185,'Expenditures - all orgs'!$B$14:$B$3599,'Budget Detail - DDDDDD'!$B$3)</f>
        <v>0</v>
      </c>
      <c r="E185" s="432">
        <f>SUMIFS('Expenditures - all orgs'!$F$14:$F$3599,'Expenditures - all orgs'!$C$14:$C$3599, 'Budget Detail - DDDDDD'!$B185,'Expenditures - all orgs'!$B$14:$B$3599,'Budget Detail - DDDDDD'!$B$3)</f>
        <v>0</v>
      </c>
      <c r="F185" s="433">
        <f t="shared" si="14"/>
        <v>0</v>
      </c>
    </row>
    <row r="186" spans="1:6" ht="15" customHeight="1" x14ac:dyDescent="0.3">
      <c r="A186" s="222" t="s">
        <v>113</v>
      </c>
      <c r="B186" s="614">
        <v>128530</v>
      </c>
      <c r="C186" s="313">
        <f>SUMIFS('Expenditures - all orgs'!$D$14:$D$3599,'Expenditures - all orgs'!$C$14:$C$3599, 'Budget Detail - DDDDDD'!$B186,'Expenditures - all orgs'!$B$14:$B$3599,'Budget Detail - DDDDDD'!$B$3)</f>
        <v>0</v>
      </c>
      <c r="D186" s="431">
        <f>SUMIFS('Expenditures - all orgs'!$E$14:$E$3599,'Expenditures - all orgs'!$C$14:$C$3599, 'Budget Detail - DDDDDD'!$B186,'Expenditures - all orgs'!$B$14:$B$3599,'Budget Detail - DDDDDD'!$B$3)</f>
        <v>0</v>
      </c>
      <c r="E186" s="432">
        <f>SUMIFS('Expenditures - all orgs'!$F$14:$F$3599,'Expenditures - all orgs'!$C$14:$C$3599, 'Budget Detail - DDDDDD'!$B186,'Expenditures - all orgs'!$B$14:$B$3599,'Budget Detail - DDDDDD'!$B$3)</f>
        <v>0</v>
      </c>
      <c r="F186" s="433">
        <f t="shared" si="14"/>
        <v>0</v>
      </c>
    </row>
    <row r="187" spans="1:6" ht="15" customHeight="1" x14ac:dyDescent="0.3">
      <c r="A187" s="222" t="s">
        <v>58</v>
      </c>
      <c r="B187" s="614">
        <v>128600</v>
      </c>
      <c r="C187" s="313">
        <f>SUMIFS('Expenditures - all orgs'!$D$14:$D$3599,'Expenditures - all orgs'!$C$14:$C$3599, 'Budget Detail - DDDDDD'!$B187,'Expenditures - all orgs'!$B$14:$B$3599,'Budget Detail - DDDDDD'!$B$3)</f>
        <v>0</v>
      </c>
      <c r="D187" s="431">
        <f>SUMIFS('Expenditures - all orgs'!$E$14:$E$3599,'Expenditures - all orgs'!$C$14:$C$3599, 'Budget Detail - DDDDDD'!$B187,'Expenditures - all orgs'!$B$14:$B$3599,'Budget Detail - DDDDDD'!$B$3)</f>
        <v>0</v>
      </c>
      <c r="E187" s="432">
        <f>SUMIFS('Expenditures - all orgs'!$F$14:$F$3599,'Expenditures - all orgs'!$C$14:$C$3599, 'Budget Detail - DDDDDD'!$B187,'Expenditures - all orgs'!$B$14:$B$3599,'Budget Detail - DDDDDD'!$B$3)</f>
        <v>0</v>
      </c>
      <c r="F187" s="433">
        <f t="shared" si="14"/>
        <v>0</v>
      </c>
    </row>
    <row r="188" spans="1:6" ht="15" customHeight="1" x14ac:dyDescent="0.3">
      <c r="A188" s="222" t="s">
        <v>342</v>
      </c>
      <c r="B188" s="614">
        <v>128610</v>
      </c>
      <c r="C188" s="313">
        <f>SUMIFS('Expenditures - all orgs'!$D$14:$D$3599,'Expenditures - all orgs'!$C$14:$C$3599, 'Budget Detail - DDDDDD'!$B188,'Expenditures - all orgs'!$B$14:$B$3599,'Budget Detail - DDDDDD'!$B$3)</f>
        <v>0</v>
      </c>
      <c r="D188" s="431">
        <f>SUMIFS('Expenditures - all orgs'!$E$14:$E$3599,'Expenditures - all orgs'!$C$14:$C$3599, 'Budget Detail - DDDDDD'!$B188,'Expenditures - all orgs'!$B$14:$B$3599,'Budget Detail - DDDDDD'!$B$3)</f>
        <v>0</v>
      </c>
      <c r="E188" s="432">
        <f>SUMIFS('Expenditures - all orgs'!$F$14:$F$3599,'Expenditures - all orgs'!$C$14:$C$3599, 'Budget Detail - DDDDDD'!$B188,'Expenditures - all orgs'!$B$14:$B$3599,'Budget Detail - DDDDDD'!$B$3)</f>
        <v>0</v>
      </c>
      <c r="F188" s="433">
        <f t="shared" si="14"/>
        <v>0</v>
      </c>
    </row>
    <row r="189" spans="1:6" ht="15" customHeight="1" x14ac:dyDescent="0.3">
      <c r="A189" s="222" t="s">
        <v>343</v>
      </c>
      <c r="B189" s="614">
        <v>128620</v>
      </c>
      <c r="C189" s="313">
        <f>SUMIFS('Expenditures - all orgs'!$D$14:$D$3599,'Expenditures - all orgs'!$C$14:$C$3599, 'Budget Detail - DDDDDD'!$B189,'Expenditures - all orgs'!$B$14:$B$3599,'Budget Detail - DDDDDD'!$B$3)</f>
        <v>0</v>
      </c>
      <c r="D189" s="431">
        <f>SUMIFS('Expenditures - all orgs'!$E$14:$E$3599,'Expenditures - all orgs'!$C$14:$C$3599, 'Budget Detail - DDDDDD'!$B189,'Expenditures - all orgs'!$B$14:$B$3599,'Budget Detail - DDDDDD'!$B$3)</f>
        <v>0</v>
      </c>
      <c r="E189" s="432">
        <f>SUMIFS('Expenditures - all orgs'!$F$14:$F$3599,'Expenditures - all orgs'!$C$14:$C$3599, 'Budget Detail - DDDDDD'!$B189,'Expenditures - all orgs'!$B$14:$B$3599,'Budget Detail - DDDDDD'!$B$3)</f>
        <v>0</v>
      </c>
      <c r="F189" s="433">
        <f t="shared" si="14"/>
        <v>0</v>
      </c>
    </row>
    <row r="190" spans="1:6" ht="15" customHeight="1" x14ac:dyDescent="0.3">
      <c r="A190" s="222" t="s">
        <v>175</v>
      </c>
      <c r="B190" s="614">
        <v>128630</v>
      </c>
      <c r="C190" s="313">
        <f>SUMIFS('Expenditures - all orgs'!$D$14:$D$3599,'Expenditures - all orgs'!$C$14:$C$3599, 'Budget Detail - DDDDDD'!$B190,'Expenditures - all orgs'!$B$14:$B$3599,'Budget Detail - DDDDDD'!$B$3)</f>
        <v>0</v>
      </c>
      <c r="D190" s="431">
        <f>SUMIFS('Expenditures - all orgs'!$E$14:$E$3599,'Expenditures - all orgs'!$C$14:$C$3599, 'Budget Detail - DDDDDD'!$B190,'Expenditures - all orgs'!$B$14:$B$3599,'Budget Detail - DDDDDD'!$B$3)</f>
        <v>0</v>
      </c>
      <c r="E190" s="432">
        <f>SUMIFS('Expenditures - all orgs'!$F$14:$F$3599,'Expenditures - all orgs'!$C$14:$C$3599, 'Budget Detail - DDDDDD'!$B190,'Expenditures - all orgs'!$B$14:$B$3599,'Budget Detail - DDDDDD'!$B$3)</f>
        <v>0</v>
      </c>
      <c r="F190" s="433">
        <f t="shared" si="14"/>
        <v>0</v>
      </c>
    </row>
    <row r="191" spans="1:6" ht="15" customHeight="1" x14ac:dyDescent="0.3">
      <c r="A191" s="222" t="s">
        <v>62</v>
      </c>
      <c r="B191" s="614">
        <v>128700</v>
      </c>
      <c r="C191" s="313">
        <f>SUMIFS('Expenditures - all orgs'!$D$14:$D$3599,'Expenditures - all orgs'!$C$14:$C$3599, 'Budget Detail - DDDDDD'!$B191,'Expenditures - all orgs'!$B$14:$B$3599,'Budget Detail - DDDDDD'!$B$3)</f>
        <v>0</v>
      </c>
      <c r="D191" s="431">
        <f>SUMIFS('Expenditures - all orgs'!$E$14:$E$3599,'Expenditures - all orgs'!$C$14:$C$3599, 'Budget Detail - DDDDDD'!$B191,'Expenditures - all orgs'!$B$14:$B$3599,'Budget Detail - DDDDDD'!$B$3)</f>
        <v>0</v>
      </c>
      <c r="E191" s="432">
        <f>SUMIFS('Expenditures - all orgs'!$F$14:$F$3599,'Expenditures - all orgs'!$C$14:$C$3599, 'Budget Detail - DDDDDD'!$B191,'Expenditures - all orgs'!$B$14:$B$3599,'Budget Detail - DDDDDD'!$B$3)</f>
        <v>0</v>
      </c>
      <c r="F191" s="433">
        <f t="shared" si="14"/>
        <v>0</v>
      </c>
    </row>
    <row r="192" spans="1:6" ht="15" customHeight="1" x14ac:dyDescent="0.3">
      <c r="A192" s="222" t="s">
        <v>111</v>
      </c>
      <c r="B192" s="614">
        <v>128730</v>
      </c>
      <c r="C192" s="313">
        <f>SUMIFS('Expenditures - all orgs'!$D$14:$D$3599,'Expenditures - all orgs'!$C$14:$C$3599, 'Budget Detail - DDDDDD'!$B192,'Expenditures - all orgs'!$B$14:$B$3599,'Budget Detail - DDDDDD'!$B$3)</f>
        <v>0</v>
      </c>
      <c r="D192" s="431">
        <f>SUMIFS('Expenditures - all orgs'!$E$14:$E$3599,'Expenditures - all orgs'!$C$14:$C$3599, 'Budget Detail - DDDDDD'!$B192,'Expenditures - all orgs'!$B$14:$B$3599,'Budget Detail - DDDDDD'!$B$3)</f>
        <v>0</v>
      </c>
      <c r="E192" s="432">
        <f>SUMIFS('Expenditures - all orgs'!$F$14:$F$3599,'Expenditures - all orgs'!$C$14:$C$3599, 'Budget Detail - DDDDDD'!$B192,'Expenditures - all orgs'!$B$14:$B$3599,'Budget Detail - DDDDDD'!$B$3)</f>
        <v>0</v>
      </c>
      <c r="F192" s="433">
        <f t="shared" si="14"/>
        <v>0</v>
      </c>
    </row>
    <row r="193" spans="1:6" ht="15" customHeight="1" x14ac:dyDescent="0.3">
      <c r="A193" s="222" t="s">
        <v>20</v>
      </c>
      <c r="B193" s="614">
        <v>128800</v>
      </c>
      <c r="C193" s="313">
        <f>SUMIFS('Expenditures - all orgs'!$D$14:$D$3599,'Expenditures - all orgs'!$C$14:$C$3599, 'Budget Detail - DDDDDD'!$B193,'Expenditures - all orgs'!$B$14:$B$3599,'Budget Detail - DDDDDD'!$B$3)</f>
        <v>0</v>
      </c>
      <c r="D193" s="431">
        <f>SUMIFS('Expenditures - all orgs'!$E$14:$E$3599,'Expenditures - all orgs'!$C$14:$C$3599, 'Budget Detail - DDDDDD'!$B193,'Expenditures - all orgs'!$B$14:$B$3599,'Budget Detail - DDDDDD'!$B$3)</f>
        <v>0</v>
      </c>
      <c r="E193" s="432">
        <f>SUMIFS('Expenditures - all orgs'!$F$14:$F$3599,'Expenditures - all orgs'!$C$14:$C$3599, 'Budget Detail - DDDDDD'!$B193,'Expenditures - all orgs'!$B$14:$B$3599,'Budget Detail - DDDDDD'!$B$3)</f>
        <v>0</v>
      </c>
      <c r="F193" s="433">
        <f t="shared" si="14"/>
        <v>0</v>
      </c>
    </row>
    <row r="194" spans="1:6" ht="15" customHeight="1" x14ac:dyDescent="0.3">
      <c r="A194" s="222" t="s">
        <v>344</v>
      </c>
      <c r="B194" s="614">
        <v>128810</v>
      </c>
      <c r="C194" s="313">
        <f>SUMIFS('Expenditures - all orgs'!$D$14:$D$3599,'Expenditures - all orgs'!$C$14:$C$3599, 'Budget Detail - DDDDDD'!$B194,'Expenditures - all orgs'!$B$14:$B$3599,'Budget Detail - DDDDDD'!$B$3)</f>
        <v>0</v>
      </c>
      <c r="D194" s="431">
        <f>SUMIFS('Expenditures - all orgs'!$E$14:$E$3599,'Expenditures - all orgs'!$C$14:$C$3599, 'Budget Detail - DDDDDD'!$B194,'Expenditures - all orgs'!$B$14:$B$3599,'Budget Detail - DDDDDD'!$B$3)</f>
        <v>0</v>
      </c>
      <c r="E194" s="432">
        <f>SUMIFS('Expenditures - all orgs'!$F$14:$F$3599,'Expenditures - all orgs'!$C$14:$C$3599, 'Budget Detail - DDDDDD'!$B194,'Expenditures - all orgs'!$B$14:$B$3599,'Budget Detail - DDDDDD'!$B$3)</f>
        <v>0</v>
      </c>
      <c r="F194" s="433">
        <f t="shared" si="14"/>
        <v>0</v>
      </c>
    </row>
    <row r="195" spans="1:6" ht="15" customHeight="1" x14ac:dyDescent="0.3">
      <c r="A195" s="222" t="s">
        <v>345</v>
      </c>
      <c r="B195" s="614">
        <v>128820</v>
      </c>
      <c r="C195" s="313">
        <f>SUMIFS('Expenditures - all orgs'!$D$14:$D$3599,'Expenditures - all orgs'!$C$14:$C$3599, 'Budget Detail - DDDDDD'!$B195,'Expenditures - all orgs'!$B$14:$B$3599,'Budget Detail - DDDDDD'!$B$3)</f>
        <v>0</v>
      </c>
      <c r="D195" s="431">
        <f>SUMIFS('Expenditures - all orgs'!$E$14:$E$3599,'Expenditures - all orgs'!$C$14:$C$3599, 'Budget Detail - DDDDDD'!$B195,'Expenditures - all orgs'!$B$14:$B$3599,'Budget Detail - DDDDDD'!$B$3)</f>
        <v>0</v>
      </c>
      <c r="E195" s="432">
        <f>SUMIFS('Expenditures - all orgs'!$F$14:$F$3599,'Expenditures - all orgs'!$C$14:$C$3599, 'Budget Detail - DDDDDD'!$B195,'Expenditures - all orgs'!$B$14:$B$3599,'Budget Detail - DDDDDD'!$B$3)</f>
        <v>0</v>
      </c>
      <c r="F195" s="433">
        <f t="shared" si="14"/>
        <v>0</v>
      </c>
    </row>
    <row r="196" spans="1:6" ht="15" customHeight="1" x14ac:dyDescent="0.3">
      <c r="A196" s="222" t="s">
        <v>176</v>
      </c>
      <c r="B196" s="614">
        <v>128830</v>
      </c>
      <c r="C196" s="313">
        <f>SUMIFS('Expenditures - all orgs'!$D$14:$D$3599,'Expenditures - all orgs'!$C$14:$C$3599, 'Budget Detail - DDDDDD'!$B196,'Expenditures - all orgs'!$B$14:$B$3599,'Budget Detail - DDDDDD'!$B$3)</f>
        <v>0</v>
      </c>
      <c r="D196" s="431">
        <f>SUMIFS('Expenditures - all orgs'!$E$14:$E$3599,'Expenditures - all orgs'!$C$14:$C$3599, 'Budget Detail - DDDDDD'!$B196,'Expenditures - all orgs'!$B$14:$B$3599,'Budget Detail - DDDDDD'!$B$3)</f>
        <v>0</v>
      </c>
      <c r="E196" s="432">
        <f>SUMIFS('Expenditures - all orgs'!$F$14:$F$3599,'Expenditures - all orgs'!$C$14:$C$3599, 'Budget Detail - DDDDDD'!$B196,'Expenditures - all orgs'!$B$14:$B$3599,'Budget Detail - DDDDDD'!$B$3)</f>
        <v>0</v>
      </c>
      <c r="F196" s="433">
        <f t="shared" si="14"/>
        <v>0</v>
      </c>
    </row>
    <row r="197" spans="1:6" ht="15" customHeight="1" x14ac:dyDescent="0.3">
      <c r="A197" s="222" t="s">
        <v>104</v>
      </c>
      <c r="B197" s="614" t="s">
        <v>107</v>
      </c>
      <c r="C197" s="313">
        <f>SUMIFS('Expenditures - all orgs'!$D$14:$D$3599,'Expenditures - all orgs'!$C$14:$C$3599, 'Budget Detail - DDDDDD'!$B197,'Expenditures - all orgs'!$B$14:$B$3599,'Budget Detail - DDDDDD'!$B$3)</f>
        <v>0</v>
      </c>
      <c r="D197" s="431">
        <f>SUMIFS('Expenditures - all orgs'!$E$14:$E$3599,'Expenditures - all orgs'!$C$14:$C$3599, 'Budget Detail - DDDDDD'!$B197,'Expenditures - all orgs'!$B$14:$B$3599,'Budget Detail - DDDDDD'!$B$3)</f>
        <v>0</v>
      </c>
      <c r="E197" s="432">
        <f>SUMIFS('Expenditures - all orgs'!$F$14:$F$3599,'Expenditures - all orgs'!$C$14:$C$3599, 'Budget Detail - DDDDDD'!$B197,'Expenditures - all orgs'!$B$14:$B$3599,'Budget Detail - DDDDDD'!$B$3)</f>
        <v>0</v>
      </c>
      <c r="F197" s="433">
        <f t="shared" si="14"/>
        <v>0</v>
      </c>
    </row>
    <row r="198" spans="1:6" ht="15" customHeight="1" x14ac:dyDescent="0.3">
      <c r="A198" s="222" t="s">
        <v>104</v>
      </c>
      <c r="B198" s="614" t="s">
        <v>107</v>
      </c>
      <c r="C198" s="313">
        <f>SUMIFS('Expenditures - all orgs'!$D$14:$D$3599,'Expenditures - all orgs'!$C$14:$C$3599, 'Budget Detail - DDDDDD'!$B198,'Expenditures - all orgs'!$B$14:$B$3599,'Budget Detail - DDDDDD'!$B$3)</f>
        <v>0</v>
      </c>
      <c r="D198" s="431">
        <f>SUMIFS('Expenditures - all orgs'!$E$14:$E$3599,'Expenditures - all orgs'!$C$14:$C$3599, 'Budget Detail - DDDDDD'!$B198,'Expenditures - all orgs'!$B$14:$B$3599,'Budget Detail - DDDDDD'!$B$3)</f>
        <v>0</v>
      </c>
      <c r="E198" s="432">
        <f>SUMIFS('Expenditures - all orgs'!$F$14:$F$3599,'Expenditures - all orgs'!$C$14:$C$3599, 'Budget Detail - DDDDDD'!$B198,'Expenditures - all orgs'!$B$14:$B$3599,'Budget Detail - DDDDDD'!$B$3)</f>
        <v>0</v>
      </c>
      <c r="F198" s="433">
        <f t="shared" si="14"/>
        <v>0</v>
      </c>
    </row>
    <row r="199" spans="1:6" ht="15" customHeight="1" thickBot="1" x14ac:dyDescent="0.35">
      <c r="A199" s="222" t="s">
        <v>104</v>
      </c>
      <c r="B199" s="614" t="s">
        <v>107</v>
      </c>
      <c r="C199" s="356">
        <f>SUMIFS('Expenditures - all orgs'!$D$14:$D$3599,'Expenditures - all orgs'!$C$14:$C$3599, 'Budget Detail - DDDDDD'!$B199,'Expenditures - all orgs'!$B$14:$B$3599,'Budget Detail - DDDDDD'!$B$3)</f>
        <v>0</v>
      </c>
      <c r="D199" s="434">
        <f>SUMIFS('Expenditures - all orgs'!$E$14:$E$3599,'Expenditures - all orgs'!$C$14:$C$3599, 'Budget Detail - DDDDDD'!$B199,'Expenditures - all orgs'!$B$14:$B$3599,'Budget Detail - DDDDDD'!$B$3)</f>
        <v>0</v>
      </c>
      <c r="E199" s="435">
        <f>SUMIFS('Expenditures - all orgs'!$F$14:$F$3599,'Expenditures - all orgs'!$C$14:$C$3599, 'Budget Detail - DDDDDD'!$B199,'Expenditures - all orgs'!$B$14:$B$3599,'Budget Detail - DDDDDD'!$B$3)</f>
        <v>0</v>
      </c>
      <c r="F199" s="436">
        <f t="shared" si="14"/>
        <v>0</v>
      </c>
    </row>
    <row r="200" spans="1:6" ht="15" customHeight="1" thickBot="1" x14ac:dyDescent="0.35">
      <c r="A200" s="218"/>
      <c r="B200" s="615" t="s">
        <v>362</v>
      </c>
      <c r="C200" s="357">
        <f>SUM(C169:C199)</f>
        <v>0</v>
      </c>
      <c r="D200" s="357">
        <f t="shared" ref="D200:F200" si="15">SUM(D169:D199)</f>
        <v>0</v>
      </c>
      <c r="E200" s="357">
        <f t="shared" si="15"/>
        <v>0</v>
      </c>
      <c r="F200" s="357">
        <f t="shared" si="15"/>
        <v>0</v>
      </c>
    </row>
    <row r="201" spans="1:6" ht="15" customHeight="1" x14ac:dyDescent="0.3">
      <c r="A201" s="708"/>
      <c r="B201" s="588"/>
      <c r="C201" s="288"/>
      <c r="D201" s="966"/>
      <c r="E201" s="966"/>
      <c r="F201" s="967"/>
    </row>
    <row r="202" spans="1:6" ht="15" customHeight="1" x14ac:dyDescent="0.3">
      <c r="A202" s="231" t="s">
        <v>213</v>
      </c>
      <c r="B202" s="588"/>
      <c r="C202" s="288"/>
      <c r="D202" s="966"/>
      <c r="E202" s="966"/>
      <c r="F202" s="967"/>
    </row>
    <row r="203" spans="1:6" ht="15" customHeight="1" x14ac:dyDescent="0.3">
      <c r="A203" s="708" t="s">
        <v>363</v>
      </c>
      <c r="B203" s="706">
        <v>130010</v>
      </c>
      <c r="C203" s="314">
        <f>SUMIFS('Expenditures - all orgs'!$D$14:$D$3599,'Expenditures - all orgs'!$C$14:$C$3599, 'Budget Detail - DDDDDD'!$B203,'Expenditures - all orgs'!$B$14:$B$3599,'Budget Detail - DDDDDD'!$B$3)</f>
        <v>0</v>
      </c>
      <c r="D203" s="438">
        <f>SUMIFS('Expenditures - all orgs'!$E$14:$E$3599,'Expenditures - all orgs'!$C$14:$C$3599, 'Budget Detail - DDDDDD'!$B203,'Expenditures - all orgs'!$B$14:$B$3599,'Budget Detail - DDDDDD'!$B$3)</f>
        <v>0</v>
      </c>
      <c r="E203" s="439">
        <f>SUMIFS('Expenditures - all orgs'!$F$14:$F$3599,'Expenditures - all orgs'!$C$14:$C$3599, 'Budget Detail - DDDDDD'!$B203,'Expenditures - all orgs'!$B$14:$B$3599,'Budget Detail - DDDDDD'!$B$3)</f>
        <v>0</v>
      </c>
      <c r="F203" s="440">
        <f t="shared" ref="F203" si="16">C203-D203-E203</f>
        <v>0</v>
      </c>
    </row>
    <row r="204" spans="1:6" ht="15" customHeight="1" x14ac:dyDescent="0.3">
      <c r="A204" s="708" t="s">
        <v>327</v>
      </c>
      <c r="B204" s="717">
        <v>130900</v>
      </c>
      <c r="C204" s="314">
        <f>SUMIFS('Expenditures - all orgs'!$D$14:$D$3599,'Expenditures - all orgs'!$C$14:$C$3599, 'Budget Detail - DDDDDD'!$B204,'Expenditures - all orgs'!$B$14:$B$3599,'Budget Detail - DDDDDD'!$B$3)</f>
        <v>0</v>
      </c>
      <c r="D204" s="438">
        <f>SUMIFS('Expenditures - all orgs'!$E$14:$E$3599,'Expenditures - all orgs'!$C$14:$C$3599, 'Budget Detail - DDDDDD'!$B204,'Expenditures - all orgs'!$B$14:$B$3599,'Budget Detail - DDDDDD'!$B$3)</f>
        <v>0</v>
      </c>
      <c r="E204" s="439">
        <f>SUMIFS('Expenditures - all orgs'!$F$14:$F$3599,'Expenditures - all orgs'!$C$14:$C$3599, 'Budget Detail - DDDDDD'!$B204,'Expenditures - all orgs'!$B$14:$B$3599,'Budget Detail - DDDDDD'!$B$3)</f>
        <v>0</v>
      </c>
      <c r="F204" s="440">
        <f t="shared" ref="F204" si="17">C204-D204-E204</f>
        <v>0</v>
      </c>
    </row>
    <row r="205" spans="1:6" ht="15" customHeight="1" x14ac:dyDescent="0.3">
      <c r="A205" s="708" t="s">
        <v>21</v>
      </c>
      <c r="B205" s="717">
        <v>131100</v>
      </c>
      <c r="C205" s="314">
        <f>SUMIFS('Expenditures - all orgs'!$D$14:$D$3599,'Expenditures - all orgs'!$C$14:$C$3599, 'Budget Detail - DDDDDD'!$B205,'Expenditures - all orgs'!$B$14:$B$3599,'Budget Detail - DDDDDD'!$B$3)</f>
        <v>0</v>
      </c>
      <c r="D205" s="438">
        <f>SUMIFS('Expenditures - all orgs'!$E$14:$E$3599,'Expenditures - all orgs'!$C$14:$C$3599, 'Budget Detail - DDDDDD'!$B205,'Expenditures - all orgs'!$B$14:$B$3599,'Budget Detail - DDDDDD'!$B$3)</f>
        <v>0</v>
      </c>
      <c r="E205" s="439">
        <f>SUMIFS('Expenditures - all orgs'!$F$14:$F$3599,'Expenditures - all orgs'!$C$14:$C$3599, 'Budget Detail - DDDDDD'!$B205,'Expenditures - all orgs'!$B$14:$B$3599,'Budget Detail - DDDDDD'!$B$3)</f>
        <v>0</v>
      </c>
      <c r="F205" s="440">
        <f t="shared" si="6"/>
        <v>0</v>
      </c>
    </row>
    <row r="206" spans="1:6" ht="15" customHeight="1" x14ac:dyDescent="0.3">
      <c r="A206" s="232" t="s">
        <v>22</v>
      </c>
      <c r="B206" s="717">
        <v>131200</v>
      </c>
      <c r="C206" s="314">
        <f>SUMIFS('Expenditures - all orgs'!$D$14:$D$3599,'Expenditures - all orgs'!$C$14:$C$3599, 'Budget Detail - DDDDDD'!$B206,'Expenditures - all orgs'!$B$14:$B$3599,'Budget Detail - DDDDDD'!$B$3)</f>
        <v>0</v>
      </c>
      <c r="D206" s="438">
        <f>SUMIFS('Expenditures - all orgs'!$E$14:$E$3599,'Expenditures - all orgs'!$C$14:$C$3599, 'Budget Detail - DDDDDD'!$B206,'Expenditures - all orgs'!$B$14:$B$3599,'Budget Detail - DDDDDD'!$B$3)</f>
        <v>0</v>
      </c>
      <c r="E206" s="439">
        <f>SUMIFS('Expenditures - all orgs'!$F$14:$F$3599,'Expenditures - all orgs'!$C$14:$C$3599, 'Budget Detail - DDDDDD'!$B206,'Expenditures - all orgs'!$B$14:$B$3599,'Budget Detail - DDDDDD'!$B$3)</f>
        <v>0</v>
      </c>
      <c r="F206" s="440">
        <f t="shared" si="6"/>
        <v>0</v>
      </c>
    </row>
    <row r="207" spans="1:6" ht="15" customHeight="1" x14ac:dyDescent="0.3">
      <c r="A207" s="232" t="s">
        <v>214</v>
      </c>
      <c r="B207" s="717">
        <v>131210</v>
      </c>
      <c r="C207" s="314">
        <f>SUMIFS('Expenditures - all orgs'!$D$14:$D$3599,'Expenditures - all orgs'!$C$14:$C$3599, 'Budget Detail - DDDDDD'!$B207,'Expenditures - all orgs'!$B$14:$B$3599,'Budget Detail - DDDDDD'!$B$3)</f>
        <v>0</v>
      </c>
      <c r="D207" s="438">
        <f>SUMIFS('Expenditures - all orgs'!$E$14:$E$3599,'Expenditures - all orgs'!$C$14:$C$3599, 'Budget Detail - DDDDDD'!$B207,'Expenditures - all orgs'!$B$14:$B$3599,'Budget Detail - DDDDDD'!$B$3)</f>
        <v>0</v>
      </c>
      <c r="E207" s="439">
        <f>SUMIFS('Expenditures - all orgs'!$F$14:$F$3599,'Expenditures - all orgs'!$C$14:$C$3599, 'Budget Detail - DDDDDD'!$B207,'Expenditures - all orgs'!$B$14:$B$3599,'Budget Detail - DDDDDD'!$B$3)</f>
        <v>0</v>
      </c>
      <c r="F207" s="440">
        <f t="shared" si="6"/>
        <v>0</v>
      </c>
    </row>
    <row r="208" spans="1:6" ht="15" customHeight="1" x14ac:dyDescent="0.3">
      <c r="A208" s="232" t="s">
        <v>23</v>
      </c>
      <c r="B208" s="717">
        <v>131300</v>
      </c>
      <c r="C208" s="314">
        <f>SUMIFS('Expenditures - all orgs'!$D$14:$D$3599,'Expenditures - all orgs'!$C$14:$C$3599, 'Budget Detail - DDDDDD'!$B208,'Expenditures - all orgs'!$B$14:$B$3599,'Budget Detail - DDDDDD'!$B$3)</f>
        <v>0</v>
      </c>
      <c r="D208" s="438">
        <f>SUMIFS('Expenditures - all orgs'!$E$14:$E$3599,'Expenditures - all orgs'!$C$14:$C$3599, 'Budget Detail - DDDDDD'!$B208,'Expenditures - all orgs'!$B$14:$B$3599,'Budget Detail - DDDDDD'!$B$3)</f>
        <v>0</v>
      </c>
      <c r="E208" s="439">
        <f>SUMIFS('Expenditures - all orgs'!$F$14:$F$3599,'Expenditures - all orgs'!$C$14:$C$3599, 'Budget Detail - DDDDDD'!$B208,'Expenditures - all orgs'!$B$14:$B$3599,'Budget Detail - DDDDDD'!$B$3)</f>
        <v>0</v>
      </c>
      <c r="F208" s="440">
        <f t="shared" si="6"/>
        <v>0</v>
      </c>
    </row>
    <row r="209" spans="1:37" ht="15" customHeight="1" thickBot="1" x14ac:dyDescent="0.35">
      <c r="A209" s="232" t="s">
        <v>104</v>
      </c>
      <c r="B209" s="717" t="s">
        <v>107</v>
      </c>
      <c r="C209" s="358">
        <f>SUMIFS('Expenditures - all orgs'!$D$14:$D$3599,'Expenditures - all orgs'!$C$14:$C$3599, 'Budget Detail - DDDDDD'!$B209,'Expenditures - all orgs'!$B$14:$B$3599,'Budget Detail - DDDDDD'!$B$3)</f>
        <v>0</v>
      </c>
      <c r="D209" s="441">
        <f>SUMIFS('Expenditures - all orgs'!$E$14:$E$3599,'Expenditures - all orgs'!$C$14:$C$3599, 'Budget Detail - DDDDDD'!$B209,'Expenditures - all orgs'!$B$14:$B$3599,'Budget Detail - DDDDDD'!$B$3)</f>
        <v>0</v>
      </c>
      <c r="E209" s="442">
        <f>SUMIFS('Expenditures - all orgs'!$F$14:$F$3599,'Expenditures - all orgs'!$C$14:$C$3599, 'Budget Detail - DDDDDD'!$B209,'Expenditures - all orgs'!$B$14:$B$3599,'Budget Detail - DDDDDD'!$B$3)</f>
        <v>0</v>
      </c>
      <c r="F209" s="443">
        <f t="shared" si="6"/>
        <v>0</v>
      </c>
    </row>
    <row r="210" spans="1:37" ht="15" customHeight="1" thickBot="1" x14ac:dyDescent="0.35">
      <c r="A210" s="232"/>
      <c r="B210" s="616" t="s">
        <v>362</v>
      </c>
      <c r="C210" s="716">
        <f>SUM(C203:C209)</f>
        <v>0</v>
      </c>
      <c r="D210" s="716">
        <f t="shared" ref="D210:F210" si="18">SUM(D203:D209)</f>
        <v>0</v>
      </c>
      <c r="E210" s="716">
        <f t="shared" si="18"/>
        <v>0</v>
      </c>
      <c r="F210" s="716">
        <f t="shared" si="18"/>
        <v>0</v>
      </c>
    </row>
    <row r="211" spans="1:37" ht="15" customHeight="1" x14ac:dyDescent="0.3">
      <c r="A211" s="708"/>
      <c r="B211" s="588"/>
      <c r="C211" s="288"/>
      <c r="D211" s="966"/>
      <c r="E211" s="966"/>
      <c r="F211" s="967"/>
    </row>
    <row r="212" spans="1:37" s="274" customFormat="1" ht="15" customHeight="1" x14ac:dyDescent="0.3">
      <c r="A212" s="231" t="s">
        <v>411</v>
      </c>
      <c r="B212" s="588"/>
      <c r="C212" s="288"/>
      <c r="D212" s="288"/>
      <c r="E212" s="288"/>
      <c r="F212" s="290"/>
      <c r="G212" s="281"/>
      <c r="H212" s="282"/>
      <c r="I212" s="282"/>
      <c r="J212" s="282"/>
      <c r="K212" s="281"/>
      <c r="L212" s="281"/>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c r="AJ212" s="281"/>
      <c r="AK212" s="281"/>
    </row>
    <row r="213" spans="1:37" ht="15" customHeight="1" x14ac:dyDescent="0.3">
      <c r="A213" s="708" t="s">
        <v>412</v>
      </c>
      <c r="B213" s="1113">
        <v>132100</v>
      </c>
      <c r="C213" s="1105">
        <f>SUMIFS('Expenditures - all orgs'!$D$14:$D$3599,'Expenditures - all orgs'!$C$14:$C$3599, 'Budget Detail - DDDDDD'!$B213,'Expenditures - all orgs'!$B$14:$B$3599,'Budget Detail - DDDDDD'!$B$3)</f>
        <v>0</v>
      </c>
      <c r="D213" s="1107">
        <f>SUMIFS('Expenditures - all orgs'!$E$14:$E$3599,'Expenditures - all orgs'!$C$14:$C$3599, 'Budget Detail - DDDDDD'!$B213,'Expenditures - all orgs'!$B$14:$B$3599,'Budget Detail - DDDDDD'!$B$3)</f>
        <v>0</v>
      </c>
      <c r="E213" s="1109">
        <f>SUMIFS('Expenditures - all orgs'!$F$14:$F$3599,'Expenditures - all orgs'!$C$14:$C$3599, 'Budget Detail - DDDDDD'!$B213,'Expenditures - all orgs'!$B$14:$B$3599,'Budget Detail - DDDDDD'!$B$3)</f>
        <v>0</v>
      </c>
      <c r="F213" s="1111">
        <f t="shared" ref="F213:F219" si="19">C213-D213-E213</f>
        <v>0</v>
      </c>
    </row>
    <row r="214" spans="1:37" s="274" customFormat="1" ht="15" customHeight="1" x14ac:dyDescent="0.3">
      <c r="A214" s="708" t="s">
        <v>413</v>
      </c>
      <c r="B214" s="1114">
        <v>132200</v>
      </c>
      <c r="C214" s="1105">
        <f>SUMIFS('Expenditures - all orgs'!$D$14:$D$3599,'Expenditures - all orgs'!$C$14:$C$3599, 'Budget Detail - DDDDDD'!$B214,'Expenditures - all orgs'!$B$14:$B$3599,'Budget Detail - DDDDDD'!$B$3)</f>
        <v>0</v>
      </c>
      <c r="D214" s="1107">
        <f>SUMIFS('Expenditures - all orgs'!$E$14:$E$3599,'Expenditures - all orgs'!$C$14:$C$3599, 'Budget Detail - DDDDDD'!$B214,'Expenditures - all orgs'!$B$14:$B$3599,'Budget Detail - DDDDDD'!$B$3)</f>
        <v>0</v>
      </c>
      <c r="E214" s="1109">
        <f>SUMIFS('Expenditures - all orgs'!$F$14:$F$3599,'Expenditures - all orgs'!$C$14:$C$3599, 'Budget Detail - DDDDDD'!$B214,'Expenditures - all orgs'!$B$14:$B$3599,'Budget Detail - DDDDDD'!$B$3)</f>
        <v>0</v>
      </c>
      <c r="F214" s="1111">
        <f t="shared" si="19"/>
        <v>0</v>
      </c>
      <c r="G214" s="281"/>
      <c r="H214" s="282"/>
      <c r="I214" s="282"/>
      <c r="J214" s="282"/>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row>
    <row r="215" spans="1:37" s="713" customFormat="1" ht="15" customHeight="1" x14ac:dyDescent="0.3">
      <c r="A215" s="708" t="s">
        <v>414</v>
      </c>
      <c r="B215" s="1114">
        <v>132300</v>
      </c>
      <c r="C215" s="1105">
        <f>SUMIFS('Expenditures - all orgs'!$D$14:$D$3599,'Expenditures - all orgs'!$C$14:$C$3599, 'Budget Detail - DDDDDD'!$B215,'Expenditures - all orgs'!$B$14:$B$3599,'Budget Detail - DDDDDD'!$B$3)</f>
        <v>0</v>
      </c>
      <c r="D215" s="1107">
        <f>SUMIFS('Expenditures - all orgs'!$E$14:$E$3599,'Expenditures - all orgs'!$C$14:$C$3599, 'Budget Detail - DDDDDD'!$B215,'Expenditures - all orgs'!$B$14:$B$3599,'Budget Detail - DDDDDD'!$B$3)</f>
        <v>0</v>
      </c>
      <c r="E215" s="1109">
        <f>SUMIFS('Expenditures - all orgs'!$F$14:$F$3599,'Expenditures - all orgs'!$C$14:$C$3599, 'Budget Detail - DDDDDD'!$B215,'Expenditures - all orgs'!$B$14:$B$3599,'Budget Detail - DDDDDD'!$B$3)</f>
        <v>0</v>
      </c>
      <c r="F215" s="1111">
        <f t="shared" si="19"/>
        <v>0</v>
      </c>
      <c r="G215" s="712"/>
      <c r="H215" s="711"/>
      <c r="I215" s="711"/>
      <c r="J215" s="711"/>
      <c r="K215" s="712"/>
      <c r="L215" s="712"/>
      <c r="M215" s="712"/>
      <c r="N215" s="712"/>
      <c r="O215" s="712"/>
      <c r="P215" s="712"/>
      <c r="Q215" s="712"/>
      <c r="R215" s="712"/>
      <c r="S215" s="712"/>
      <c r="T215" s="712"/>
      <c r="U215" s="712"/>
      <c r="V215" s="712"/>
      <c r="W215" s="712"/>
      <c r="X215" s="712"/>
      <c r="Y215" s="712"/>
      <c r="Z215" s="712"/>
      <c r="AA215" s="712"/>
      <c r="AB215" s="712"/>
      <c r="AC215" s="712"/>
      <c r="AD215" s="712"/>
      <c r="AE215" s="712"/>
      <c r="AF215" s="712"/>
      <c r="AG215" s="712"/>
      <c r="AH215" s="712"/>
      <c r="AI215" s="712"/>
      <c r="AJ215" s="712"/>
      <c r="AK215" s="712"/>
    </row>
    <row r="216" spans="1:37" s="713" customFormat="1" ht="15" customHeight="1" x14ac:dyDescent="0.3">
      <c r="A216" s="708" t="s">
        <v>415</v>
      </c>
      <c r="B216" s="1114">
        <v>132400</v>
      </c>
      <c r="C216" s="1105">
        <f>SUMIFS('Expenditures - all orgs'!$D$14:$D$3599,'Expenditures - all orgs'!$C$14:$C$3599, 'Budget Detail - DDDDDD'!$B216,'Expenditures - all orgs'!$B$14:$B$3599,'Budget Detail - DDDDDD'!$B$3)</f>
        <v>0</v>
      </c>
      <c r="D216" s="1107">
        <f>SUMIFS('Expenditures - all orgs'!$E$14:$E$3599,'Expenditures - all orgs'!$C$14:$C$3599, 'Budget Detail - DDDDDD'!$B216,'Expenditures - all orgs'!$B$14:$B$3599,'Budget Detail - DDDDDD'!$B$3)</f>
        <v>0</v>
      </c>
      <c r="E216" s="1109">
        <f>SUMIFS('Expenditures - all orgs'!$F$14:$F$3599,'Expenditures - all orgs'!$C$14:$C$3599, 'Budget Detail - DDDDDD'!$B216,'Expenditures - all orgs'!$B$14:$B$3599,'Budget Detail - DDDDDD'!$B$3)</f>
        <v>0</v>
      </c>
      <c r="F216" s="1111">
        <f t="shared" si="19"/>
        <v>0</v>
      </c>
      <c r="G216" s="712"/>
      <c r="H216" s="711"/>
      <c r="I216" s="711"/>
      <c r="J216" s="711"/>
      <c r="K216" s="712"/>
      <c r="L216" s="712"/>
      <c r="M216" s="712"/>
      <c r="N216" s="712"/>
      <c r="O216" s="712"/>
      <c r="P216" s="712"/>
      <c r="Q216" s="712"/>
      <c r="R216" s="712"/>
      <c r="S216" s="712"/>
      <c r="T216" s="712"/>
      <c r="U216" s="712"/>
      <c r="V216" s="712"/>
      <c r="W216" s="712"/>
      <c r="X216" s="712"/>
      <c r="Y216" s="712"/>
      <c r="Z216" s="712"/>
      <c r="AA216" s="712"/>
      <c r="AB216" s="712"/>
      <c r="AC216" s="712"/>
      <c r="AD216" s="712"/>
      <c r="AE216" s="712"/>
      <c r="AF216" s="712"/>
      <c r="AG216" s="712"/>
      <c r="AH216" s="712"/>
      <c r="AI216" s="712"/>
      <c r="AJ216" s="712"/>
      <c r="AK216" s="712"/>
    </row>
    <row r="217" spans="1:37" s="713" customFormat="1" ht="15" customHeight="1" x14ac:dyDescent="0.3">
      <c r="A217" s="708" t="s">
        <v>416</v>
      </c>
      <c r="B217" s="1114">
        <v>132500</v>
      </c>
      <c r="C217" s="1105">
        <f>SUMIFS('Expenditures - all orgs'!$D$14:$D$3599,'Expenditures - all orgs'!$C$14:$C$3599, 'Budget Detail - DDDDDD'!$B217,'Expenditures - all orgs'!$B$14:$B$3599,'Budget Detail - DDDDDD'!$B$3)</f>
        <v>0</v>
      </c>
      <c r="D217" s="1107">
        <f>SUMIFS('Expenditures - all orgs'!$E$14:$E$3599,'Expenditures - all orgs'!$C$14:$C$3599, 'Budget Detail - DDDDDD'!$B217,'Expenditures - all orgs'!$B$14:$B$3599,'Budget Detail - DDDDDD'!$B$3)</f>
        <v>0</v>
      </c>
      <c r="E217" s="1109">
        <f>SUMIFS('Expenditures - all orgs'!$F$14:$F$3599,'Expenditures - all orgs'!$C$14:$C$3599, 'Budget Detail - DDDDDD'!$B217,'Expenditures - all orgs'!$B$14:$B$3599,'Budget Detail - DDDDDD'!$B$3)</f>
        <v>0</v>
      </c>
      <c r="F217" s="1111">
        <f t="shared" si="19"/>
        <v>0</v>
      </c>
      <c r="G217" s="712"/>
      <c r="H217" s="711"/>
      <c r="I217" s="711"/>
      <c r="J217" s="711"/>
      <c r="K217" s="712"/>
      <c r="L217" s="712"/>
      <c r="M217" s="712"/>
      <c r="N217" s="712"/>
      <c r="O217" s="712"/>
      <c r="P217" s="712"/>
      <c r="Q217" s="712"/>
      <c r="R217" s="712"/>
      <c r="S217" s="712"/>
      <c r="T217" s="712"/>
      <c r="U217" s="712"/>
      <c r="V217" s="712"/>
      <c r="W217" s="712"/>
      <c r="X217" s="712"/>
      <c r="Y217" s="712"/>
      <c r="Z217" s="712"/>
      <c r="AA217" s="712"/>
      <c r="AB217" s="712"/>
      <c r="AC217" s="712"/>
      <c r="AD217" s="712"/>
      <c r="AE217" s="712"/>
      <c r="AF217" s="712"/>
      <c r="AG217" s="712"/>
      <c r="AH217" s="712"/>
      <c r="AI217" s="712"/>
      <c r="AJ217" s="712"/>
      <c r="AK217" s="712"/>
    </row>
    <row r="218" spans="1:37" s="713" customFormat="1" ht="15" customHeight="1" x14ac:dyDescent="0.3">
      <c r="A218" s="708" t="s">
        <v>417</v>
      </c>
      <c r="B218" s="1114">
        <v>132600</v>
      </c>
      <c r="C218" s="1105">
        <f>SUMIFS('Expenditures - all orgs'!$D$14:$D$3599,'Expenditures - all orgs'!$C$14:$C$3599, 'Budget Detail - DDDDDD'!$B218,'Expenditures - all orgs'!$B$14:$B$3599,'Budget Detail - DDDDDD'!$B$3)</f>
        <v>0</v>
      </c>
      <c r="D218" s="1107">
        <f>SUMIFS('Expenditures - all orgs'!$E$14:$E$3599,'Expenditures - all orgs'!$C$14:$C$3599, 'Budget Detail - DDDDDD'!$B218,'Expenditures - all orgs'!$B$14:$B$3599,'Budget Detail - DDDDDD'!$B$3)</f>
        <v>0</v>
      </c>
      <c r="E218" s="1109">
        <f>SUMIFS('Expenditures - all orgs'!$F$14:$F$3599,'Expenditures - all orgs'!$C$14:$C$3599, 'Budget Detail - DDDDDD'!$B218,'Expenditures - all orgs'!$B$14:$B$3599,'Budget Detail - DDDDDD'!$B$3)</f>
        <v>0</v>
      </c>
      <c r="F218" s="1111">
        <f t="shared" si="19"/>
        <v>0</v>
      </c>
      <c r="G218" s="712"/>
      <c r="H218" s="711"/>
      <c r="I218" s="711"/>
      <c r="J218" s="711"/>
      <c r="K218" s="712"/>
      <c r="L218" s="712"/>
      <c r="M218" s="712"/>
      <c r="N218" s="712"/>
      <c r="O218" s="712"/>
      <c r="P218" s="712"/>
      <c r="Q218" s="712"/>
      <c r="R218" s="712"/>
      <c r="S218" s="712"/>
      <c r="T218" s="712"/>
      <c r="U218" s="712"/>
      <c r="V218" s="712"/>
      <c r="W218" s="712"/>
      <c r="X218" s="712"/>
      <c r="Y218" s="712"/>
      <c r="Z218" s="712"/>
      <c r="AA218" s="712"/>
      <c r="AB218" s="712"/>
      <c r="AC218" s="712"/>
      <c r="AD218" s="712"/>
      <c r="AE218" s="712"/>
      <c r="AF218" s="712"/>
      <c r="AG218" s="712"/>
      <c r="AH218" s="712"/>
      <c r="AI218" s="712"/>
      <c r="AJ218" s="712"/>
      <c r="AK218" s="712"/>
    </row>
    <row r="219" spans="1:37" s="713" customFormat="1" ht="15" customHeight="1" thickBot="1" x14ac:dyDescent="0.35">
      <c r="A219" s="232" t="s">
        <v>104</v>
      </c>
      <c r="B219" s="1114" t="s">
        <v>107</v>
      </c>
      <c r="C219" s="1106">
        <f>SUMIFS('Expenditures - all orgs'!$D$14:$D$3599,'Expenditures - all orgs'!$C$14:$C$3599, 'Budget Detail - DDDDDD'!$B219,'Expenditures - all orgs'!$B$14:$B$3599,'Budget Detail - DDDDDD'!$B$3)</f>
        <v>0</v>
      </c>
      <c r="D219" s="1108">
        <f>SUMIFS('Expenditures - all orgs'!$E$14:$E$3599,'Expenditures - all orgs'!$C$14:$C$3599, 'Budget Detail - DDDDDD'!$B219,'Expenditures - all orgs'!$B$14:$B$3599,'Budget Detail - DDDDDD'!$B$3)</f>
        <v>0</v>
      </c>
      <c r="E219" s="1110">
        <f>SUMIFS('Expenditures - all orgs'!$F$14:$F$3599,'Expenditures - all orgs'!$C$14:$C$3599, 'Budget Detail - DDDDDD'!$B219,'Expenditures - all orgs'!$B$14:$B$3599,'Budget Detail - DDDDDD'!$B$3)</f>
        <v>0</v>
      </c>
      <c r="F219" s="1112">
        <f t="shared" si="19"/>
        <v>0</v>
      </c>
      <c r="G219" s="712"/>
      <c r="H219" s="711"/>
      <c r="I219" s="711"/>
      <c r="J219" s="711"/>
      <c r="K219" s="712"/>
      <c r="L219" s="712"/>
      <c r="M219" s="712"/>
      <c r="N219" s="712"/>
      <c r="O219" s="712"/>
      <c r="P219" s="712"/>
      <c r="Q219" s="712"/>
      <c r="R219" s="712"/>
      <c r="S219" s="712"/>
      <c r="T219" s="712"/>
      <c r="U219" s="712"/>
      <c r="V219" s="712"/>
      <c r="W219" s="712"/>
      <c r="X219" s="712"/>
      <c r="Y219" s="712"/>
      <c r="Z219" s="712"/>
      <c r="AA219" s="712"/>
      <c r="AB219" s="712"/>
      <c r="AC219" s="712"/>
      <c r="AD219" s="712"/>
      <c r="AE219" s="712"/>
      <c r="AF219" s="712"/>
      <c r="AG219" s="712"/>
      <c r="AH219" s="712"/>
      <c r="AI219" s="712"/>
      <c r="AJ219" s="712"/>
      <c r="AK219" s="712"/>
    </row>
    <row r="220" spans="1:37" s="713" customFormat="1" ht="15" customHeight="1" thickBot="1" x14ac:dyDescent="0.35">
      <c r="A220" s="232"/>
      <c r="B220" s="1115" t="s">
        <v>362</v>
      </c>
      <c r="C220" s="1116">
        <f>SUM(C213:C219)</f>
        <v>0</v>
      </c>
      <c r="D220" s="1116">
        <f>SUM(D213:D219)</f>
        <v>0</v>
      </c>
      <c r="E220" s="1116">
        <f>SUM(E213:E219)</f>
        <v>0</v>
      </c>
      <c r="F220" s="1116">
        <f>SUM(F213:F219)</f>
        <v>0</v>
      </c>
      <c r="G220" s="712"/>
      <c r="H220" s="711"/>
      <c r="I220" s="711"/>
      <c r="J220" s="711"/>
      <c r="K220" s="712"/>
      <c r="L220" s="712"/>
      <c r="M220" s="712"/>
      <c r="N220" s="712"/>
      <c r="O220" s="712"/>
      <c r="P220" s="712"/>
      <c r="Q220" s="712"/>
      <c r="R220" s="712"/>
      <c r="S220" s="712"/>
      <c r="T220" s="712"/>
      <c r="U220" s="712"/>
      <c r="V220" s="712"/>
      <c r="W220" s="712"/>
      <c r="X220" s="712"/>
      <c r="Y220" s="712"/>
      <c r="Z220" s="712"/>
      <c r="AA220" s="712"/>
      <c r="AB220" s="712"/>
      <c r="AC220" s="712"/>
      <c r="AD220" s="712"/>
      <c r="AE220" s="712"/>
      <c r="AF220" s="712"/>
      <c r="AG220" s="712"/>
      <c r="AH220" s="712"/>
      <c r="AI220" s="712"/>
      <c r="AJ220" s="712"/>
      <c r="AK220" s="712"/>
    </row>
    <row r="221" spans="1:37" s="307" customFormat="1" ht="15" customHeight="1" x14ac:dyDescent="0.3">
      <c r="A221" s="708"/>
      <c r="B221" s="588"/>
      <c r="C221" s="288"/>
      <c r="D221" s="288"/>
      <c r="E221" s="288"/>
      <c r="F221" s="290"/>
      <c r="G221" s="305"/>
      <c r="H221" s="306"/>
      <c r="I221" s="306"/>
      <c r="J221" s="306"/>
      <c r="K221" s="305"/>
      <c r="L221" s="305"/>
      <c r="M221" s="305"/>
      <c r="N221" s="305"/>
      <c r="O221" s="305"/>
      <c r="P221" s="305"/>
      <c r="Q221" s="305"/>
      <c r="R221" s="305"/>
      <c r="S221" s="305"/>
      <c r="T221" s="305"/>
      <c r="U221" s="305"/>
      <c r="V221" s="305"/>
      <c r="W221" s="305"/>
      <c r="X221" s="305"/>
      <c r="Y221" s="305"/>
      <c r="Z221" s="305"/>
      <c r="AA221" s="305"/>
      <c r="AB221" s="305"/>
      <c r="AC221" s="305"/>
      <c r="AD221" s="305"/>
      <c r="AE221" s="305"/>
      <c r="AF221" s="305"/>
      <c r="AG221" s="305"/>
      <c r="AH221" s="305"/>
      <c r="AI221" s="305"/>
      <c r="AJ221" s="305"/>
      <c r="AK221" s="305"/>
    </row>
    <row r="222" spans="1:37" ht="15" customHeight="1" x14ac:dyDescent="0.3">
      <c r="A222" s="231" t="s">
        <v>350</v>
      </c>
      <c r="B222" s="588"/>
      <c r="C222" s="291"/>
      <c r="D222" s="292"/>
      <c r="E222" s="292"/>
      <c r="F222" s="293"/>
    </row>
    <row r="223" spans="1:37" ht="15" customHeight="1" x14ac:dyDescent="0.3">
      <c r="A223" s="708" t="s">
        <v>431</v>
      </c>
      <c r="B223" s="620">
        <v>133200</v>
      </c>
      <c r="C223" s="317">
        <f>SUMIFS('Expenditures - all orgs'!$D$14:$D$3599,'Expenditures - all orgs'!$C$14:$C$3599, 'Budget Detail - DDDDDD'!$B223,'Expenditures - all orgs'!$B$14:$B$3599,'Budget Detail - DDDDDD'!$B$3)</f>
        <v>0</v>
      </c>
      <c r="D223" s="451">
        <f>SUMIFS('Expenditures - all orgs'!$E$14:$E$3599,'Expenditures - all orgs'!$C$14:$C$3599, 'Budget Detail - DDDDDD'!$B223,'Expenditures - all orgs'!$B$14:$B$3599,'Budget Detail - DDDDDD'!$B$3)</f>
        <v>0</v>
      </c>
      <c r="E223" s="452">
        <f>SUMIFS('Expenditures - all orgs'!$F$14:$F$3599,'Expenditures - all orgs'!$C$14:$C$3599, 'Budget Detail - DDDDDD'!$B223,'Expenditures - all orgs'!$B$14:$B$3599,'Budget Detail - DDDDDD'!$B$3)</f>
        <v>0</v>
      </c>
      <c r="F223" s="453">
        <f t="shared" ref="F223" si="20">C223-D223-E223</f>
        <v>0</v>
      </c>
    </row>
    <row r="224" spans="1:37" ht="15" customHeight="1" x14ac:dyDescent="0.3">
      <c r="A224" s="232" t="s">
        <v>348</v>
      </c>
      <c r="B224" s="620">
        <v>133300</v>
      </c>
      <c r="C224" s="317">
        <f>SUMIFS('Expenditures - all orgs'!$D$14:$D$3599,'Expenditures - all orgs'!$C$14:$C$3599, 'Budget Detail - DDDDDD'!$B224,'Expenditures - all orgs'!$B$14:$B$3599,'Budget Detail - DDDDDD'!$B$3)</f>
        <v>0</v>
      </c>
      <c r="D224" s="451">
        <f>SUMIFS('Expenditures - all orgs'!$E$14:$E$3599,'Expenditures - all orgs'!$C$14:$C$3599, 'Budget Detail - DDDDDD'!$B224,'Expenditures - all orgs'!$B$14:$B$3599,'Budget Detail - DDDDDD'!$B$3)</f>
        <v>0</v>
      </c>
      <c r="E224" s="452">
        <f>SUMIFS('Expenditures - all orgs'!$F$14:$F$3599,'Expenditures - all orgs'!$C$14:$C$3599, 'Budget Detail - DDDDDD'!$B224,'Expenditures - all orgs'!$B$14:$B$3599,'Budget Detail - DDDDDD'!$B$3)</f>
        <v>0</v>
      </c>
      <c r="F224" s="453">
        <f t="shared" ref="F224" si="21">C224-D224-E224</f>
        <v>0</v>
      </c>
    </row>
    <row r="225" spans="1:6" ht="15" customHeight="1" x14ac:dyDescent="0.3">
      <c r="A225" s="232" t="s">
        <v>349</v>
      </c>
      <c r="B225" s="620">
        <v>133400</v>
      </c>
      <c r="C225" s="317">
        <f>SUMIFS('Expenditures - all orgs'!$D$14:$D$3599,'Expenditures - all orgs'!$C$14:$C$3599, 'Budget Detail - DDDDDD'!$B225,'Expenditures - all orgs'!$B$14:$B$3599,'Budget Detail - DDDDDD'!$B$3)</f>
        <v>0</v>
      </c>
      <c r="D225" s="451">
        <f>SUMIFS('Expenditures - all orgs'!$E$14:$E$3599,'Expenditures - all orgs'!$C$14:$C$3599, 'Budget Detail - DDDDDD'!$B225,'Expenditures - all orgs'!$B$14:$B$3599,'Budget Detail - DDDDDD'!$B$3)</f>
        <v>0</v>
      </c>
      <c r="E225" s="452">
        <f>SUMIFS('Expenditures - all orgs'!$F$14:$F$3599,'Expenditures - all orgs'!$C$14:$C$3599, 'Budget Detail - DDDDDD'!$B225,'Expenditures - all orgs'!$B$14:$B$3599,'Budget Detail - DDDDDD'!$B$3)</f>
        <v>0</v>
      </c>
      <c r="F225" s="453">
        <f t="shared" ref="F225:F227" si="22">C225-D225-E225</f>
        <v>0</v>
      </c>
    </row>
    <row r="226" spans="1:6" ht="15" customHeight="1" x14ac:dyDescent="0.3">
      <c r="A226" s="232" t="s">
        <v>347</v>
      </c>
      <c r="B226" s="620">
        <v>133500</v>
      </c>
      <c r="C226" s="317">
        <f>SUMIFS('Expenditures - all orgs'!$D$14:$D$3599,'Expenditures - all orgs'!$C$14:$C$3599, 'Budget Detail - DDDDDD'!$B226,'Expenditures - all orgs'!$B$14:$B$3599,'Budget Detail - DDDDDD'!$B$3)</f>
        <v>0</v>
      </c>
      <c r="D226" s="451">
        <f>SUMIFS('Expenditures - all orgs'!$E$14:$E$3599,'Expenditures - all orgs'!$C$14:$C$3599, 'Budget Detail - DDDDDD'!$B226,'Expenditures - all orgs'!$B$14:$B$3599,'Budget Detail - DDDDDD'!$B$3)</f>
        <v>0</v>
      </c>
      <c r="E226" s="452">
        <f>SUMIFS('Expenditures - all orgs'!$F$14:$F$3599,'Expenditures - all orgs'!$C$14:$C$3599, 'Budget Detail - DDDDDD'!$B226,'Expenditures - all orgs'!$B$14:$B$3599,'Budget Detail - DDDDDD'!$B$3)</f>
        <v>0</v>
      </c>
      <c r="F226" s="453">
        <f t="shared" si="22"/>
        <v>0</v>
      </c>
    </row>
    <row r="227" spans="1:6" ht="15" customHeight="1" thickBot="1" x14ac:dyDescent="0.35">
      <c r="A227" s="232" t="s">
        <v>104</v>
      </c>
      <c r="B227" s="620" t="s">
        <v>107</v>
      </c>
      <c r="C227" s="360">
        <f>SUMIFS('Expenditures - all orgs'!$D$14:$D$3599,'Expenditures - all orgs'!$C$14:$C$3599, 'Budget Detail - DDDDDD'!$B227,'Expenditures - all orgs'!$B$14:$B$3599,'Budget Detail - DDDDDD'!$B$3)</f>
        <v>0</v>
      </c>
      <c r="D227" s="454">
        <f>SUMIFS('Expenditures - all orgs'!$E$14:$E$3599,'Expenditures - all orgs'!$C$14:$C$3599, 'Budget Detail - DDDDDD'!$B227,'Expenditures - all orgs'!$B$14:$B$3599,'Budget Detail - DDDDDD'!$B$3)</f>
        <v>0</v>
      </c>
      <c r="E227" s="455">
        <f>SUMIFS('Expenditures - all orgs'!$F$14:$F$3599,'Expenditures - all orgs'!$C$14:$C$3599, 'Budget Detail - DDDDDD'!$B227,'Expenditures - all orgs'!$B$14:$B$3599,'Budget Detail - DDDDDD'!$B$3)</f>
        <v>0</v>
      </c>
      <c r="F227" s="456">
        <f t="shared" si="22"/>
        <v>0</v>
      </c>
    </row>
    <row r="228" spans="1:6" ht="15" customHeight="1" thickBot="1" x14ac:dyDescent="0.35">
      <c r="A228" s="232"/>
      <c r="B228" s="621" t="s">
        <v>362</v>
      </c>
      <c r="C228" s="361">
        <f>SUM(C223:C227)</f>
        <v>0</v>
      </c>
      <c r="D228" s="361">
        <f t="shared" ref="D228:F228" si="23">SUM(D223:D227)</f>
        <v>0</v>
      </c>
      <c r="E228" s="361">
        <f t="shared" si="23"/>
        <v>0</v>
      </c>
      <c r="F228" s="361">
        <f t="shared" si="23"/>
        <v>0</v>
      </c>
    </row>
    <row r="229" spans="1:6" s="1090" customFormat="1" ht="15" customHeight="1" x14ac:dyDescent="0.3">
      <c r="A229" s="708"/>
      <c r="B229" s="588"/>
      <c r="C229" s="288"/>
      <c r="D229" s="288"/>
      <c r="E229" s="288"/>
      <c r="F229" s="288"/>
    </row>
    <row r="230" spans="1:6" ht="15" customHeight="1" x14ac:dyDescent="0.3">
      <c r="A230" s="231" t="s">
        <v>215</v>
      </c>
      <c r="B230" s="588"/>
      <c r="C230" s="291"/>
      <c r="D230" s="292"/>
      <c r="E230" s="292"/>
      <c r="F230" s="293"/>
    </row>
    <row r="231" spans="1:6" ht="15" customHeight="1" x14ac:dyDescent="0.3">
      <c r="A231" s="232" t="s">
        <v>24</v>
      </c>
      <c r="B231" s="617">
        <v>134100</v>
      </c>
      <c r="C231" s="315">
        <f>SUMIFS('Expenditures - all orgs'!$D$14:$D$3599,'Expenditures - all orgs'!$C$14:$C$3599, 'Budget Detail - DDDDDD'!$B231,'Expenditures - all orgs'!$B$14:$B$3599,'Budget Detail - DDDDDD'!$B$3)</f>
        <v>0</v>
      </c>
      <c r="D231" s="444">
        <f>SUMIFS('Expenditures - all orgs'!$E$14:$E$3599,'Expenditures - all orgs'!$C$14:$C$3599, 'Budget Detail - DDDDDD'!$B231,'Expenditures - all orgs'!$B$14:$B$3599,'Budget Detail - DDDDDD'!$B$3)</f>
        <v>0</v>
      </c>
      <c r="E231" s="445">
        <f>SUMIFS('Expenditures - all orgs'!$F$14:$F$3599,'Expenditures - all orgs'!$C$14:$C$3599, 'Budget Detail - DDDDDD'!$B231,'Expenditures - all orgs'!$B$14:$B$3599,'Budget Detail - DDDDDD'!$B$3)</f>
        <v>0</v>
      </c>
      <c r="F231" s="446">
        <f>C231-D231-E231</f>
        <v>0</v>
      </c>
    </row>
    <row r="232" spans="1:6" ht="15" customHeight="1" x14ac:dyDescent="0.3">
      <c r="A232" s="708" t="s">
        <v>410</v>
      </c>
      <c r="B232" s="618">
        <v>134200</v>
      </c>
      <c r="C232" s="315">
        <f>SUMIFS('Expenditures - all orgs'!$D$14:$D$3599,'Expenditures - all orgs'!$C$14:$C$3599, 'Budget Detail - DDDDDD'!$B232,'Expenditures - all orgs'!$B$14:$B$3599,'Budget Detail - DDDDDD'!$B$3)</f>
        <v>0</v>
      </c>
      <c r="D232" s="444">
        <f>SUMIFS('Expenditures - all orgs'!$E$14:$E$3599,'Expenditures - all orgs'!$C$14:$C$3599, 'Budget Detail - DDDDDD'!$B232,'Expenditures - all orgs'!$B$14:$B$3599,'Budget Detail - DDDDDD'!$B$3)</f>
        <v>0</v>
      </c>
      <c r="E232" s="445">
        <f>SUMIFS('Expenditures - all orgs'!$F$14:$F$3599,'Expenditures - all orgs'!$C$14:$C$3599, 'Budget Detail - DDDDDD'!$B232,'Expenditures - all orgs'!$B$14:$B$3599,'Budget Detail - DDDDDD'!$B$3)</f>
        <v>0</v>
      </c>
      <c r="F232" s="446">
        <f>C232-D232-E232</f>
        <v>0</v>
      </c>
    </row>
    <row r="233" spans="1:6" ht="15" customHeight="1" x14ac:dyDescent="0.3">
      <c r="A233" s="232" t="s">
        <v>25</v>
      </c>
      <c r="B233" s="618">
        <v>134300</v>
      </c>
      <c r="C233" s="315">
        <f>SUMIFS('Expenditures - all orgs'!$D$14:$D$3599,'Expenditures - all orgs'!$C$14:$C$3599, 'Budget Detail - DDDDDD'!$B233,'Expenditures - all orgs'!$B$14:$B$3599,'Budget Detail - DDDDDD'!$B$3)</f>
        <v>0</v>
      </c>
      <c r="D233" s="444">
        <f>SUMIFS('Expenditures - all orgs'!$E$14:$E$3599,'Expenditures - all orgs'!$C$14:$C$3599, 'Budget Detail - DDDDDD'!$B233,'Expenditures - all orgs'!$B$14:$B$3599,'Budget Detail - DDDDDD'!$B$3)</f>
        <v>0</v>
      </c>
      <c r="E233" s="445">
        <f>SUMIFS('Expenditures - all orgs'!$F$14:$F$3599,'Expenditures - all orgs'!$C$14:$C$3599, 'Budget Detail - DDDDDD'!$B233,'Expenditures - all orgs'!$B$14:$B$3599,'Budget Detail - DDDDDD'!$B$3)</f>
        <v>0</v>
      </c>
      <c r="F233" s="446">
        <f>C233-D233-E233</f>
        <v>0</v>
      </c>
    </row>
    <row r="234" spans="1:6" ht="15" customHeight="1" thickBot="1" x14ac:dyDescent="0.35">
      <c r="A234" s="232" t="s">
        <v>104</v>
      </c>
      <c r="B234" s="618" t="s">
        <v>107</v>
      </c>
      <c r="C234" s="316">
        <f>SUMIFS('Expenditures - all orgs'!$D$14:$D$3599,'Expenditures - all orgs'!$C$14:$C$3599, 'Budget Detail - DDDDDD'!$B234,'Expenditures - all orgs'!$B$14:$B$3599,'Budget Detail - DDDDDD'!$B$3)</f>
        <v>0</v>
      </c>
      <c r="D234" s="447">
        <f>SUMIFS('Expenditures - all orgs'!$E$14:$E$3599,'Expenditures - all orgs'!$C$14:$C$3599, 'Budget Detail - DDDDDD'!$B234,'Expenditures - all orgs'!$B$14:$B$3599,'Budget Detail - DDDDDD'!$B$3)</f>
        <v>0</v>
      </c>
      <c r="E234" s="448">
        <f>SUMIFS('Expenditures - all orgs'!$F$14:$F$3599,'Expenditures - all orgs'!$C$14:$C$3599, 'Budget Detail - DDDDDD'!$B234,'Expenditures - all orgs'!$B$14:$B$3599,'Budget Detail - DDDDDD'!$B$3)</f>
        <v>0</v>
      </c>
      <c r="F234" s="449">
        <f>C234-D234-E234</f>
        <v>0</v>
      </c>
    </row>
    <row r="235" spans="1:6" ht="15" customHeight="1" thickBot="1" x14ac:dyDescent="0.35">
      <c r="A235" s="232"/>
      <c r="B235" s="619" t="s">
        <v>362</v>
      </c>
      <c r="C235" s="359">
        <f>SUM(C231:C234)</f>
        <v>0</v>
      </c>
      <c r="D235" s="359">
        <f t="shared" ref="D235:F235" si="24">SUM(D231:D234)</f>
        <v>0</v>
      </c>
      <c r="E235" s="359">
        <f t="shared" si="24"/>
        <v>0</v>
      </c>
      <c r="F235" s="359">
        <f t="shared" si="24"/>
        <v>0</v>
      </c>
    </row>
    <row r="236" spans="1:6" ht="15" customHeight="1" x14ac:dyDescent="0.3">
      <c r="A236" s="708"/>
      <c r="B236" s="588"/>
      <c r="C236" s="288"/>
      <c r="D236" s="966"/>
      <c r="E236" s="966"/>
      <c r="F236" s="967"/>
    </row>
    <row r="237" spans="1:6" ht="15" customHeight="1" x14ac:dyDescent="0.3">
      <c r="A237" s="231" t="s">
        <v>220</v>
      </c>
      <c r="B237" s="588"/>
      <c r="C237" s="291"/>
      <c r="D237" s="292"/>
      <c r="E237" s="292"/>
      <c r="F237" s="293"/>
    </row>
    <row r="238" spans="1:6" ht="15" customHeight="1" x14ac:dyDescent="0.3">
      <c r="A238" s="222" t="s">
        <v>101</v>
      </c>
      <c r="B238" s="1130">
        <v>135100</v>
      </c>
      <c r="C238" s="318">
        <f>SUMIFS('Expenditures - all orgs'!$D$14:$D$3599,'Expenditures - all orgs'!$C$14:$C$3599, 'Budget Detail - DDDDDD'!$B238,'Expenditures - all orgs'!$B$14:$B$3599,'Budget Detail - DDDDDD'!$B$3)</f>
        <v>0</v>
      </c>
      <c r="D238" s="458">
        <f>SUMIFS('Expenditures - all orgs'!$E$14:$E$3599,'Expenditures - all orgs'!$C$14:$C$3599, 'Budget Detail - DDDDDD'!$B238,'Expenditures - all orgs'!$B$14:$B$3599,'Budget Detail - DDDDDD'!$B$3)</f>
        <v>0</v>
      </c>
      <c r="E238" s="459">
        <f>SUMIFS('Expenditures - all orgs'!$F$14:$F$3599,'Expenditures - all orgs'!$C$14:$C$3599, 'Budget Detail - DDDDDD'!$B238,'Expenditures - all orgs'!$B$14:$B$3599,'Budget Detail - DDDDDD'!$B$3)</f>
        <v>0</v>
      </c>
      <c r="F238" s="460">
        <f t="shared" si="6"/>
        <v>0</v>
      </c>
    </row>
    <row r="239" spans="1:6" ht="15" customHeight="1" x14ac:dyDescent="0.3">
      <c r="A239" s="218" t="s">
        <v>216</v>
      </c>
      <c r="B239" s="1131">
        <v>135200</v>
      </c>
      <c r="C239" s="318">
        <f>SUMIFS('Expenditures - all orgs'!$D$14:$D$3599,'Expenditures - all orgs'!$C$14:$C$3599, 'Budget Detail - DDDDDD'!$B239,'Expenditures - all orgs'!$B$14:$B$3599,'Budget Detail - DDDDDD'!$B$3)</f>
        <v>0</v>
      </c>
      <c r="D239" s="458">
        <f>SUMIFS('Expenditures - all orgs'!$E$14:$E$3599,'Expenditures - all orgs'!$C$14:$C$3599, 'Budget Detail - DDDDDD'!$B239,'Expenditures - all orgs'!$B$14:$B$3599,'Budget Detail - DDDDDD'!$B$3)</f>
        <v>0</v>
      </c>
      <c r="E239" s="459">
        <f>SUMIFS('Expenditures - all orgs'!$F$14:$F$3599,'Expenditures - all orgs'!$C$14:$C$3599, 'Budget Detail - DDDDDD'!$B239,'Expenditures - all orgs'!$B$14:$B$3599,'Budget Detail - DDDDDD'!$B$3)</f>
        <v>0</v>
      </c>
      <c r="F239" s="460">
        <f t="shared" si="6"/>
        <v>0</v>
      </c>
    </row>
    <row r="240" spans="1:6" ht="15" customHeight="1" x14ac:dyDescent="0.3">
      <c r="A240" s="218" t="s">
        <v>217</v>
      </c>
      <c r="B240" s="1131">
        <v>135300</v>
      </c>
      <c r="C240" s="318">
        <f>SUMIFS('Expenditures - all orgs'!$D$14:$D$3599,'Expenditures - all orgs'!$C$14:$C$3599, 'Budget Detail - DDDDDD'!$B240,'Expenditures - all orgs'!$B$14:$B$3599,'Budget Detail - DDDDDD'!$B$3)</f>
        <v>0</v>
      </c>
      <c r="D240" s="458">
        <f>SUMIFS('Expenditures - all orgs'!$E$14:$E$3599,'Expenditures - all orgs'!$C$14:$C$3599, 'Budget Detail - DDDDDD'!$B240,'Expenditures - all orgs'!$B$14:$B$3599,'Budget Detail - DDDDDD'!$B$3)</f>
        <v>0</v>
      </c>
      <c r="E240" s="459">
        <f>SUMIFS('Expenditures - all orgs'!$F$14:$F$3599,'Expenditures - all orgs'!$C$14:$C$3599, 'Budget Detail - DDDDDD'!$B240,'Expenditures - all orgs'!$B$14:$B$3599,'Budget Detail - DDDDDD'!$B$3)</f>
        <v>0</v>
      </c>
      <c r="F240" s="460">
        <f t="shared" si="6"/>
        <v>0</v>
      </c>
    </row>
    <row r="241" spans="1:6" ht="15" customHeight="1" x14ac:dyDescent="0.3">
      <c r="A241" s="225" t="s">
        <v>26</v>
      </c>
      <c r="B241" s="1131">
        <v>135400</v>
      </c>
      <c r="C241" s="318">
        <f>SUMIFS('Expenditures - all orgs'!$D$14:$D$3599,'Expenditures - all orgs'!$C$14:$C$3599, 'Budget Detail - DDDDDD'!$B241,'Expenditures - all orgs'!$B$14:$B$3599,'Budget Detail - DDDDDD'!$B$3)</f>
        <v>0</v>
      </c>
      <c r="D241" s="458">
        <f>SUMIFS('Expenditures - all orgs'!$E$14:$E$3599,'Expenditures - all orgs'!$C$14:$C$3599, 'Budget Detail - DDDDDD'!$B241,'Expenditures - all orgs'!$B$14:$B$3599,'Budget Detail - DDDDDD'!$B$3)</f>
        <v>0</v>
      </c>
      <c r="E241" s="459">
        <f>SUMIFS('Expenditures - all orgs'!$F$14:$F$3599,'Expenditures - all orgs'!$C$14:$C$3599, 'Budget Detail - DDDDDD'!$B241,'Expenditures - all orgs'!$B$14:$B$3599,'Budget Detail - DDDDDD'!$B$3)</f>
        <v>0</v>
      </c>
      <c r="F241" s="460">
        <f t="shared" si="6"/>
        <v>0</v>
      </c>
    </row>
    <row r="242" spans="1:6" ht="15" customHeight="1" x14ac:dyDescent="0.3">
      <c r="A242" s="225" t="s">
        <v>218</v>
      </c>
      <c r="B242" s="1131">
        <v>135500</v>
      </c>
      <c r="C242" s="318">
        <f>SUMIFS('Expenditures - all orgs'!$D$14:$D$3599,'Expenditures - all orgs'!$C$14:$C$3599, 'Budget Detail - DDDDDD'!$B242,'Expenditures - all orgs'!$B$14:$B$3599,'Budget Detail - DDDDDD'!$B$3)</f>
        <v>0</v>
      </c>
      <c r="D242" s="458">
        <f>SUMIFS('Expenditures - all orgs'!$E$14:$E$3599,'Expenditures - all orgs'!$C$14:$C$3599, 'Budget Detail - DDDDDD'!$B242,'Expenditures - all orgs'!$B$14:$B$3599,'Budget Detail - DDDDDD'!$B$3)</f>
        <v>0</v>
      </c>
      <c r="E242" s="459">
        <f>SUMIFS('Expenditures - all orgs'!$F$14:$F$3599,'Expenditures - all orgs'!$C$14:$C$3599, 'Budget Detail - DDDDDD'!$B242,'Expenditures - all orgs'!$B$14:$B$3599,'Budget Detail - DDDDDD'!$B$3)</f>
        <v>0</v>
      </c>
      <c r="F242" s="460">
        <f t="shared" si="6"/>
        <v>0</v>
      </c>
    </row>
    <row r="243" spans="1:6" ht="15" customHeight="1" x14ac:dyDescent="0.3">
      <c r="A243" s="225" t="s">
        <v>409</v>
      </c>
      <c r="B243" s="1131">
        <v>135600</v>
      </c>
      <c r="C243" s="318">
        <f>SUMIFS('Expenditures - all orgs'!$D$14:$D$3599,'Expenditures - all orgs'!$C$14:$C$3599, 'Budget Detail - DDDDDD'!$B243,'Expenditures - all orgs'!$B$14:$B$3599,'Budget Detail - DDDDDD'!$B$3)</f>
        <v>0</v>
      </c>
      <c r="D243" s="458">
        <f>SUMIFS('Expenditures - all orgs'!$E$14:$E$3599,'Expenditures - all orgs'!$C$14:$C$3599, 'Budget Detail - DDDDDD'!$B243,'Expenditures - all orgs'!$B$14:$B$3599,'Budget Detail - DDDDDD'!$B$3)</f>
        <v>0</v>
      </c>
      <c r="E243" s="459">
        <f>SUMIFS('Expenditures - all orgs'!$F$14:$F$3599,'Expenditures - all orgs'!$C$14:$C$3599, 'Budget Detail - DDDDDD'!$B243,'Expenditures - all orgs'!$B$14:$B$3599,'Budget Detail - DDDDDD'!$B$3)</f>
        <v>0</v>
      </c>
      <c r="F243" s="460">
        <f t="shared" ref="F243" si="25">C243-D243-E243</f>
        <v>0</v>
      </c>
    </row>
    <row r="244" spans="1:6" ht="15" customHeight="1" x14ac:dyDescent="0.3">
      <c r="A244" s="216" t="s">
        <v>104</v>
      </c>
      <c r="B244" s="1131" t="s">
        <v>107</v>
      </c>
      <c r="C244" s="318">
        <f>SUMIFS('Expenditures - all orgs'!$D$14:$D$3599,'Expenditures - all orgs'!$C$14:$C$3599, 'Budget Detail - DDDDDD'!$B244,'Expenditures - all orgs'!$B$14:$B$3599,'Budget Detail - DDDDDD'!$B$3)</f>
        <v>0</v>
      </c>
      <c r="D244" s="458">
        <f>SUMIFS('Expenditures - all orgs'!$E$14:$E$3599,'Expenditures - all orgs'!$C$14:$C$3599, 'Budget Detail - DDDDDD'!$B244,'Expenditures - all orgs'!$B$14:$B$3599,'Budget Detail - DDDDDD'!$B$3)</f>
        <v>0</v>
      </c>
      <c r="E244" s="459">
        <f>SUMIFS('Expenditures - all orgs'!$F$14:$F$3599,'Expenditures - all orgs'!$C$14:$C$3599, 'Budget Detail - DDDDDD'!$B244,'Expenditures - all orgs'!$B$14:$B$3599,'Budget Detail - DDDDDD'!$B$3)</f>
        <v>0</v>
      </c>
      <c r="F244" s="460">
        <f t="shared" si="6"/>
        <v>0</v>
      </c>
    </row>
    <row r="245" spans="1:6" ht="15" customHeight="1" thickBot="1" x14ac:dyDescent="0.35">
      <c r="A245" s="216" t="s">
        <v>104</v>
      </c>
      <c r="B245" s="1131" t="s">
        <v>107</v>
      </c>
      <c r="C245" s="362">
        <f>SUMIFS('Expenditures - all orgs'!$D$14:$D$3599,'Expenditures - all orgs'!$C$14:$C$3599, 'Budget Detail - DDDDDD'!$B245,'Expenditures - all orgs'!$B$14:$B$3599,'Budget Detail - DDDDDD'!$B$3)</f>
        <v>0</v>
      </c>
      <c r="D245" s="461">
        <f>SUMIFS('Expenditures - all orgs'!$E$14:$E$3599,'Expenditures - all orgs'!$C$14:$C$3599, 'Budget Detail - DDDDDD'!$B245,'Expenditures - all orgs'!$B$14:$B$3599,'Budget Detail - DDDDDD'!$B$3)</f>
        <v>0</v>
      </c>
      <c r="E245" s="462">
        <f>SUMIFS('Expenditures - all orgs'!$F$14:$F$3599,'Expenditures - all orgs'!$C$14:$C$3599, 'Budget Detail - DDDDDD'!$B245,'Expenditures - all orgs'!$B$14:$B$3599,'Budget Detail - DDDDDD'!$B$3)</f>
        <v>0</v>
      </c>
      <c r="F245" s="463">
        <f t="shared" si="6"/>
        <v>0</v>
      </c>
    </row>
    <row r="246" spans="1:6" ht="15" customHeight="1" thickBot="1" x14ac:dyDescent="0.35">
      <c r="A246" s="216"/>
      <c r="B246" s="1132" t="s">
        <v>362</v>
      </c>
      <c r="C246" s="1091">
        <f>SUM(C238:C245)</f>
        <v>0</v>
      </c>
      <c r="D246" s="1091">
        <f t="shared" ref="D246:F246" si="26">SUM(D238:D245)</f>
        <v>0</v>
      </c>
      <c r="E246" s="1091">
        <f t="shared" si="26"/>
        <v>0</v>
      </c>
      <c r="F246" s="1091">
        <f t="shared" si="26"/>
        <v>0</v>
      </c>
    </row>
    <row r="247" spans="1:6" ht="15" customHeight="1" x14ac:dyDescent="0.3">
      <c r="A247" s="708"/>
      <c r="B247" s="588"/>
      <c r="C247" s="288"/>
      <c r="D247" s="966"/>
      <c r="E247" s="966"/>
      <c r="F247" s="967"/>
    </row>
    <row r="248" spans="1:6" ht="15" customHeight="1" x14ac:dyDescent="0.3">
      <c r="A248" s="231" t="s">
        <v>219</v>
      </c>
      <c r="B248" s="588"/>
      <c r="C248" s="291"/>
      <c r="D248" s="292"/>
      <c r="E248" s="292"/>
      <c r="F248" s="293"/>
    </row>
    <row r="249" spans="1:6" ht="15" customHeight="1" x14ac:dyDescent="0.3">
      <c r="A249" s="708" t="s">
        <v>221</v>
      </c>
      <c r="B249" s="622">
        <v>136200</v>
      </c>
      <c r="C249" s="319">
        <f>SUMIFS('Expenditures - all orgs'!$D$14:$D$3599,'Expenditures - all orgs'!$C$14:$C$3599, 'Budget Detail - DDDDDD'!$B249,'Expenditures - all orgs'!$B$14:$B$3599,'Budget Detail - DDDDDD'!$B$3)</f>
        <v>0</v>
      </c>
      <c r="D249" s="464">
        <f>SUMIFS('Expenditures - all orgs'!$E$14:$E$3599,'Expenditures - all orgs'!$C$14:$C$3599, 'Budget Detail - DDDDDD'!$B249,'Expenditures - all orgs'!$B$14:$B$3599,'Budget Detail - DDDDDD'!$B$3)</f>
        <v>0</v>
      </c>
      <c r="E249" s="465">
        <f>SUMIFS('Expenditures - all orgs'!$F$14:$F$3599,'Expenditures - all orgs'!$C$14:$C$3599, 'Budget Detail - DDDDDD'!$B249,'Expenditures - all orgs'!$B$14:$B$3599,'Budget Detail - DDDDDD'!$B$3)</f>
        <v>0</v>
      </c>
      <c r="F249" s="466">
        <f t="shared" ref="F249:F254" si="27">C249-D249-E249</f>
        <v>0</v>
      </c>
    </row>
    <row r="250" spans="1:6" ht="15" customHeight="1" x14ac:dyDescent="0.3">
      <c r="A250" s="708" t="s">
        <v>223</v>
      </c>
      <c r="B250" s="623">
        <v>136300</v>
      </c>
      <c r="C250" s="319">
        <f>SUMIFS('Expenditures - all orgs'!$D$14:$D$3599,'Expenditures - all orgs'!$C$14:$C$3599, 'Budget Detail - DDDDDD'!$B250,'Expenditures - all orgs'!$B$14:$B$3599,'Budget Detail - DDDDDD'!$B$3)</f>
        <v>0</v>
      </c>
      <c r="D250" s="464">
        <f>SUMIFS('Expenditures - all orgs'!$E$14:$E$3599,'Expenditures - all orgs'!$C$14:$C$3599, 'Budget Detail - DDDDDD'!$B250,'Expenditures - all orgs'!$B$14:$B$3599,'Budget Detail - DDDDDD'!$B$3)</f>
        <v>0</v>
      </c>
      <c r="E250" s="465">
        <f>SUMIFS('Expenditures - all orgs'!$F$14:$F$3599,'Expenditures - all orgs'!$C$14:$C$3599, 'Budget Detail - DDDDDD'!$B250,'Expenditures - all orgs'!$B$14:$B$3599,'Budget Detail - DDDDDD'!$B$3)</f>
        <v>0</v>
      </c>
      <c r="F250" s="466">
        <f t="shared" si="27"/>
        <v>0</v>
      </c>
    </row>
    <row r="251" spans="1:6" ht="15" customHeight="1" x14ac:dyDescent="0.3">
      <c r="A251" s="708" t="s">
        <v>224</v>
      </c>
      <c r="B251" s="623">
        <v>136400</v>
      </c>
      <c r="C251" s="319">
        <f>SUMIFS('Expenditures - all orgs'!$D$14:$D$3599,'Expenditures - all orgs'!$C$14:$C$3599, 'Budget Detail - DDDDDD'!$B251,'Expenditures - all orgs'!$B$14:$B$3599,'Budget Detail - DDDDDD'!$B$3)</f>
        <v>0</v>
      </c>
      <c r="D251" s="464">
        <f>SUMIFS('Expenditures - all orgs'!$E$14:$E$3599,'Expenditures - all orgs'!$C$14:$C$3599, 'Budget Detail - DDDDDD'!$B251,'Expenditures - all orgs'!$B$14:$B$3599,'Budget Detail - DDDDDD'!$B$3)</f>
        <v>0</v>
      </c>
      <c r="E251" s="465">
        <f>SUMIFS('Expenditures - all orgs'!$F$14:$F$3599,'Expenditures - all orgs'!$C$14:$C$3599, 'Budget Detail - DDDDDD'!$B251,'Expenditures - all orgs'!$B$14:$B$3599,'Budget Detail - DDDDDD'!$B$3)</f>
        <v>0</v>
      </c>
      <c r="F251" s="466">
        <f t="shared" si="27"/>
        <v>0</v>
      </c>
    </row>
    <row r="252" spans="1:6" ht="15" customHeight="1" x14ac:dyDescent="0.3">
      <c r="A252" s="708" t="s">
        <v>225</v>
      </c>
      <c r="B252" s="623">
        <v>136500</v>
      </c>
      <c r="C252" s="319">
        <f>SUMIFS('Expenditures - all orgs'!$D$14:$D$3599,'Expenditures - all orgs'!$C$14:$C$3599, 'Budget Detail - DDDDDD'!$B252,'Expenditures - all orgs'!$B$14:$B$3599,'Budget Detail - DDDDDD'!$B$3)</f>
        <v>0</v>
      </c>
      <c r="D252" s="464">
        <f>SUMIFS('Expenditures - all orgs'!$E$14:$E$3599,'Expenditures - all orgs'!$C$14:$C$3599, 'Budget Detail - DDDDDD'!$B252,'Expenditures - all orgs'!$B$14:$B$3599,'Budget Detail - DDDDDD'!$B$3)</f>
        <v>0</v>
      </c>
      <c r="E252" s="465">
        <f>SUMIFS('Expenditures - all orgs'!$F$14:$F$3599,'Expenditures - all orgs'!$C$14:$C$3599, 'Budget Detail - DDDDDD'!$B252,'Expenditures - all orgs'!$B$14:$B$3599,'Budget Detail - DDDDDD'!$B$3)</f>
        <v>0</v>
      </c>
      <c r="F252" s="466">
        <f t="shared" si="27"/>
        <v>0</v>
      </c>
    </row>
    <row r="253" spans="1:6" ht="15" customHeight="1" x14ac:dyDescent="0.3">
      <c r="A253" s="708" t="s">
        <v>104</v>
      </c>
      <c r="B253" s="623" t="s">
        <v>107</v>
      </c>
      <c r="C253" s="319">
        <f>SUMIFS('Expenditures - all orgs'!$D$14:$D$3599,'Expenditures - all orgs'!$C$14:$C$3599, 'Budget Detail - DDDDDD'!$B253,'Expenditures - all orgs'!$B$14:$B$3599,'Budget Detail - DDDDDD'!$B$3)</f>
        <v>0</v>
      </c>
      <c r="D253" s="464">
        <f>SUMIFS('Expenditures - all orgs'!$E$14:$E$3599,'Expenditures - all orgs'!$C$14:$C$3599, 'Budget Detail - DDDDDD'!$B253,'Expenditures - all orgs'!$B$14:$B$3599,'Budget Detail - DDDDDD'!$B$3)</f>
        <v>0</v>
      </c>
      <c r="E253" s="465">
        <f>SUMIFS('Expenditures - all orgs'!$F$14:$F$3599,'Expenditures - all orgs'!$C$14:$C$3599, 'Budget Detail - DDDDDD'!$B253,'Expenditures - all orgs'!$B$14:$B$3599,'Budget Detail - DDDDDD'!$B$3)</f>
        <v>0</v>
      </c>
      <c r="F253" s="466">
        <f t="shared" si="27"/>
        <v>0</v>
      </c>
    </row>
    <row r="254" spans="1:6" ht="15" customHeight="1" thickBot="1" x14ac:dyDescent="0.35">
      <c r="A254" s="708" t="s">
        <v>104</v>
      </c>
      <c r="B254" s="623" t="s">
        <v>107</v>
      </c>
      <c r="C254" s="319">
        <f>SUMIFS('Expenditures - all orgs'!$D$14:$D$3599,'Expenditures - all orgs'!$C$14:$C$3599, 'Budget Detail - DDDDDD'!$B254,'Expenditures - all orgs'!$B$14:$B$3599,'Budget Detail - DDDDDD'!$B$3)</f>
        <v>0</v>
      </c>
      <c r="D254" s="467">
        <f>SUMIFS('Expenditures - all orgs'!$E$14:$E$3599,'Expenditures - all orgs'!$C$14:$C$3599, 'Budget Detail - DDDDDD'!$B254,'Expenditures - all orgs'!$B$14:$B$3599,'Budget Detail - DDDDDD'!$B$3)</f>
        <v>0</v>
      </c>
      <c r="E254" s="468">
        <f>SUMIFS('Expenditures - all orgs'!$F$14:$F$3599,'Expenditures - all orgs'!$C$14:$C$3599, 'Budget Detail - DDDDDD'!$B254,'Expenditures - all orgs'!$B$14:$B$3599,'Budget Detail - DDDDDD'!$B$3)</f>
        <v>0</v>
      </c>
      <c r="F254" s="469">
        <f t="shared" si="27"/>
        <v>0</v>
      </c>
    </row>
    <row r="255" spans="1:6" ht="15" customHeight="1" thickBot="1" x14ac:dyDescent="0.35">
      <c r="A255" s="708"/>
      <c r="B255" s="624" t="s">
        <v>362</v>
      </c>
      <c r="C255" s="968">
        <f>SUM(C249:C254)</f>
        <v>0</v>
      </c>
      <c r="D255" s="968">
        <f t="shared" ref="D255:F255" si="28">SUM(D249:D254)</f>
        <v>0</v>
      </c>
      <c r="E255" s="968">
        <f t="shared" si="28"/>
        <v>0</v>
      </c>
      <c r="F255" s="968">
        <f t="shared" si="28"/>
        <v>0</v>
      </c>
    </row>
    <row r="256" spans="1:6" ht="15" customHeight="1" x14ac:dyDescent="0.3">
      <c r="A256" s="708"/>
      <c r="B256" s="588"/>
      <c r="C256" s="288"/>
      <c r="D256" s="966"/>
      <c r="E256" s="966"/>
      <c r="F256" s="967"/>
    </row>
    <row r="257" spans="1:6" ht="15" customHeight="1" x14ac:dyDescent="0.3">
      <c r="A257" s="231" t="s">
        <v>222</v>
      </c>
      <c r="B257" s="588"/>
      <c r="C257" s="288"/>
      <c r="D257" s="966"/>
      <c r="E257" s="966"/>
      <c r="F257" s="967"/>
    </row>
    <row r="258" spans="1:6" ht="15" customHeight="1" x14ac:dyDescent="0.3">
      <c r="A258" s="218" t="s">
        <v>407</v>
      </c>
      <c r="B258" s="625">
        <v>137100</v>
      </c>
      <c r="C258" s="320">
        <f>SUMIFS('Expenditures - all orgs'!$D$14:$D$3599,'Expenditures - all orgs'!$C$14:$C$3599, 'Budget Detail - DDDDDD'!$B258,'Expenditures - all orgs'!$B$14:$B$3599,'Budget Detail - DDDDDD'!$B$3)</f>
        <v>0</v>
      </c>
      <c r="D258" s="471">
        <f>SUMIFS('Expenditures - all orgs'!$E$14:$E$3599,'Expenditures - all orgs'!$C$14:$C$3599, 'Budget Detail - DDDDDD'!$B258,'Expenditures - all orgs'!$B$14:$B$3599,'Budget Detail - DDDDDD'!$B$3)</f>
        <v>0</v>
      </c>
      <c r="E258" s="472">
        <f>SUMIFS('Expenditures - all orgs'!$F$14:$F$3599,'Expenditures - all orgs'!$C$14:$C$3599, 'Budget Detail - DDDDDD'!$B258,'Expenditures - all orgs'!$B$14:$B$3599,'Budget Detail - DDDDDD'!$B$3)</f>
        <v>0</v>
      </c>
      <c r="F258" s="473">
        <f t="shared" ref="F258" si="29">C258-D258-E258</f>
        <v>0</v>
      </c>
    </row>
    <row r="259" spans="1:6" ht="15" customHeight="1" x14ac:dyDescent="0.3">
      <c r="A259" s="218" t="s">
        <v>408</v>
      </c>
      <c r="B259" s="1104">
        <v>137200</v>
      </c>
      <c r="C259" s="320">
        <f>SUMIFS('Expenditures - all orgs'!$D$14:$D$3599,'Expenditures - all orgs'!$C$14:$C$3599, 'Budget Detail - DDDDDD'!$B259,'Expenditures - all orgs'!$B$14:$B$3599,'Budget Detail - DDDDDD'!$B$3)</f>
        <v>0</v>
      </c>
      <c r="D259" s="471">
        <f>SUMIFS('Expenditures - all orgs'!$E$14:$E$3599,'Expenditures - all orgs'!$C$14:$C$3599, 'Budget Detail - DDDDDD'!$B259,'Expenditures - all orgs'!$B$14:$B$3599,'Budget Detail - DDDDDD'!$B$3)</f>
        <v>0</v>
      </c>
      <c r="E259" s="472">
        <f>SUMIFS('Expenditures - all orgs'!$F$14:$F$3599,'Expenditures - all orgs'!$C$14:$C$3599, 'Budget Detail - DDDDDD'!$B259,'Expenditures - all orgs'!$B$14:$B$3599,'Budget Detail - DDDDDD'!$B$3)</f>
        <v>0</v>
      </c>
      <c r="F259" s="473">
        <f t="shared" ref="F259:F260" si="30">C259-D259-E259</f>
        <v>0</v>
      </c>
    </row>
    <row r="260" spans="1:6" ht="15" customHeight="1" x14ac:dyDescent="0.3">
      <c r="A260" s="218" t="s">
        <v>226</v>
      </c>
      <c r="B260" s="1104">
        <v>137300</v>
      </c>
      <c r="C260" s="320">
        <f>SUMIFS('Expenditures - all orgs'!$D$14:$D$3599,'Expenditures - all orgs'!$C$14:$C$3599, 'Budget Detail - DDDDDD'!$B260,'Expenditures - all orgs'!$B$14:$B$3599,'Budget Detail - DDDDDD'!$B$3)</f>
        <v>0</v>
      </c>
      <c r="D260" s="471">
        <f>SUMIFS('Expenditures - all orgs'!$E$14:$E$3599,'Expenditures - all orgs'!$C$14:$C$3599, 'Budget Detail - DDDDDD'!$B260,'Expenditures - all orgs'!$B$14:$B$3599,'Budget Detail - DDDDDD'!$B$3)</f>
        <v>0</v>
      </c>
      <c r="E260" s="472">
        <f>SUMIFS('Expenditures - all orgs'!$F$14:$F$3599,'Expenditures - all orgs'!$C$14:$C$3599, 'Budget Detail - DDDDDD'!$B260,'Expenditures - all orgs'!$B$14:$B$3599,'Budget Detail - DDDDDD'!$B$3)</f>
        <v>0</v>
      </c>
      <c r="F260" s="473">
        <f t="shared" si="30"/>
        <v>0</v>
      </c>
    </row>
    <row r="261" spans="1:6" ht="15" customHeight="1" x14ac:dyDescent="0.3">
      <c r="A261" s="216" t="s">
        <v>27</v>
      </c>
      <c r="B261" s="626">
        <v>137400</v>
      </c>
      <c r="C261" s="320">
        <f>SUMIFS('Expenditures - all orgs'!$D$14:$D$3599,'Expenditures - all orgs'!$C$14:$C$3599, 'Budget Detail - DDDDDD'!$B261,'Expenditures - all orgs'!$B$14:$B$3599,'Budget Detail - DDDDDD'!$B$3)</f>
        <v>0</v>
      </c>
      <c r="D261" s="471">
        <f>SUMIFS('Expenditures - all orgs'!$E$14:$E$3599,'Expenditures - all orgs'!$C$14:$C$3599, 'Budget Detail - DDDDDD'!$B261,'Expenditures - all orgs'!$B$14:$B$3599,'Budget Detail - DDDDDD'!$B$3)</f>
        <v>0</v>
      </c>
      <c r="E261" s="472">
        <f>SUMIFS('Expenditures - all orgs'!$F$14:$F$3599,'Expenditures - all orgs'!$C$14:$C$3599, 'Budget Detail - DDDDDD'!$B261,'Expenditures - all orgs'!$B$14:$B$3599,'Budget Detail - DDDDDD'!$B$3)</f>
        <v>0</v>
      </c>
      <c r="F261" s="474">
        <f t="shared" si="6"/>
        <v>0</v>
      </c>
    </row>
    <row r="262" spans="1:6" ht="15" customHeight="1" x14ac:dyDescent="0.3">
      <c r="A262" s="225" t="s">
        <v>227</v>
      </c>
      <c r="B262" s="626">
        <v>137500</v>
      </c>
      <c r="C262" s="320">
        <f>SUMIFS('Expenditures - all orgs'!$D$14:$D$3599,'Expenditures - all orgs'!$C$14:$C$3599, 'Budget Detail - DDDDDD'!$B262,'Expenditures - all orgs'!$B$14:$B$3599,'Budget Detail - DDDDDD'!$B$3)</f>
        <v>0</v>
      </c>
      <c r="D262" s="471">
        <f>SUMIFS('Expenditures - all orgs'!$E$14:$E$3599,'Expenditures - all orgs'!$C$14:$C$3599, 'Budget Detail - DDDDDD'!$B262,'Expenditures - all orgs'!$B$14:$B$3599,'Budget Detail - DDDDDD'!$B$3)</f>
        <v>0</v>
      </c>
      <c r="E262" s="472">
        <f>SUMIFS('Expenditures - all orgs'!$F$14:$F$3599,'Expenditures - all orgs'!$C$14:$C$3599, 'Budget Detail - DDDDDD'!$B262,'Expenditures - all orgs'!$B$14:$B$3599,'Budget Detail - DDDDDD'!$B$3)</f>
        <v>0</v>
      </c>
      <c r="F262" s="474">
        <f t="shared" si="6"/>
        <v>0</v>
      </c>
    </row>
    <row r="263" spans="1:6" ht="15" customHeight="1" x14ac:dyDescent="0.3">
      <c r="A263" s="225" t="s">
        <v>228</v>
      </c>
      <c r="B263" s="626">
        <v>137600</v>
      </c>
      <c r="C263" s="320">
        <f>SUMIFS('Expenditures - all orgs'!$D$14:$D$3599,'Expenditures - all orgs'!$C$14:$C$3599, 'Budget Detail - DDDDDD'!$B263,'Expenditures - all orgs'!$B$14:$B$3599,'Budget Detail - DDDDDD'!$B$3)</f>
        <v>0</v>
      </c>
      <c r="D263" s="471">
        <f>SUMIFS('Expenditures - all orgs'!$E$14:$E$3599,'Expenditures - all orgs'!$C$14:$C$3599, 'Budget Detail - DDDDDD'!$B263,'Expenditures - all orgs'!$B$14:$B$3599,'Budget Detail - DDDDDD'!$B$3)</f>
        <v>0</v>
      </c>
      <c r="E263" s="472">
        <f>SUMIFS('Expenditures - all orgs'!$F$14:$F$3599,'Expenditures - all orgs'!$C$14:$C$3599, 'Budget Detail - DDDDDD'!$B263,'Expenditures - all orgs'!$B$14:$B$3599,'Budget Detail - DDDDDD'!$B$3)</f>
        <v>0</v>
      </c>
      <c r="F263" s="474">
        <f t="shared" si="6"/>
        <v>0</v>
      </c>
    </row>
    <row r="264" spans="1:6" ht="15" customHeight="1" x14ac:dyDescent="0.3">
      <c r="A264" s="225" t="s">
        <v>229</v>
      </c>
      <c r="B264" s="626">
        <v>137700</v>
      </c>
      <c r="C264" s="320">
        <f>SUMIFS('Expenditures - all orgs'!$D$14:$D$3599,'Expenditures - all orgs'!$C$14:$C$3599, 'Budget Detail - DDDDDD'!$B264,'Expenditures - all orgs'!$B$14:$B$3599,'Budget Detail - DDDDDD'!$B$3)</f>
        <v>0</v>
      </c>
      <c r="D264" s="471">
        <f>SUMIFS('Expenditures - all orgs'!$E$14:$E$3599,'Expenditures - all orgs'!$C$14:$C$3599, 'Budget Detail - DDDDDD'!$B264,'Expenditures - all orgs'!$B$14:$B$3599,'Budget Detail - DDDDDD'!$B$3)</f>
        <v>0</v>
      </c>
      <c r="E264" s="472">
        <f>SUMIFS('Expenditures - all orgs'!$F$14:$F$3599,'Expenditures - all orgs'!$C$14:$C$3599, 'Budget Detail - DDDDDD'!$B264,'Expenditures - all orgs'!$B$14:$B$3599,'Budget Detail - DDDDDD'!$B$3)</f>
        <v>0</v>
      </c>
      <c r="F264" s="474">
        <f t="shared" si="6"/>
        <v>0</v>
      </c>
    </row>
    <row r="265" spans="1:6" ht="15" customHeight="1" x14ac:dyDescent="0.3">
      <c r="A265" s="225" t="s">
        <v>230</v>
      </c>
      <c r="B265" s="626">
        <v>137800</v>
      </c>
      <c r="C265" s="320">
        <f>SUMIFS('Expenditures - all orgs'!$D$14:$D$3599,'Expenditures - all orgs'!$C$14:$C$3599, 'Budget Detail - DDDDDD'!$B265,'Expenditures - all orgs'!$B$14:$B$3599,'Budget Detail - DDDDDD'!$B$3)</f>
        <v>0</v>
      </c>
      <c r="D265" s="471">
        <f>SUMIFS('Expenditures - all orgs'!$E$14:$E$3599,'Expenditures - all orgs'!$C$14:$C$3599, 'Budget Detail - DDDDDD'!$B265,'Expenditures - all orgs'!$B$14:$B$3599,'Budget Detail - DDDDDD'!$B$3)</f>
        <v>0</v>
      </c>
      <c r="E265" s="472">
        <f>SUMIFS('Expenditures - all orgs'!$F$14:$F$3599,'Expenditures - all orgs'!$C$14:$C$3599, 'Budget Detail - DDDDDD'!$B265,'Expenditures - all orgs'!$B$14:$B$3599,'Budget Detail - DDDDDD'!$B$3)</f>
        <v>0</v>
      </c>
      <c r="F265" s="474">
        <f t="shared" si="6"/>
        <v>0</v>
      </c>
    </row>
    <row r="266" spans="1:6" ht="15" customHeight="1" x14ac:dyDescent="0.3">
      <c r="A266" s="225" t="s">
        <v>231</v>
      </c>
      <c r="B266" s="626">
        <v>137900</v>
      </c>
      <c r="C266" s="320">
        <f>SUMIFS('Expenditures - all orgs'!$D$14:$D$3599,'Expenditures - all orgs'!$C$14:$C$3599, 'Budget Detail - DDDDDD'!$B266,'Expenditures - all orgs'!$B$14:$B$3599,'Budget Detail - DDDDDD'!$B$3)</f>
        <v>0</v>
      </c>
      <c r="D266" s="471">
        <f>SUMIFS('Expenditures - all orgs'!$E$14:$E$3599,'Expenditures - all orgs'!$C$14:$C$3599, 'Budget Detail - DDDDDD'!$B266,'Expenditures - all orgs'!$B$14:$B$3599,'Budget Detail - DDDDDD'!$B$3)</f>
        <v>0</v>
      </c>
      <c r="E266" s="472">
        <f>SUMIFS('Expenditures - all orgs'!$F$14:$F$3599,'Expenditures - all orgs'!$C$14:$C$3599, 'Budget Detail - DDDDDD'!$B266,'Expenditures - all orgs'!$B$14:$B$3599,'Budget Detail - DDDDDD'!$B$3)</f>
        <v>0</v>
      </c>
      <c r="F266" s="474">
        <f t="shared" si="6"/>
        <v>0</v>
      </c>
    </row>
    <row r="267" spans="1:6" ht="15" customHeight="1" x14ac:dyDescent="0.3">
      <c r="A267" s="225" t="s">
        <v>104</v>
      </c>
      <c r="B267" s="626" t="s">
        <v>107</v>
      </c>
      <c r="C267" s="320">
        <f>SUMIFS('Expenditures - all orgs'!$D$14:$D$3599,'Expenditures - all orgs'!$C$14:$C$3599, 'Budget Detail - DDDDDD'!$B267,'Expenditures - all orgs'!$B$14:$B$3599,'Budget Detail - DDDDDD'!$B$3)</f>
        <v>0</v>
      </c>
      <c r="D267" s="471">
        <f>SUMIFS('Expenditures - all orgs'!$E$14:$E$3599,'Expenditures - all orgs'!$C$14:$C$3599, 'Budget Detail - DDDDDD'!$B267,'Expenditures - all orgs'!$B$14:$B$3599,'Budget Detail - DDDDDD'!$B$3)</f>
        <v>0</v>
      </c>
      <c r="E267" s="472">
        <f>SUMIFS('Expenditures - all orgs'!$F$14:$F$3599,'Expenditures - all orgs'!$C$14:$C$3599, 'Budget Detail - DDDDDD'!$B267,'Expenditures - all orgs'!$B$14:$B$3599,'Budget Detail - DDDDDD'!$B$3)</f>
        <v>0</v>
      </c>
      <c r="F267" s="474">
        <f t="shared" si="6"/>
        <v>0</v>
      </c>
    </row>
    <row r="268" spans="1:6" ht="15" customHeight="1" thickBot="1" x14ac:dyDescent="0.35">
      <c r="A268" s="225" t="s">
        <v>104</v>
      </c>
      <c r="B268" s="626" t="s">
        <v>107</v>
      </c>
      <c r="C268" s="320">
        <f>SUMIFS('Expenditures - all orgs'!$D$14:$D$3599,'Expenditures - all orgs'!$C$14:$C$3599, 'Budget Detail - DDDDDD'!$B268,'Expenditures - all orgs'!$B$14:$B$3599,'Budget Detail - DDDDDD'!$B$3)</f>
        <v>0</v>
      </c>
      <c r="D268" s="475">
        <f>SUMIFS('Expenditures - all orgs'!$E$14:$E$3599,'Expenditures - all orgs'!$C$14:$C$3599, 'Budget Detail - DDDDDD'!$B268,'Expenditures - all orgs'!$B$14:$B$3599,'Budget Detail - DDDDDD'!$B$3)</f>
        <v>0</v>
      </c>
      <c r="E268" s="476">
        <f>SUMIFS('Expenditures - all orgs'!$F$14:$F$3599,'Expenditures - all orgs'!$C$14:$C$3599, 'Budget Detail - DDDDDD'!$B268,'Expenditures - all orgs'!$B$14:$B$3599,'Budget Detail - DDDDDD'!$B$3)</f>
        <v>0</v>
      </c>
      <c r="F268" s="477">
        <f t="shared" si="6"/>
        <v>0</v>
      </c>
    </row>
    <row r="269" spans="1:6" ht="15" customHeight="1" thickBot="1" x14ac:dyDescent="0.35">
      <c r="A269" s="225"/>
      <c r="B269" s="627" t="s">
        <v>362</v>
      </c>
      <c r="C269" s="364">
        <f>SUM(C258:C268)</f>
        <v>0</v>
      </c>
      <c r="D269" s="364">
        <f t="shared" ref="D269:F269" si="31">SUM(D258:D268)</f>
        <v>0</v>
      </c>
      <c r="E269" s="364">
        <f t="shared" si="31"/>
        <v>0</v>
      </c>
      <c r="F269" s="364">
        <f t="shared" si="31"/>
        <v>0</v>
      </c>
    </row>
    <row r="270" spans="1:6" ht="15" customHeight="1" x14ac:dyDescent="0.3">
      <c r="A270" s="708"/>
      <c r="B270" s="588"/>
      <c r="C270" s="288"/>
      <c r="D270" s="966"/>
      <c r="E270" s="966"/>
      <c r="F270" s="967"/>
    </row>
    <row r="271" spans="1:6" ht="15" customHeight="1" x14ac:dyDescent="0.3">
      <c r="A271" s="231" t="s">
        <v>232</v>
      </c>
      <c r="B271" s="588"/>
      <c r="C271" s="288"/>
      <c r="D271" s="966"/>
      <c r="E271" s="966"/>
      <c r="F271" s="967"/>
    </row>
    <row r="272" spans="1:6" ht="15" customHeight="1" x14ac:dyDescent="0.3">
      <c r="A272" s="222" t="s">
        <v>432</v>
      </c>
      <c r="B272" s="628">
        <v>141100</v>
      </c>
      <c r="C272" s="321">
        <f>SUMIFS('Expenditures - all orgs'!$D$14:$D$3599,'Expenditures - all orgs'!$C$14:$C$3599, 'Budget Detail - DDDDDD'!$B272,'Expenditures - all orgs'!$B$14:$B$3599,'Budget Detail - DDDDDD'!$B$3)</f>
        <v>0</v>
      </c>
      <c r="D272" s="1134">
        <f>SUMIFS('Expenditures - all orgs'!$E$14:$E$3599,'Expenditures - all orgs'!$C$14:$C$3599, 'Budget Detail - DDDDDD'!$B272,'Expenditures - all orgs'!$B$14:$B$3599,'Budget Detail - DDDDDD'!$B$3)</f>
        <v>0</v>
      </c>
      <c r="E272" s="480">
        <f>SUMIFS('Expenditures - all orgs'!$F$14:$F$3599,'Expenditures - all orgs'!$C$14:$C$3599, 'Budget Detail - DDDDDD'!$B272,'Expenditures - all orgs'!$B$14:$B$3599,'Budget Detail - DDDDDD'!$B$3)</f>
        <v>0</v>
      </c>
      <c r="F272" s="481">
        <f t="shared" si="6"/>
        <v>0</v>
      </c>
    </row>
    <row r="273" spans="1:6" ht="15" customHeight="1" x14ac:dyDescent="0.3">
      <c r="A273" s="222" t="s">
        <v>36</v>
      </c>
      <c r="B273" s="629">
        <v>141300</v>
      </c>
      <c r="C273" s="321">
        <f>SUMIFS('Expenditures - all orgs'!$D$14:$D$3599,'Expenditures - all orgs'!$C$14:$C$3599, 'Budget Detail - DDDDDD'!$B273,'Expenditures - all orgs'!$B$14:$B$3599,'Budget Detail - DDDDDD'!$B$3)</f>
        <v>0</v>
      </c>
      <c r="D273" s="1134">
        <f>SUMIFS('Expenditures - all orgs'!$E$14:$E$3599,'Expenditures - all orgs'!$C$14:$C$3599, 'Budget Detail - DDDDDD'!$B273,'Expenditures - all orgs'!$B$14:$B$3599,'Budget Detail - DDDDDD'!$B$3)</f>
        <v>0</v>
      </c>
      <c r="E273" s="480">
        <f>SUMIFS('Expenditures - all orgs'!$F$14:$F$3599,'Expenditures - all orgs'!$C$14:$C$3599, 'Budget Detail - DDDDDD'!$B273,'Expenditures - all orgs'!$B$14:$B$3599,'Budget Detail - DDDDDD'!$B$3)</f>
        <v>0</v>
      </c>
      <c r="F273" s="481">
        <f t="shared" ref="F273:F277" si="32">C273-D273-E273</f>
        <v>0</v>
      </c>
    </row>
    <row r="274" spans="1:6" ht="15" customHeight="1" x14ac:dyDescent="0.3">
      <c r="A274" s="222" t="s">
        <v>439</v>
      </c>
      <c r="B274" s="629">
        <v>141320</v>
      </c>
      <c r="C274" s="321">
        <f>SUMIFS('Expenditures - all orgs'!$D$14:$D$3599,'Expenditures - all orgs'!$C$14:$C$3599, 'Budget Detail - DDDDDD'!$B274,'Expenditures - all orgs'!$B$14:$B$3599,'Budget Detail - DDDDDD'!$B$3)</f>
        <v>0</v>
      </c>
      <c r="D274" s="1134">
        <f>SUMIFS('Expenditures - all orgs'!$E$14:$E$3599,'Expenditures - all orgs'!$C$14:$C$3599, 'Budget Detail - DDDDDD'!$B274,'Expenditures - all orgs'!$B$14:$B$3599,'Budget Detail - DDDDDD'!$B$3)</f>
        <v>0</v>
      </c>
      <c r="E274" s="480">
        <f>SUMIFS('Expenditures - all orgs'!$F$14:$F$3599,'Expenditures - all orgs'!$C$14:$C$3599, 'Budget Detail - DDDDDD'!$B274,'Expenditures - all orgs'!$B$14:$B$3599,'Budget Detail - DDDDDD'!$B$3)</f>
        <v>0</v>
      </c>
      <c r="F274" s="481">
        <f t="shared" si="32"/>
        <v>0</v>
      </c>
    </row>
    <row r="275" spans="1:6" ht="15" customHeight="1" x14ac:dyDescent="0.3">
      <c r="A275" s="222" t="s">
        <v>233</v>
      </c>
      <c r="B275" s="629">
        <v>141500</v>
      </c>
      <c r="C275" s="321">
        <f>SUMIFS('Expenditures - all orgs'!$D$14:$D$3599,'Expenditures - all orgs'!$C$14:$C$3599, 'Budget Detail - DDDDDD'!$B275,'Expenditures - all orgs'!$B$14:$B$3599,'Budget Detail - DDDDDD'!$B$3)</f>
        <v>0</v>
      </c>
      <c r="D275" s="1134">
        <f>SUMIFS('Expenditures - all orgs'!$E$14:$E$3599,'Expenditures - all orgs'!$C$14:$C$3599, 'Budget Detail - DDDDDD'!$B275,'Expenditures - all orgs'!$B$14:$B$3599,'Budget Detail - DDDDDD'!$B$3)</f>
        <v>0</v>
      </c>
      <c r="E275" s="480">
        <f>SUMIFS('Expenditures - all orgs'!$F$14:$F$3599,'Expenditures - all orgs'!$C$14:$C$3599, 'Budget Detail - DDDDDD'!$B275,'Expenditures - all orgs'!$B$14:$B$3599,'Budget Detail - DDDDDD'!$B$3)</f>
        <v>0</v>
      </c>
      <c r="F275" s="481">
        <f t="shared" si="32"/>
        <v>0</v>
      </c>
    </row>
    <row r="276" spans="1:6" ht="15" customHeight="1" x14ac:dyDescent="0.3">
      <c r="A276" s="222" t="s">
        <v>433</v>
      </c>
      <c r="B276" s="629">
        <v>141600</v>
      </c>
      <c r="C276" s="321">
        <f>SUMIFS('Expenditures - all orgs'!$D$14:$D$3599,'Expenditures - all orgs'!$C$14:$C$3599, 'Budget Detail - DDDDDD'!$B276,'Expenditures - all orgs'!$B$14:$B$3599,'Budget Detail - DDDDDD'!$B$3)</f>
        <v>0</v>
      </c>
      <c r="D276" s="1134">
        <f>SUMIFS('Expenditures - all orgs'!$E$14:$E$3599,'Expenditures - all orgs'!$C$14:$C$3599, 'Budget Detail - DDDDDD'!$B276,'Expenditures - all orgs'!$B$14:$B$3599,'Budget Detail - DDDDDD'!$B$3)</f>
        <v>0</v>
      </c>
      <c r="E276" s="480">
        <f>SUMIFS('Expenditures - all orgs'!$F$14:$F$3599,'Expenditures - all orgs'!$C$14:$C$3599, 'Budget Detail - DDDDDD'!$B276,'Expenditures - all orgs'!$B$14:$B$3599,'Budget Detail - DDDDDD'!$B$3)</f>
        <v>0</v>
      </c>
      <c r="F276" s="481">
        <f t="shared" si="32"/>
        <v>0</v>
      </c>
    </row>
    <row r="277" spans="1:6" ht="15" customHeight="1" x14ac:dyDescent="0.3">
      <c r="A277" s="222" t="s">
        <v>434</v>
      </c>
      <c r="B277" s="629">
        <v>141700</v>
      </c>
      <c r="C277" s="321">
        <f>SUMIFS('Expenditures - all orgs'!$D$14:$D$3599,'Expenditures - all orgs'!$C$14:$C$3599, 'Budget Detail - DDDDDD'!$B277,'Expenditures - all orgs'!$B$14:$B$3599,'Budget Detail - DDDDDD'!$B$3)</f>
        <v>0</v>
      </c>
      <c r="D277" s="1134">
        <f>SUMIFS('Expenditures - all orgs'!$E$14:$E$3599,'Expenditures - all orgs'!$C$14:$C$3599, 'Budget Detail - DDDDDD'!$B277,'Expenditures - all orgs'!$B$14:$B$3599,'Budget Detail - DDDDDD'!$B$3)</f>
        <v>0</v>
      </c>
      <c r="E277" s="480">
        <f>SUMIFS('Expenditures - all orgs'!$F$14:$F$3599,'Expenditures - all orgs'!$C$14:$C$3599, 'Budget Detail - DDDDDD'!$B277,'Expenditures - all orgs'!$B$14:$B$3599,'Budget Detail - DDDDDD'!$B$3)</f>
        <v>0</v>
      </c>
      <c r="F277" s="481">
        <f t="shared" si="32"/>
        <v>0</v>
      </c>
    </row>
    <row r="278" spans="1:6" ht="15" customHeight="1" x14ac:dyDescent="0.3">
      <c r="A278" s="222" t="s">
        <v>234</v>
      </c>
      <c r="B278" s="629">
        <v>141800</v>
      </c>
      <c r="C278" s="321">
        <f>SUMIFS('Expenditures - all orgs'!$D$14:$D$3599,'Expenditures - all orgs'!$C$14:$C$3599, 'Budget Detail - DDDDDD'!$B278,'Expenditures - all orgs'!$B$14:$B$3599,'Budget Detail - DDDDDD'!$B$3)</f>
        <v>0</v>
      </c>
      <c r="D278" s="1134">
        <f>SUMIFS('Expenditures - all orgs'!$E$14:$E$3599,'Expenditures - all orgs'!$C$14:$C$3599, 'Budget Detail - DDDDDD'!$B278,'Expenditures - all orgs'!$B$14:$B$3599,'Budget Detail - DDDDDD'!$B$3)</f>
        <v>0</v>
      </c>
      <c r="E278" s="480">
        <f>SUMIFS('Expenditures - all orgs'!$F$14:$F$3599,'Expenditures - all orgs'!$C$14:$C$3599, 'Budget Detail - DDDDDD'!$B278,'Expenditures - all orgs'!$B$14:$B$3599,'Budget Detail - DDDDDD'!$B$3)</f>
        <v>0</v>
      </c>
      <c r="F278" s="482">
        <f t="shared" si="6"/>
        <v>0</v>
      </c>
    </row>
    <row r="279" spans="1:6" ht="15" customHeight="1" thickBot="1" x14ac:dyDescent="0.35">
      <c r="A279" s="218" t="s">
        <v>104</v>
      </c>
      <c r="B279" s="629" t="s">
        <v>107</v>
      </c>
      <c r="C279" s="321">
        <f>SUMIFS('Expenditures - all orgs'!$D$14:$D$3599,'Expenditures - all orgs'!$C$14:$C$3599, 'Budget Detail - DDDDDD'!$B279,'Expenditures - all orgs'!$B$14:$B$3599,'Budget Detail - DDDDDD'!$B$3)</f>
        <v>0</v>
      </c>
      <c r="D279" s="1135">
        <f>SUMIFS('Expenditures - all orgs'!$E$14:$E$3599,'Expenditures - all orgs'!$C$14:$C$3599, 'Budget Detail - DDDDDD'!$B279,'Expenditures - all orgs'!$B$14:$B$3599,'Budget Detail - DDDDDD'!$B$3)</f>
        <v>0</v>
      </c>
      <c r="E279" s="483">
        <f>SUMIFS('Expenditures - all orgs'!$F$14:$F$3599,'Expenditures - all orgs'!$C$14:$C$3599, 'Budget Detail - DDDDDD'!$B279,'Expenditures - all orgs'!$B$14:$B$3599,'Budget Detail - DDDDDD'!$B$3)</f>
        <v>0</v>
      </c>
      <c r="F279" s="484">
        <f t="shared" si="6"/>
        <v>0</v>
      </c>
    </row>
    <row r="280" spans="1:6" ht="15" customHeight="1" thickBot="1" x14ac:dyDescent="0.35">
      <c r="A280" s="218"/>
      <c r="B280" s="630" t="s">
        <v>362</v>
      </c>
      <c r="C280" s="365">
        <f>SUM(C272:C279)</f>
        <v>0</v>
      </c>
      <c r="D280" s="365">
        <f t="shared" ref="D280:F280" si="33">SUM(D272:D279)</f>
        <v>0</v>
      </c>
      <c r="E280" s="365">
        <f t="shared" si="33"/>
        <v>0</v>
      </c>
      <c r="F280" s="365">
        <f t="shared" si="33"/>
        <v>0</v>
      </c>
    </row>
    <row r="281" spans="1:6" ht="15" customHeight="1" x14ac:dyDescent="0.3">
      <c r="A281" s="708"/>
      <c r="B281" s="588"/>
      <c r="C281" s="288"/>
      <c r="D281" s="966"/>
      <c r="E281" s="966"/>
      <c r="F281" s="967"/>
    </row>
    <row r="282" spans="1:6" ht="15" customHeight="1" x14ac:dyDescent="0.3">
      <c r="A282" s="231" t="s">
        <v>235</v>
      </c>
      <c r="B282" s="588"/>
      <c r="C282" s="288"/>
      <c r="D282" s="966"/>
      <c r="E282" s="966"/>
      <c r="F282" s="967"/>
    </row>
    <row r="283" spans="1:6" ht="15" customHeight="1" x14ac:dyDescent="0.3">
      <c r="A283" s="222" t="s">
        <v>37</v>
      </c>
      <c r="B283" s="631">
        <v>142100</v>
      </c>
      <c r="C283" s="322">
        <f>SUMIFS('Expenditures - all orgs'!$D$14:$D$3599,'Expenditures - all orgs'!$C$14:$C$3599, 'Budget Detail - DDDDDD'!$B283,'Expenditures - all orgs'!$B$14:$B$3599,'Budget Detail - DDDDDD'!$B$3)</f>
        <v>0</v>
      </c>
      <c r="D283" s="486">
        <f>SUMIFS('Expenditures - all orgs'!$E$14:$E$3599,'Expenditures - all orgs'!$C$14:$C$3599, 'Budget Detail - DDDDDD'!$B283,'Expenditures - all orgs'!$B$14:$B$3599,'Budget Detail - DDDDDD'!$B$3)</f>
        <v>0</v>
      </c>
      <c r="E283" s="487">
        <f>SUMIFS('Expenditures - all orgs'!$F$14:$F$3599,'Expenditures - all orgs'!$C$14:$C$3599, 'Budget Detail - DDDDDD'!$B283,'Expenditures - all orgs'!$B$14:$B$3599,'Budget Detail - DDDDDD'!$B$3)</f>
        <v>0</v>
      </c>
      <c r="F283" s="488">
        <f t="shared" si="6"/>
        <v>0</v>
      </c>
    </row>
    <row r="284" spans="1:6" ht="15" customHeight="1" x14ac:dyDescent="0.3">
      <c r="A284" s="222" t="s">
        <v>435</v>
      </c>
      <c r="B284" s="631">
        <v>142200</v>
      </c>
      <c r="C284" s="322">
        <f>SUMIFS('Expenditures - all orgs'!$D$14:$D$3599,'Expenditures - all orgs'!$C$14:$C$3599, 'Budget Detail - DDDDDD'!$B284,'Expenditures - all orgs'!$B$14:$B$3599,'Budget Detail - DDDDDD'!$B$3)</f>
        <v>0</v>
      </c>
      <c r="D284" s="486">
        <f>SUMIFS('Expenditures - all orgs'!$E$14:$E$3599,'Expenditures - all orgs'!$C$14:$C$3599, 'Budget Detail - DDDDDD'!$B284,'Expenditures - all orgs'!$B$14:$B$3599,'Budget Detail - DDDDDD'!$B$3)</f>
        <v>0</v>
      </c>
      <c r="E284" s="487">
        <f>SUMIFS('Expenditures - all orgs'!$F$14:$F$3599,'Expenditures - all orgs'!$C$14:$C$3599, 'Budget Detail - DDDDDD'!$B284,'Expenditures - all orgs'!$B$14:$B$3599,'Budget Detail - DDDDDD'!$B$3)</f>
        <v>0</v>
      </c>
      <c r="F284" s="488">
        <f t="shared" ref="F284" si="34">C284-D284-E284</f>
        <v>0</v>
      </c>
    </row>
    <row r="285" spans="1:6" ht="15" customHeight="1" x14ac:dyDescent="0.3">
      <c r="A285" s="222" t="s">
        <v>236</v>
      </c>
      <c r="B285" s="631">
        <v>142400</v>
      </c>
      <c r="C285" s="322">
        <f>SUMIFS('Expenditures - all orgs'!$D$14:$D$3599,'Expenditures - all orgs'!$C$14:$C$3599, 'Budget Detail - DDDDDD'!$B285,'Expenditures - all orgs'!$B$14:$B$3599,'Budget Detail - DDDDDD'!$B$3)</f>
        <v>0</v>
      </c>
      <c r="D285" s="486">
        <f>SUMIFS('Expenditures - all orgs'!$E$14:$E$3599,'Expenditures - all orgs'!$C$14:$C$3599, 'Budget Detail - DDDDDD'!$B285,'Expenditures - all orgs'!$B$14:$B$3599,'Budget Detail - DDDDDD'!$B$3)</f>
        <v>0</v>
      </c>
      <c r="E285" s="487">
        <f>SUMIFS('Expenditures - all orgs'!$F$14:$F$3599,'Expenditures - all orgs'!$C$14:$C$3599, 'Budget Detail - DDDDDD'!$B285,'Expenditures - all orgs'!$B$14:$B$3599,'Budget Detail - DDDDDD'!$B$3)</f>
        <v>0</v>
      </c>
      <c r="F285" s="488">
        <f t="shared" si="6"/>
        <v>0</v>
      </c>
    </row>
    <row r="286" spans="1:6" ht="15" customHeight="1" x14ac:dyDescent="0.3">
      <c r="A286" s="222" t="s">
        <v>38</v>
      </c>
      <c r="B286" s="631">
        <v>142500</v>
      </c>
      <c r="C286" s="322">
        <f>SUMIFS('Expenditures - all orgs'!$D$14:$D$3599,'Expenditures - all orgs'!$C$14:$C$3599, 'Budget Detail - DDDDDD'!$B286,'Expenditures - all orgs'!$B$14:$B$3599,'Budget Detail - DDDDDD'!$B$3)</f>
        <v>0</v>
      </c>
      <c r="D286" s="486">
        <f>SUMIFS('Expenditures - all orgs'!$E$14:$E$3599,'Expenditures - all orgs'!$C$14:$C$3599, 'Budget Detail - DDDDDD'!$B286,'Expenditures - all orgs'!$B$14:$B$3599,'Budget Detail - DDDDDD'!$B$3)</f>
        <v>0</v>
      </c>
      <c r="E286" s="487">
        <f>SUMIFS('Expenditures - all orgs'!$F$14:$F$3599,'Expenditures - all orgs'!$C$14:$C$3599, 'Budget Detail - DDDDDD'!$B286,'Expenditures - all orgs'!$B$14:$B$3599,'Budget Detail - DDDDDD'!$B$3)</f>
        <v>0</v>
      </c>
      <c r="F286" s="488">
        <f t="shared" si="6"/>
        <v>0</v>
      </c>
    </row>
    <row r="287" spans="1:6" ht="15" customHeight="1" thickBot="1" x14ac:dyDescent="0.35">
      <c r="A287" s="218" t="s">
        <v>104</v>
      </c>
      <c r="B287" s="631" t="s">
        <v>107</v>
      </c>
      <c r="C287" s="366">
        <f>SUMIFS('Expenditures - all orgs'!$D$14:$D$3599,'Expenditures - all orgs'!$C$14:$C$3599, 'Budget Detail - DDDDDD'!$B287,'Expenditures - all orgs'!$B$14:$B$3599,'Budget Detail - DDDDDD'!$B$3)</f>
        <v>0</v>
      </c>
      <c r="D287" s="489">
        <f>SUMIFS('Expenditures - all orgs'!$E$14:$E$3599,'Expenditures - all orgs'!$C$14:$C$3599, 'Budget Detail - DDDDDD'!$B287,'Expenditures - all orgs'!$B$14:$B$3599,'Budget Detail - DDDDDD'!$B$3)</f>
        <v>0</v>
      </c>
      <c r="E287" s="490">
        <f>SUMIFS('Expenditures - all orgs'!$F$14:$F$3599,'Expenditures - all orgs'!$C$14:$C$3599, 'Budget Detail - DDDDDD'!$B287,'Expenditures - all orgs'!$B$14:$B$3599,'Budget Detail - DDDDDD'!$B$3)</f>
        <v>0</v>
      </c>
      <c r="F287" s="491">
        <f t="shared" si="6"/>
        <v>0</v>
      </c>
    </row>
    <row r="288" spans="1:6" ht="15" customHeight="1" thickBot="1" x14ac:dyDescent="0.35">
      <c r="A288" s="218"/>
      <c r="B288" s="632" t="s">
        <v>362</v>
      </c>
      <c r="C288" s="367">
        <f>SUM(C283:C287)</f>
        <v>0</v>
      </c>
      <c r="D288" s="367">
        <f t="shared" ref="D288:F288" si="35">SUM(D283:D287)</f>
        <v>0</v>
      </c>
      <c r="E288" s="367">
        <f t="shared" si="35"/>
        <v>0</v>
      </c>
      <c r="F288" s="367">
        <f t="shared" si="35"/>
        <v>0</v>
      </c>
    </row>
    <row r="289" spans="1:6" ht="15" customHeight="1" x14ac:dyDescent="0.3">
      <c r="A289" s="708"/>
      <c r="B289" s="588"/>
      <c r="C289" s="288"/>
      <c r="D289" s="966"/>
      <c r="E289" s="966"/>
      <c r="F289" s="967"/>
    </row>
    <row r="290" spans="1:6" ht="15" customHeight="1" x14ac:dyDescent="0.3">
      <c r="A290" s="231" t="s">
        <v>237</v>
      </c>
      <c r="B290" s="588"/>
      <c r="C290" s="288"/>
      <c r="D290" s="966"/>
      <c r="E290" s="966"/>
      <c r="F290" s="967"/>
    </row>
    <row r="291" spans="1:6" ht="15" customHeight="1" x14ac:dyDescent="0.3">
      <c r="A291" s="223" t="s">
        <v>238</v>
      </c>
      <c r="B291" s="633">
        <v>153100</v>
      </c>
      <c r="C291" s="323">
        <f>SUMIFS('Expenditures - all orgs'!$D$14:$D$3599,'Expenditures - all orgs'!$C$14:$C$3599, 'Budget Detail - DDDDDD'!$B291,'Expenditures - all orgs'!$B$14:$B$3599,'Budget Detail - DDDDDD'!$B$3)</f>
        <v>0</v>
      </c>
      <c r="D291" s="493">
        <f>SUMIFS('Expenditures - all orgs'!$E$14:$E$3599,'Expenditures - all orgs'!$C$14:$C$3599, 'Budget Detail - DDDDDD'!$B291,'Expenditures - all orgs'!$B$14:$B$3599,'Budget Detail - DDDDDD'!$B$3)</f>
        <v>0</v>
      </c>
      <c r="E291" s="494">
        <f>SUMIFS('Expenditures - all orgs'!$F$14:$F$3599,'Expenditures - all orgs'!$C$14:$C$3599, 'Budget Detail - DDDDDD'!$B291,'Expenditures - all orgs'!$B$14:$B$3599,'Budget Detail - DDDDDD'!$B$3)</f>
        <v>0</v>
      </c>
      <c r="F291" s="495">
        <f t="shared" ref="F291:F293" si="36">C291-D291-E291</f>
        <v>0</v>
      </c>
    </row>
    <row r="292" spans="1:6" ht="15" customHeight="1" x14ac:dyDescent="0.3">
      <c r="A292" s="223" t="s">
        <v>239</v>
      </c>
      <c r="B292" s="634">
        <v>153200</v>
      </c>
      <c r="C292" s="323">
        <f>SUMIFS('Expenditures - all orgs'!$D$14:$D$3599,'Expenditures - all orgs'!$C$14:$C$3599, 'Budget Detail - DDDDDD'!$B292,'Expenditures - all orgs'!$B$14:$B$3599,'Budget Detail - DDDDDD'!$B$3)</f>
        <v>0</v>
      </c>
      <c r="D292" s="493">
        <f>SUMIFS('Expenditures - all orgs'!$E$14:$E$3599,'Expenditures - all orgs'!$C$14:$C$3599, 'Budget Detail - DDDDDD'!$B292,'Expenditures - all orgs'!$B$14:$B$3599,'Budget Detail - DDDDDD'!$B$3)</f>
        <v>0</v>
      </c>
      <c r="E292" s="494">
        <f>SUMIFS('Expenditures - all orgs'!$F$14:$F$3599,'Expenditures - all orgs'!$C$14:$C$3599, 'Budget Detail - DDDDDD'!$B292,'Expenditures - all orgs'!$B$14:$B$3599,'Budget Detail - DDDDDD'!$B$3)</f>
        <v>0</v>
      </c>
      <c r="F292" s="495">
        <f t="shared" si="36"/>
        <v>0</v>
      </c>
    </row>
    <row r="293" spans="1:6" ht="15" customHeight="1" x14ac:dyDescent="0.3">
      <c r="A293" s="223" t="s">
        <v>240</v>
      </c>
      <c r="B293" s="634">
        <v>153300</v>
      </c>
      <c r="C293" s="323">
        <f>SUMIFS('Expenditures - all orgs'!$D$14:$D$3599,'Expenditures - all orgs'!$C$14:$C$3599, 'Budget Detail - DDDDDD'!$B293,'Expenditures - all orgs'!$B$14:$B$3599,'Budget Detail - DDDDDD'!$B$3)</f>
        <v>0</v>
      </c>
      <c r="D293" s="493">
        <f>SUMIFS('Expenditures - all orgs'!$E$14:$E$3599,'Expenditures - all orgs'!$C$14:$C$3599, 'Budget Detail - DDDDDD'!$B293,'Expenditures - all orgs'!$B$14:$B$3599,'Budget Detail - DDDDDD'!$B$3)</f>
        <v>0</v>
      </c>
      <c r="E293" s="494">
        <f>SUMIFS('Expenditures - all orgs'!$F$14:$F$3599,'Expenditures - all orgs'!$C$14:$C$3599, 'Budget Detail - DDDDDD'!$B293,'Expenditures - all orgs'!$B$14:$B$3599,'Budget Detail - DDDDDD'!$B$3)</f>
        <v>0</v>
      </c>
      <c r="F293" s="495">
        <f t="shared" si="36"/>
        <v>0</v>
      </c>
    </row>
    <row r="294" spans="1:6" ht="15" customHeight="1" x14ac:dyDescent="0.3">
      <c r="A294" s="222" t="s">
        <v>241</v>
      </c>
      <c r="B294" s="635">
        <v>153400</v>
      </c>
      <c r="C294" s="323">
        <f>SUMIFS('Expenditures - all orgs'!$D$14:$D$3599,'Expenditures - all orgs'!$C$14:$C$3599, 'Budget Detail - DDDDDD'!$B294,'Expenditures - all orgs'!$B$14:$B$3599,'Budget Detail - DDDDDD'!$B$3)</f>
        <v>0</v>
      </c>
      <c r="D294" s="493">
        <f>SUMIFS('Expenditures - all orgs'!$E$14:$E$3599,'Expenditures - all orgs'!$C$14:$C$3599, 'Budget Detail - DDDDDD'!$B294,'Expenditures - all orgs'!$B$14:$B$3599,'Budget Detail - DDDDDD'!$B$3)</f>
        <v>0</v>
      </c>
      <c r="E294" s="494">
        <f>SUMIFS('Expenditures - all orgs'!$F$14:$F$3599,'Expenditures - all orgs'!$C$14:$C$3599, 'Budget Detail - DDDDDD'!$B294,'Expenditures - all orgs'!$B$14:$B$3599,'Budget Detail - DDDDDD'!$B$3)</f>
        <v>0</v>
      </c>
      <c r="F294" s="495">
        <f t="shared" si="6"/>
        <v>0</v>
      </c>
    </row>
    <row r="295" spans="1:6" ht="15" customHeight="1" x14ac:dyDescent="0.3">
      <c r="A295" s="222" t="s">
        <v>39</v>
      </c>
      <c r="B295" s="635">
        <v>153500</v>
      </c>
      <c r="C295" s="323">
        <f>SUMIFS('Expenditures - all orgs'!$D$14:$D$3599,'Expenditures - all orgs'!$C$14:$C$3599, 'Budget Detail - DDDDDD'!$B295,'Expenditures - all orgs'!$B$14:$B$3599,'Budget Detail - DDDDDD'!$B$3)</f>
        <v>0</v>
      </c>
      <c r="D295" s="493">
        <f>SUMIFS('Expenditures - all orgs'!$E$14:$E$3599,'Expenditures - all orgs'!$C$14:$C$3599, 'Budget Detail - DDDDDD'!$B295,'Expenditures - all orgs'!$B$14:$B$3599,'Budget Detail - DDDDDD'!$B$3)</f>
        <v>0</v>
      </c>
      <c r="E295" s="494">
        <f>SUMIFS('Expenditures - all orgs'!$F$14:$F$3599,'Expenditures - all orgs'!$C$14:$C$3599, 'Budget Detail - DDDDDD'!$B295,'Expenditures - all orgs'!$B$14:$B$3599,'Budget Detail - DDDDDD'!$B$3)</f>
        <v>0</v>
      </c>
      <c r="F295" s="495">
        <f t="shared" si="6"/>
        <v>0</v>
      </c>
    </row>
    <row r="296" spans="1:6" ht="15" customHeight="1" x14ac:dyDescent="0.3">
      <c r="A296" s="222" t="s">
        <v>242</v>
      </c>
      <c r="B296" s="635">
        <v>153510</v>
      </c>
      <c r="C296" s="323">
        <f>SUMIFS('Expenditures - all orgs'!$D$14:$D$3599,'Expenditures - all orgs'!$C$14:$C$3599, 'Budget Detail - DDDDDD'!$B296,'Expenditures - all orgs'!$B$14:$B$3599,'Budget Detail - DDDDDD'!$B$3)</f>
        <v>0</v>
      </c>
      <c r="D296" s="493">
        <f>SUMIFS('Expenditures - all orgs'!$E$14:$E$3599,'Expenditures - all orgs'!$C$14:$C$3599, 'Budget Detail - DDDDDD'!$B296,'Expenditures - all orgs'!$B$14:$B$3599,'Budget Detail - DDDDDD'!$B$3)</f>
        <v>0</v>
      </c>
      <c r="E296" s="494">
        <f>SUMIFS('Expenditures - all orgs'!$F$14:$F$3599,'Expenditures - all orgs'!$C$14:$C$3599, 'Budget Detail - DDDDDD'!$B296,'Expenditures - all orgs'!$B$14:$B$3599,'Budget Detail - DDDDDD'!$B$3)</f>
        <v>0</v>
      </c>
      <c r="F296" s="495">
        <f t="shared" si="6"/>
        <v>0</v>
      </c>
    </row>
    <row r="297" spans="1:6" ht="15" customHeight="1" x14ac:dyDescent="0.3">
      <c r="A297" s="222" t="s">
        <v>243</v>
      </c>
      <c r="B297" s="635">
        <v>153600</v>
      </c>
      <c r="C297" s="323">
        <f>SUMIFS('Expenditures - all orgs'!$D$14:$D$3599,'Expenditures - all orgs'!$C$14:$C$3599, 'Budget Detail - DDDDDD'!$B297,'Expenditures - all orgs'!$B$14:$B$3599,'Budget Detail - DDDDDD'!$B$3)</f>
        <v>0</v>
      </c>
      <c r="D297" s="493">
        <f>SUMIFS('Expenditures - all orgs'!$E$14:$E$3599,'Expenditures - all orgs'!$C$14:$C$3599, 'Budget Detail - DDDDDD'!$B297,'Expenditures - all orgs'!$B$14:$B$3599,'Budget Detail - DDDDDD'!$B$3)</f>
        <v>0</v>
      </c>
      <c r="E297" s="494">
        <f>SUMIFS('Expenditures - all orgs'!$F$14:$F$3599,'Expenditures - all orgs'!$C$14:$C$3599, 'Budget Detail - DDDDDD'!$B297,'Expenditures - all orgs'!$B$14:$B$3599,'Budget Detail - DDDDDD'!$B$3)</f>
        <v>0</v>
      </c>
      <c r="F297" s="495">
        <f t="shared" si="6"/>
        <v>0</v>
      </c>
    </row>
    <row r="298" spans="1:6" ht="15" customHeight="1" x14ac:dyDescent="0.3">
      <c r="A298" s="222" t="s">
        <v>244</v>
      </c>
      <c r="B298" s="635">
        <v>153700</v>
      </c>
      <c r="C298" s="323">
        <f>SUMIFS('Expenditures - all orgs'!$D$14:$D$3599,'Expenditures - all orgs'!$C$14:$C$3599, 'Budget Detail - DDDDDD'!$B298,'Expenditures - all orgs'!$B$14:$B$3599,'Budget Detail - DDDDDD'!$B$3)</f>
        <v>0</v>
      </c>
      <c r="D298" s="493">
        <f>SUMIFS('Expenditures - all orgs'!$E$14:$E$3599,'Expenditures - all orgs'!$C$14:$C$3599, 'Budget Detail - DDDDDD'!$B298,'Expenditures - all orgs'!$B$14:$B$3599,'Budget Detail - DDDDDD'!$B$3)</f>
        <v>0</v>
      </c>
      <c r="E298" s="494">
        <f>SUMIFS('Expenditures - all orgs'!$F$14:$F$3599,'Expenditures - all orgs'!$C$14:$C$3599, 'Budget Detail - DDDDDD'!$B298,'Expenditures - all orgs'!$B$14:$B$3599,'Budget Detail - DDDDDD'!$B$3)</f>
        <v>0</v>
      </c>
      <c r="F298" s="495">
        <f t="shared" si="6"/>
        <v>0</v>
      </c>
    </row>
    <row r="299" spans="1:6" ht="15" customHeight="1" x14ac:dyDescent="0.3">
      <c r="A299" s="222" t="s">
        <v>245</v>
      </c>
      <c r="B299" s="635">
        <v>153800</v>
      </c>
      <c r="C299" s="323">
        <f>SUMIFS('Expenditures - all orgs'!$D$14:$D$3599,'Expenditures - all orgs'!$C$14:$C$3599, 'Budget Detail - DDDDDD'!$B299,'Expenditures - all orgs'!$B$14:$B$3599,'Budget Detail - DDDDDD'!$B$3)</f>
        <v>0</v>
      </c>
      <c r="D299" s="493">
        <f>SUMIFS('Expenditures - all orgs'!$E$14:$E$3599,'Expenditures - all orgs'!$C$14:$C$3599, 'Budget Detail - DDDDDD'!$B299,'Expenditures - all orgs'!$B$14:$B$3599,'Budget Detail - DDDDDD'!$B$3)</f>
        <v>0</v>
      </c>
      <c r="E299" s="494">
        <f>SUMIFS('Expenditures - all orgs'!$F$14:$F$3599,'Expenditures - all orgs'!$C$14:$C$3599, 'Budget Detail - DDDDDD'!$B299,'Expenditures - all orgs'!$B$14:$B$3599,'Budget Detail - DDDDDD'!$B$3)</f>
        <v>0</v>
      </c>
      <c r="F299" s="495">
        <f t="shared" si="6"/>
        <v>0</v>
      </c>
    </row>
    <row r="300" spans="1:6" ht="15" customHeight="1" x14ac:dyDescent="0.3">
      <c r="A300" s="222" t="s">
        <v>246</v>
      </c>
      <c r="B300" s="635">
        <v>153900</v>
      </c>
      <c r="C300" s="323">
        <f>SUMIFS('Expenditures - all orgs'!$D$14:$D$3599,'Expenditures - all orgs'!$C$14:$C$3599, 'Budget Detail - DDDDDD'!$B300,'Expenditures - all orgs'!$B$14:$B$3599,'Budget Detail - DDDDDD'!$B$3)</f>
        <v>0</v>
      </c>
      <c r="D300" s="493">
        <f>SUMIFS('Expenditures - all orgs'!$E$14:$E$3599,'Expenditures - all orgs'!$C$14:$C$3599, 'Budget Detail - DDDDDD'!$B300,'Expenditures - all orgs'!$B$14:$B$3599,'Budget Detail - DDDDDD'!$B$3)</f>
        <v>0</v>
      </c>
      <c r="E300" s="494">
        <f>SUMIFS('Expenditures - all orgs'!$F$14:$F$3599,'Expenditures - all orgs'!$C$14:$C$3599, 'Budget Detail - DDDDDD'!$B300,'Expenditures - all orgs'!$B$14:$B$3599,'Budget Detail - DDDDDD'!$B$3)</f>
        <v>0</v>
      </c>
      <c r="F300" s="495">
        <f t="shared" si="6"/>
        <v>0</v>
      </c>
    </row>
    <row r="301" spans="1:6" ht="15" customHeight="1" x14ac:dyDescent="0.3">
      <c r="A301" s="218" t="s">
        <v>104</v>
      </c>
      <c r="B301" s="635" t="s">
        <v>107</v>
      </c>
      <c r="C301" s="323">
        <f>SUMIFS('Expenditures - all orgs'!$D$14:$D$3599,'Expenditures - all orgs'!$C$14:$C$3599, 'Budget Detail - DDDDDD'!$B301,'Expenditures - all orgs'!$B$14:$B$3599,'Budget Detail - DDDDDD'!$B$3)</f>
        <v>0</v>
      </c>
      <c r="D301" s="493">
        <f>SUMIFS('Expenditures - all orgs'!$E$14:$E$3599,'Expenditures - all orgs'!$C$14:$C$3599, 'Budget Detail - DDDDDD'!$B301,'Expenditures - all orgs'!$B$14:$B$3599,'Budget Detail - DDDDDD'!$B$3)</f>
        <v>0</v>
      </c>
      <c r="E301" s="494">
        <f>SUMIFS('Expenditures - all orgs'!$F$14:$F$3599,'Expenditures - all orgs'!$C$14:$C$3599, 'Budget Detail - DDDDDD'!$B301,'Expenditures - all orgs'!$B$14:$B$3599,'Budget Detail - DDDDDD'!$B$3)</f>
        <v>0</v>
      </c>
      <c r="F301" s="495">
        <f t="shared" si="6"/>
        <v>0</v>
      </c>
    </row>
    <row r="302" spans="1:6" ht="15" customHeight="1" thickBot="1" x14ac:dyDescent="0.35">
      <c r="A302" s="218" t="s">
        <v>104</v>
      </c>
      <c r="B302" s="635" t="s">
        <v>107</v>
      </c>
      <c r="C302" s="323">
        <f>SUMIFS('Expenditures - all orgs'!$D$14:$D$3599,'Expenditures - all orgs'!$C$14:$C$3599, 'Budget Detail - DDDDDD'!$B302,'Expenditures - all orgs'!$B$14:$B$3599,'Budget Detail - DDDDDD'!$B$3)</f>
        <v>0</v>
      </c>
      <c r="D302" s="496">
        <f>SUMIFS('Expenditures - all orgs'!$E$14:$E$3599,'Expenditures - all orgs'!$C$14:$C$3599, 'Budget Detail - DDDDDD'!$B302,'Expenditures - all orgs'!$B$14:$B$3599,'Budget Detail - DDDDDD'!$B$3)</f>
        <v>0</v>
      </c>
      <c r="E302" s="497">
        <f>SUMIFS('Expenditures - all orgs'!$F$14:$F$3599,'Expenditures - all orgs'!$C$14:$C$3599, 'Budget Detail - DDDDDD'!$B302,'Expenditures - all orgs'!$B$14:$B$3599,'Budget Detail - DDDDDD'!$B$3)</f>
        <v>0</v>
      </c>
      <c r="F302" s="498">
        <f t="shared" si="6"/>
        <v>0</v>
      </c>
    </row>
    <row r="303" spans="1:6" ht="15" customHeight="1" thickBot="1" x14ac:dyDescent="0.35">
      <c r="A303" s="218"/>
      <c r="B303" s="636" t="s">
        <v>362</v>
      </c>
      <c r="C303" s="368">
        <f>SUM(C291:C302)</f>
        <v>0</v>
      </c>
      <c r="D303" s="368">
        <f t="shared" ref="D303:F303" si="37">SUM(D291:D302)</f>
        <v>0</v>
      </c>
      <c r="E303" s="368">
        <f t="shared" si="37"/>
        <v>0</v>
      </c>
      <c r="F303" s="368">
        <f t="shared" si="37"/>
        <v>0</v>
      </c>
    </row>
    <row r="304" spans="1:6" ht="15" customHeight="1" x14ac:dyDescent="0.3">
      <c r="A304" s="708"/>
      <c r="B304" s="588"/>
      <c r="C304" s="288"/>
      <c r="D304" s="966"/>
      <c r="E304" s="966"/>
      <c r="F304" s="967"/>
    </row>
    <row r="305" spans="1:6" ht="15" customHeight="1" x14ac:dyDescent="0.3">
      <c r="A305" s="231" t="s">
        <v>247</v>
      </c>
      <c r="B305" s="588"/>
      <c r="C305" s="288"/>
      <c r="D305" s="966"/>
      <c r="E305" s="966"/>
      <c r="F305" s="967"/>
    </row>
    <row r="306" spans="1:6" ht="15" customHeight="1" x14ac:dyDescent="0.3">
      <c r="A306" s="222" t="s">
        <v>401</v>
      </c>
      <c r="B306" s="637">
        <v>154100</v>
      </c>
      <c r="C306" s="324">
        <f>SUMIFS('Expenditures - all orgs'!$D$14:$D$3599,'Expenditures - all orgs'!$C$14:$C$3599, 'Budget Detail - DDDDDD'!$B306,'Expenditures - all orgs'!$B$14:$B$3599,'Budget Detail - DDDDDD'!$B$3)</f>
        <v>0</v>
      </c>
      <c r="D306" s="499">
        <f>SUMIFS('Expenditures - all orgs'!$E$14:$E$3599,'Expenditures - all orgs'!$C$14:$C$3599, 'Budget Detail - DDDDDD'!$B306,'Expenditures - all orgs'!$B$14:$B$3599,'Budget Detail - DDDDDD'!$B$3)</f>
        <v>0</v>
      </c>
      <c r="E306" s="500">
        <f>SUMIFS('Expenditures - all orgs'!$F$14:$F$3599,'Expenditures - all orgs'!$C$14:$C$3599, 'Budget Detail - DDDDDD'!$B306,'Expenditures - all orgs'!$B$14:$B$3599,'Budget Detail - DDDDDD'!$B$3)</f>
        <v>0</v>
      </c>
      <c r="F306" s="501">
        <f t="shared" si="6"/>
        <v>0</v>
      </c>
    </row>
    <row r="307" spans="1:6" ht="15" customHeight="1" x14ac:dyDescent="0.3">
      <c r="A307" s="222" t="s">
        <v>441</v>
      </c>
      <c r="B307" s="638">
        <v>154120</v>
      </c>
      <c r="C307" s="324">
        <f>SUMIFS('Expenditures - all orgs'!$D$14:$D$3599,'Expenditures - all orgs'!$C$14:$C$3599, 'Budget Detail - DDDDDD'!$B307,'Expenditures - all orgs'!$B$14:$B$3599,'Budget Detail - DDDDDD'!$B$3)</f>
        <v>0</v>
      </c>
      <c r="D307" s="499">
        <f>SUMIFS('Expenditures - all orgs'!$E$14:$E$3599,'Expenditures - all orgs'!$C$14:$C$3599, 'Budget Detail - DDDDDD'!$B307,'Expenditures - all orgs'!$B$14:$B$3599,'Budget Detail - DDDDDD'!$B$3)</f>
        <v>0</v>
      </c>
      <c r="E307" s="500">
        <f>SUMIFS('Expenditures - all orgs'!$F$14:$F$3599,'Expenditures - all orgs'!$C$14:$C$3599, 'Budget Detail - DDDDDD'!$B307,'Expenditures - all orgs'!$B$14:$B$3599,'Budget Detail - DDDDDD'!$B$3)</f>
        <v>0</v>
      </c>
      <c r="F307" s="501">
        <f t="shared" ref="F307:F314" si="38">C307-D307-E307</f>
        <v>0</v>
      </c>
    </row>
    <row r="308" spans="1:6" ht="15" customHeight="1" x14ac:dyDescent="0.3">
      <c r="A308" s="218" t="s">
        <v>440</v>
      </c>
      <c r="B308" s="638">
        <v>154200</v>
      </c>
      <c r="C308" s="324">
        <f>SUMIFS('Expenditures - all orgs'!$D$14:$D$3599,'Expenditures - all orgs'!$C$14:$C$3599, 'Budget Detail - DDDDDD'!$B308,'Expenditures - all orgs'!$B$14:$B$3599,'Budget Detail - DDDDDD'!$B$3)</f>
        <v>0</v>
      </c>
      <c r="D308" s="499">
        <f>SUMIFS('Expenditures - all orgs'!$E$14:$E$3599,'Expenditures - all orgs'!$C$14:$C$3599, 'Budget Detail - DDDDDD'!$B308,'Expenditures - all orgs'!$B$14:$B$3599,'Budget Detail - DDDDDD'!$B$3)</f>
        <v>0</v>
      </c>
      <c r="E308" s="500">
        <f>SUMIFS('Expenditures - all orgs'!$F$14:$F$3599,'Expenditures - all orgs'!$C$14:$C$3599, 'Budget Detail - DDDDDD'!$B308,'Expenditures - all orgs'!$B$14:$B$3599,'Budget Detail - DDDDDD'!$B$3)</f>
        <v>0</v>
      </c>
      <c r="F308" s="501">
        <f t="shared" si="38"/>
        <v>0</v>
      </c>
    </row>
    <row r="309" spans="1:6" ht="15" customHeight="1" x14ac:dyDescent="0.3">
      <c r="A309" s="218" t="s">
        <v>403</v>
      </c>
      <c r="B309" s="638">
        <v>154300</v>
      </c>
      <c r="C309" s="324">
        <f>SUMIFS('Expenditures - all orgs'!$D$14:$D$3599,'Expenditures - all orgs'!$C$14:$C$3599, 'Budget Detail - DDDDDD'!$B309,'Expenditures - all orgs'!$B$14:$B$3599,'Budget Detail - DDDDDD'!$B$3)</f>
        <v>0</v>
      </c>
      <c r="D309" s="499">
        <f>SUMIFS('Expenditures - all orgs'!$E$14:$E$3599,'Expenditures - all orgs'!$C$14:$C$3599, 'Budget Detail - DDDDDD'!$B309,'Expenditures - all orgs'!$B$14:$B$3599,'Budget Detail - DDDDDD'!$B$3)</f>
        <v>0</v>
      </c>
      <c r="E309" s="500">
        <f>SUMIFS('Expenditures - all orgs'!$F$14:$F$3599,'Expenditures - all orgs'!$C$14:$C$3599, 'Budget Detail - DDDDDD'!$B309,'Expenditures - all orgs'!$B$14:$B$3599,'Budget Detail - DDDDDD'!$B$3)</f>
        <v>0</v>
      </c>
      <c r="F309" s="501">
        <f t="shared" si="38"/>
        <v>0</v>
      </c>
    </row>
    <row r="310" spans="1:6" ht="15" customHeight="1" x14ac:dyDescent="0.3">
      <c r="A310" s="218" t="s">
        <v>402</v>
      </c>
      <c r="B310" s="638">
        <v>154310</v>
      </c>
      <c r="C310" s="324">
        <f>SUMIFS('Expenditures - all orgs'!$D$14:$D$3599,'Expenditures - all orgs'!$C$14:$C$3599, 'Budget Detail - DDDDDD'!$B310,'Expenditures - all orgs'!$B$14:$B$3599,'Budget Detail - DDDDDD'!$B$3)</f>
        <v>0</v>
      </c>
      <c r="D310" s="499">
        <f>SUMIFS('Expenditures - all orgs'!$E$14:$E$3599,'Expenditures - all orgs'!$C$14:$C$3599, 'Budget Detail - DDDDDD'!$B310,'Expenditures - all orgs'!$B$14:$B$3599,'Budget Detail - DDDDDD'!$B$3)</f>
        <v>0</v>
      </c>
      <c r="E310" s="500">
        <f>SUMIFS('Expenditures - all orgs'!$F$14:$F$3599,'Expenditures - all orgs'!$C$14:$C$3599, 'Budget Detail - DDDDDD'!$B310,'Expenditures - all orgs'!$B$14:$B$3599,'Budget Detail - DDDDDD'!$B$3)</f>
        <v>0</v>
      </c>
      <c r="F310" s="501">
        <f t="shared" si="38"/>
        <v>0</v>
      </c>
    </row>
    <row r="311" spans="1:6" ht="15" customHeight="1" x14ac:dyDescent="0.3">
      <c r="A311" s="218" t="s">
        <v>404</v>
      </c>
      <c r="B311" s="638">
        <v>154320</v>
      </c>
      <c r="C311" s="324">
        <f>SUMIFS('Expenditures - all orgs'!$D$14:$D$3599,'Expenditures - all orgs'!$C$14:$C$3599, 'Budget Detail - DDDDDD'!$B311,'Expenditures - all orgs'!$B$14:$B$3599,'Budget Detail - DDDDDD'!$B$3)</f>
        <v>0</v>
      </c>
      <c r="D311" s="499">
        <f>SUMIFS('Expenditures - all orgs'!$E$14:$E$3599,'Expenditures - all orgs'!$C$14:$C$3599, 'Budget Detail - DDDDDD'!$B311,'Expenditures - all orgs'!$B$14:$B$3599,'Budget Detail - DDDDDD'!$B$3)</f>
        <v>0</v>
      </c>
      <c r="E311" s="500">
        <f>SUMIFS('Expenditures - all orgs'!$F$14:$F$3599,'Expenditures - all orgs'!$C$14:$C$3599, 'Budget Detail - DDDDDD'!$B311,'Expenditures - all orgs'!$B$14:$B$3599,'Budget Detail - DDDDDD'!$B$3)</f>
        <v>0</v>
      </c>
      <c r="F311" s="501">
        <f t="shared" si="38"/>
        <v>0</v>
      </c>
    </row>
    <row r="312" spans="1:6" ht="15" customHeight="1" x14ac:dyDescent="0.3">
      <c r="A312" s="218" t="s">
        <v>405</v>
      </c>
      <c r="B312" s="638">
        <v>154400</v>
      </c>
      <c r="C312" s="324">
        <f>SUMIFS('Expenditures - all orgs'!$D$14:$D$3599,'Expenditures - all orgs'!$C$14:$C$3599, 'Budget Detail - DDDDDD'!$B312,'Expenditures - all orgs'!$B$14:$B$3599,'Budget Detail - DDDDDD'!$B$3)</f>
        <v>0</v>
      </c>
      <c r="D312" s="499">
        <f>SUMIFS('Expenditures - all orgs'!$E$14:$E$3599,'Expenditures - all orgs'!$C$14:$C$3599, 'Budget Detail - DDDDDD'!$B312,'Expenditures - all orgs'!$B$14:$B$3599,'Budget Detail - DDDDDD'!$B$3)</f>
        <v>0</v>
      </c>
      <c r="E312" s="500">
        <f>SUMIFS('Expenditures - all orgs'!$F$14:$F$3599,'Expenditures - all orgs'!$C$14:$C$3599, 'Budget Detail - DDDDDD'!$B312,'Expenditures - all orgs'!$B$14:$B$3599,'Budget Detail - DDDDDD'!$B$3)</f>
        <v>0</v>
      </c>
      <c r="F312" s="501">
        <f t="shared" si="38"/>
        <v>0</v>
      </c>
    </row>
    <row r="313" spans="1:6" ht="15" customHeight="1" x14ac:dyDescent="0.3">
      <c r="A313" s="222" t="s">
        <v>40</v>
      </c>
      <c r="B313" s="638">
        <v>154600</v>
      </c>
      <c r="C313" s="324">
        <f>SUMIFS('Expenditures - all orgs'!$D$14:$D$3599,'Expenditures - all orgs'!$C$14:$C$3599, 'Budget Detail - DDDDDD'!$B313,'Expenditures - all orgs'!$B$14:$B$3599,'Budget Detail - DDDDDD'!$B$3)</f>
        <v>0</v>
      </c>
      <c r="D313" s="499">
        <f>SUMIFS('Expenditures - all orgs'!$E$14:$E$3599,'Expenditures - all orgs'!$C$14:$C$3599, 'Budget Detail - DDDDDD'!$B313,'Expenditures - all orgs'!$B$14:$B$3599,'Budget Detail - DDDDDD'!$B$3)</f>
        <v>0</v>
      </c>
      <c r="E313" s="500">
        <f>SUMIFS('Expenditures - all orgs'!$F$14:$F$3599,'Expenditures - all orgs'!$C$14:$C$3599, 'Budget Detail - DDDDDD'!$B313,'Expenditures - all orgs'!$B$14:$B$3599,'Budget Detail - DDDDDD'!$B$3)</f>
        <v>0</v>
      </c>
      <c r="F313" s="501">
        <f t="shared" si="38"/>
        <v>0</v>
      </c>
    </row>
    <row r="314" spans="1:6" ht="15" customHeight="1" x14ac:dyDescent="0.3">
      <c r="A314" s="218" t="s">
        <v>406</v>
      </c>
      <c r="B314" s="638">
        <v>154700</v>
      </c>
      <c r="C314" s="324">
        <f>SUMIFS('Expenditures - all orgs'!$D$14:$D$3599,'Expenditures - all orgs'!$C$14:$C$3599, 'Budget Detail - DDDDDD'!$B314,'Expenditures - all orgs'!$B$14:$B$3599,'Budget Detail - DDDDDD'!$B$3)</f>
        <v>0</v>
      </c>
      <c r="D314" s="499">
        <f>SUMIFS('Expenditures - all orgs'!$E$14:$E$3599,'Expenditures - all orgs'!$C$14:$C$3599, 'Budget Detail - DDDDDD'!$B314,'Expenditures - all orgs'!$B$14:$B$3599,'Budget Detail - DDDDDD'!$B$3)</f>
        <v>0</v>
      </c>
      <c r="E314" s="500">
        <f>SUMIFS('Expenditures - all orgs'!$F$14:$F$3599,'Expenditures - all orgs'!$C$14:$C$3599, 'Budget Detail - DDDDDD'!$B314,'Expenditures - all orgs'!$B$14:$B$3599,'Budget Detail - DDDDDD'!$B$3)</f>
        <v>0</v>
      </c>
      <c r="F314" s="501">
        <f t="shared" si="38"/>
        <v>0</v>
      </c>
    </row>
    <row r="315" spans="1:6" ht="15" customHeight="1" thickBot="1" x14ac:dyDescent="0.35">
      <c r="A315" s="218" t="s">
        <v>104</v>
      </c>
      <c r="B315" s="638" t="s">
        <v>107</v>
      </c>
      <c r="C315" s="369">
        <f>SUMIFS('Expenditures - all orgs'!$D$14:$D$3599,'Expenditures - all orgs'!$C$14:$C$3599, 'Budget Detail - DDDDDD'!$B315,'Expenditures - all orgs'!$B$14:$B$3599,'Budget Detail - DDDDDD'!$B$3)</f>
        <v>0</v>
      </c>
      <c r="D315" s="502">
        <f>SUMIFS('Expenditures - all orgs'!$E$14:$E$3599,'Expenditures - all orgs'!$C$14:$C$3599, 'Budget Detail - DDDDDD'!$B315,'Expenditures - all orgs'!$B$14:$B$3599,'Budget Detail - DDDDDD'!$B$3)</f>
        <v>0</v>
      </c>
      <c r="E315" s="503">
        <f>SUMIFS('Expenditures - all orgs'!$F$14:$F$3599,'Expenditures - all orgs'!$C$14:$C$3599, 'Budget Detail - DDDDDD'!$B315,'Expenditures - all orgs'!$B$14:$B$3599,'Budget Detail - DDDDDD'!$B$3)</f>
        <v>0</v>
      </c>
      <c r="F315" s="504">
        <f t="shared" si="6"/>
        <v>0</v>
      </c>
    </row>
    <row r="316" spans="1:6" ht="15" customHeight="1" thickBot="1" x14ac:dyDescent="0.35">
      <c r="A316" s="218"/>
      <c r="B316" s="639" t="s">
        <v>362</v>
      </c>
      <c r="C316" s="970">
        <f>SUM(C306:C315)</f>
        <v>0</v>
      </c>
      <c r="D316" s="970">
        <f t="shared" ref="D316:F316" si="39">SUM(D306:D315)</f>
        <v>0</v>
      </c>
      <c r="E316" s="970">
        <f t="shared" si="39"/>
        <v>0</v>
      </c>
      <c r="F316" s="970">
        <f t="shared" si="39"/>
        <v>0</v>
      </c>
    </row>
    <row r="317" spans="1:6" ht="15" customHeight="1" x14ac:dyDescent="0.3">
      <c r="A317" s="708"/>
      <c r="B317" s="588"/>
      <c r="C317" s="288"/>
      <c r="D317" s="966"/>
      <c r="E317" s="966"/>
      <c r="F317" s="967"/>
    </row>
    <row r="318" spans="1:6" ht="15" customHeight="1" x14ac:dyDescent="0.3">
      <c r="A318" s="231" t="s">
        <v>248</v>
      </c>
      <c r="B318" s="588"/>
      <c r="C318" s="288"/>
      <c r="D318" s="966"/>
      <c r="E318" s="966"/>
      <c r="F318" s="967"/>
    </row>
    <row r="319" spans="1:6" ht="15" customHeight="1" x14ac:dyDescent="0.3">
      <c r="A319" s="223" t="s">
        <v>249</v>
      </c>
      <c r="B319" s="640">
        <v>212100</v>
      </c>
      <c r="C319" s="325">
        <f>SUMIFS('Expenditures - all orgs'!$D$14:$D$3599,'Expenditures - all orgs'!$C$14:$C$3599, 'Budget Detail - DDDDDD'!$B319,'Expenditures - all orgs'!$B$14:$B$3599,'Budget Detail - DDDDDD'!$B$3)</f>
        <v>0</v>
      </c>
      <c r="D319" s="506">
        <f>SUMIFS('Expenditures - all orgs'!$E$14:$E$3599,'Expenditures - all orgs'!$C$14:$C$3599, 'Budget Detail - DDDDDD'!$B319,'Expenditures - all orgs'!$B$14:$B$3599,'Budget Detail - DDDDDD'!$B$3)</f>
        <v>0</v>
      </c>
      <c r="E319" s="507">
        <f>SUMIFS('Expenditures - all orgs'!$F$14:$F$3599,'Expenditures - all orgs'!$C$14:$C$3599, 'Budget Detail - DDDDDD'!$B319,'Expenditures - all orgs'!$B$14:$B$3599,'Budget Detail - DDDDDD'!$B$3)</f>
        <v>0</v>
      </c>
      <c r="F319" s="508">
        <f t="shared" ref="F319:F322" si="40">C319-D319-E319</f>
        <v>0</v>
      </c>
    </row>
    <row r="320" spans="1:6" ht="15" customHeight="1" x14ac:dyDescent="0.3">
      <c r="A320" s="223" t="s">
        <v>250</v>
      </c>
      <c r="B320" s="641">
        <v>212200</v>
      </c>
      <c r="C320" s="325">
        <f>SUMIFS('Expenditures - all orgs'!$D$14:$D$3599,'Expenditures - all orgs'!$C$14:$C$3599, 'Budget Detail - DDDDDD'!$B320,'Expenditures - all orgs'!$B$14:$B$3599,'Budget Detail - DDDDDD'!$B$3)</f>
        <v>0</v>
      </c>
      <c r="D320" s="506">
        <f>SUMIFS('Expenditures - all orgs'!$E$14:$E$3599,'Expenditures - all orgs'!$C$14:$C$3599, 'Budget Detail - DDDDDD'!$B320,'Expenditures - all orgs'!$B$14:$B$3599,'Budget Detail - DDDDDD'!$B$3)</f>
        <v>0</v>
      </c>
      <c r="E320" s="507">
        <f>SUMIFS('Expenditures - all orgs'!$F$14:$F$3599,'Expenditures - all orgs'!$C$14:$C$3599, 'Budget Detail - DDDDDD'!$B320,'Expenditures - all orgs'!$B$14:$B$3599,'Budget Detail - DDDDDD'!$B$3)</f>
        <v>0</v>
      </c>
      <c r="F320" s="508">
        <f t="shared" si="40"/>
        <v>0</v>
      </c>
    </row>
    <row r="321" spans="1:6" ht="15" customHeight="1" x14ac:dyDescent="0.3">
      <c r="A321" s="223" t="s">
        <v>251</v>
      </c>
      <c r="B321" s="641">
        <v>212300</v>
      </c>
      <c r="C321" s="325">
        <f>SUMIFS('Expenditures - all orgs'!$D$14:$D$3599,'Expenditures - all orgs'!$C$14:$C$3599, 'Budget Detail - DDDDDD'!$B321,'Expenditures - all orgs'!$B$14:$B$3599,'Budget Detail - DDDDDD'!$B$3)</f>
        <v>0</v>
      </c>
      <c r="D321" s="506">
        <f>SUMIFS('Expenditures - all orgs'!$E$14:$E$3599,'Expenditures - all orgs'!$C$14:$C$3599, 'Budget Detail - DDDDDD'!$B321,'Expenditures - all orgs'!$B$14:$B$3599,'Budget Detail - DDDDDD'!$B$3)</f>
        <v>0</v>
      </c>
      <c r="E321" s="507">
        <f>SUMIFS('Expenditures - all orgs'!$F$14:$F$3599,'Expenditures - all orgs'!$C$14:$C$3599, 'Budget Detail - DDDDDD'!$B321,'Expenditures - all orgs'!$B$14:$B$3599,'Budget Detail - DDDDDD'!$B$3)</f>
        <v>0</v>
      </c>
      <c r="F321" s="508">
        <f t="shared" si="40"/>
        <v>0</v>
      </c>
    </row>
    <row r="322" spans="1:6" ht="15" customHeight="1" thickBot="1" x14ac:dyDescent="0.35">
      <c r="A322" s="708" t="s">
        <v>104</v>
      </c>
      <c r="B322" s="641" t="s">
        <v>107</v>
      </c>
      <c r="C322" s="325">
        <f>SUMIFS('Expenditures - all orgs'!$D$14:$D$3599,'Expenditures - all orgs'!$C$14:$C$3599, 'Budget Detail - DDDDDD'!$B322,'Expenditures - all orgs'!$B$14:$B$3599,'Budget Detail - DDDDDD'!$B$3)</f>
        <v>0</v>
      </c>
      <c r="D322" s="509">
        <f>SUMIFS('Expenditures - all orgs'!$E$14:$E$3599,'Expenditures - all orgs'!$C$14:$C$3599, 'Budget Detail - DDDDDD'!$B322,'Expenditures - all orgs'!$B$14:$B$3599,'Budget Detail - DDDDDD'!$B$3)</f>
        <v>0</v>
      </c>
      <c r="E322" s="510">
        <f>SUMIFS('Expenditures - all orgs'!$F$14:$F$3599,'Expenditures - all orgs'!$C$14:$C$3599, 'Budget Detail - DDDDDD'!$B322,'Expenditures - all orgs'!$B$14:$B$3599,'Budget Detail - DDDDDD'!$B$3)</f>
        <v>0</v>
      </c>
      <c r="F322" s="511">
        <f t="shared" si="40"/>
        <v>0</v>
      </c>
    </row>
    <row r="323" spans="1:6" ht="15" customHeight="1" thickBot="1" x14ac:dyDescent="0.35">
      <c r="A323" s="708"/>
      <c r="B323" s="642" t="s">
        <v>362</v>
      </c>
      <c r="C323" s="371">
        <f>SUM(C319:C322)</f>
        <v>0</v>
      </c>
      <c r="D323" s="371">
        <f t="shared" ref="D323:F323" si="41">SUM(D319:D322)</f>
        <v>0</v>
      </c>
      <c r="E323" s="371">
        <f t="shared" si="41"/>
        <v>0</v>
      </c>
      <c r="F323" s="371">
        <f t="shared" si="41"/>
        <v>0</v>
      </c>
    </row>
    <row r="324" spans="1:6" ht="15" customHeight="1" x14ac:dyDescent="0.3">
      <c r="A324" s="708"/>
      <c r="B324" s="588"/>
      <c r="C324" s="288"/>
      <c r="D324" s="966"/>
      <c r="E324" s="966"/>
      <c r="F324" s="967"/>
    </row>
    <row r="325" spans="1:6" ht="15" customHeight="1" x14ac:dyDescent="0.3">
      <c r="A325" s="231" t="s">
        <v>253</v>
      </c>
      <c r="B325" s="588"/>
      <c r="C325" s="288"/>
      <c r="D325" s="966"/>
      <c r="E325" s="966"/>
      <c r="F325" s="967"/>
    </row>
    <row r="326" spans="1:6" ht="15" customHeight="1" x14ac:dyDescent="0.3">
      <c r="A326" s="708" t="s">
        <v>254</v>
      </c>
      <c r="B326" s="643">
        <v>213100</v>
      </c>
      <c r="C326" s="326">
        <f>SUMIFS('Expenditures - all orgs'!$D$14:$D$3599,'Expenditures - all orgs'!$C$14:$C$3599, 'Budget Detail - DDDDDD'!$B326,'Expenditures - all orgs'!$B$14:$B$3599,'Budget Detail - DDDDDD'!$B$3)</f>
        <v>0</v>
      </c>
      <c r="D326" s="512">
        <f>SUMIFS('Expenditures - all orgs'!$E$14:$E$3599,'Expenditures - all orgs'!$C$14:$C$3599, 'Budget Detail - DDDDDD'!$B326,'Expenditures - all orgs'!$B$14:$B$3599,'Budget Detail - DDDDDD'!$B$3)</f>
        <v>0</v>
      </c>
      <c r="E326" s="513">
        <f>SUMIFS('Expenditures - all orgs'!$F$14:$F$3599,'Expenditures - all orgs'!$C$14:$C$3599, 'Budget Detail - DDDDDD'!$B326,'Expenditures - all orgs'!$B$14:$B$3599,'Budget Detail - DDDDDD'!$B$3)</f>
        <v>0</v>
      </c>
      <c r="F326" s="514">
        <f t="shared" ref="F326:F330" si="42">C326-D326-E326</f>
        <v>0</v>
      </c>
    </row>
    <row r="327" spans="1:6" ht="15" customHeight="1" x14ac:dyDescent="0.3">
      <c r="A327" s="708" t="s">
        <v>255</v>
      </c>
      <c r="B327" s="644">
        <v>213200</v>
      </c>
      <c r="C327" s="326">
        <f>SUMIFS('Expenditures - all orgs'!$D$14:$D$3599,'Expenditures - all orgs'!$C$14:$C$3599, 'Budget Detail - DDDDDD'!$B327,'Expenditures - all orgs'!$B$14:$B$3599,'Budget Detail - DDDDDD'!$B$3)</f>
        <v>0</v>
      </c>
      <c r="D327" s="512">
        <f>SUMIFS('Expenditures - all orgs'!$E$14:$E$3599,'Expenditures - all orgs'!$C$14:$C$3599, 'Budget Detail - DDDDDD'!$B327,'Expenditures - all orgs'!$B$14:$B$3599,'Budget Detail - DDDDDD'!$B$3)</f>
        <v>0</v>
      </c>
      <c r="E327" s="513">
        <f>SUMIFS('Expenditures - all orgs'!$F$14:$F$3599,'Expenditures - all orgs'!$C$14:$C$3599, 'Budget Detail - DDDDDD'!$B327,'Expenditures - all orgs'!$B$14:$B$3599,'Budget Detail - DDDDDD'!$B$3)</f>
        <v>0</v>
      </c>
      <c r="F327" s="514">
        <f t="shared" si="42"/>
        <v>0</v>
      </c>
    </row>
    <row r="328" spans="1:6" ht="15" customHeight="1" x14ac:dyDescent="0.3">
      <c r="A328" s="708" t="s">
        <v>256</v>
      </c>
      <c r="B328" s="644">
        <v>213300</v>
      </c>
      <c r="C328" s="326">
        <f>SUMIFS('Expenditures - all orgs'!$D$14:$D$3599,'Expenditures - all orgs'!$C$14:$C$3599, 'Budget Detail - DDDDDD'!$B328,'Expenditures - all orgs'!$B$14:$B$3599,'Budget Detail - DDDDDD'!$B$3)</f>
        <v>0</v>
      </c>
      <c r="D328" s="512">
        <f>SUMIFS('Expenditures - all orgs'!$E$14:$E$3599,'Expenditures - all orgs'!$C$14:$C$3599, 'Budget Detail - DDDDDD'!$B328,'Expenditures - all orgs'!$B$14:$B$3599,'Budget Detail - DDDDDD'!$B$3)</f>
        <v>0</v>
      </c>
      <c r="E328" s="513">
        <f>SUMIFS('Expenditures - all orgs'!$F$14:$F$3599,'Expenditures - all orgs'!$C$14:$C$3599, 'Budget Detail - DDDDDD'!$B328,'Expenditures - all orgs'!$B$14:$B$3599,'Budget Detail - DDDDDD'!$B$3)</f>
        <v>0</v>
      </c>
      <c r="F328" s="514">
        <f t="shared" si="42"/>
        <v>0</v>
      </c>
    </row>
    <row r="329" spans="1:6" ht="15" customHeight="1" x14ac:dyDescent="0.3">
      <c r="A329" s="708" t="s">
        <v>104</v>
      </c>
      <c r="B329" s="644" t="s">
        <v>107</v>
      </c>
      <c r="C329" s="326">
        <f>SUMIFS('Expenditures - all orgs'!$D$14:$D$3599,'Expenditures - all orgs'!$C$14:$C$3599, 'Budget Detail - DDDDDD'!$B329,'Expenditures - all orgs'!$B$14:$B$3599,'Budget Detail - DDDDDD'!$B$3)</f>
        <v>0</v>
      </c>
      <c r="D329" s="512">
        <f>SUMIFS('Expenditures - all orgs'!$E$14:$E$3599,'Expenditures - all orgs'!$C$14:$C$3599, 'Budget Detail - DDDDDD'!$B329,'Expenditures - all orgs'!$B$14:$B$3599,'Budget Detail - DDDDDD'!$B$3)</f>
        <v>0</v>
      </c>
      <c r="E329" s="513">
        <f>SUMIFS('Expenditures - all orgs'!$F$14:$F$3599,'Expenditures - all orgs'!$C$14:$C$3599, 'Budget Detail - DDDDDD'!$B329,'Expenditures - all orgs'!$B$14:$B$3599,'Budget Detail - DDDDDD'!$B$3)</f>
        <v>0</v>
      </c>
      <c r="F329" s="514">
        <f t="shared" si="42"/>
        <v>0</v>
      </c>
    </row>
    <row r="330" spans="1:6" ht="15" customHeight="1" thickBot="1" x14ac:dyDescent="0.35">
      <c r="A330" s="708" t="s">
        <v>104</v>
      </c>
      <c r="B330" s="644" t="s">
        <v>107</v>
      </c>
      <c r="C330" s="326">
        <f>SUMIFS('Expenditures - all orgs'!$D$14:$D$3599,'Expenditures - all orgs'!$C$14:$C$3599, 'Budget Detail - DDDDDD'!$B330,'Expenditures - all orgs'!$B$14:$B$3599,'Budget Detail - DDDDDD'!$B$3)</f>
        <v>0</v>
      </c>
      <c r="D330" s="515">
        <f>SUMIFS('Expenditures - all orgs'!$E$14:$E$3599,'Expenditures - all orgs'!$C$14:$C$3599, 'Budget Detail - DDDDDD'!$B330,'Expenditures - all orgs'!$B$14:$B$3599,'Budget Detail - DDDDDD'!$B$3)</f>
        <v>0</v>
      </c>
      <c r="E330" s="516">
        <f>SUMIFS('Expenditures - all orgs'!$F$14:$F$3599,'Expenditures - all orgs'!$C$14:$C$3599, 'Budget Detail - DDDDDD'!$B330,'Expenditures - all orgs'!$B$14:$B$3599,'Budget Detail - DDDDDD'!$B$3)</f>
        <v>0</v>
      </c>
      <c r="F330" s="517">
        <f t="shared" si="42"/>
        <v>0</v>
      </c>
    </row>
    <row r="331" spans="1:6" ht="15" customHeight="1" thickBot="1" x14ac:dyDescent="0.35">
      <c r="A331" s="708"/>
      <c r="B331" s="645" t="s">
        <v>362</v>
      </c>
      <c r="C331" s="372">
        <f>SUM(C326:C330)</f>
        <v>0</v>
      </c>
      <c r="D331" s="372">
        <f t="shared" ref="D331:F331" si="43">SUM(D326:D330)</f>
        <v>0</v>
      </c>
      <c r="E331" s="372">
        <f t="shared" si="43"/>
        <v>0</v>
      </c>
      <c r="F331" s="372">
        <f t="shared" si="43"/>
        <v>0</v>
      </c>
    </row>
    <row r="332" spans="1:6" ht="15" customHeight="1" x14ac:dyDescent="0.3">
      <c r="A332" s="708"/>
      <c r="B332" s="588"/>
      <c r="C332" s="288"/>
      <c r="D332" s="966"/>
      <c r="E332" s="966"/>
      <c r="F332" s="967"/>
    </row>
    <row r="333" spans="1:6" ht="15" customHeight="1" x14ac:dyDescent="0.3">
      <c r="A333" s="231" t="s">
        <v>252</v>
      </c>
      <c r="B333" s="588"/>
      <c r="C333" s="288"/>
      <c r="D333" s="966"/>
      <c r="E333" s="966"/>
      <c r="F333" s="967"/>
    </row>
    <row r="334" spans="1:6" ht="15" customHeight="1" x14ac:dyDescent="0.3">
      <c r="A334" s="223" t="s">
        <v>326</v>
      </c>
      <c r="B334" s="646">
        <v>220010</v>
      </c>
      <c r="C334" s="327">
        <f>SUMIFS('Expenditures - all orgs'!$D$14:$D$3599,'Expenditures - all orgs'!$C$14:$C$3599, 'Budget Detail - DDDDDD'!$B334,'Expenditures - all orgs'!$B$14:$B$3599,'Budget Detail - DDDDDD'!$B$3)</f>
        <v>0</v>
      </c>
      <c r="D334" s="519">
        <f>SUMIFS('Expenditures - all orgs'!$E$14:$E$3599,'Expenditures - all orgs'!$C$14:$C$3599, 'Budget Detail - DDDDDD'!$B334,'Expenditures - all orgs'!$B$14:$B$3599,'Budget Detail - DDDDDD'!$B$3)</f>
        <v>0</v>
      </c>
      <c r="E334" s="520">
        <f>SUMIFS('Expenditures - all orgs'!$F$14:$F$3599,'Expenditures - all orgs'!$C$14:$C$3599, 'Budget Detail - DDDDDD'!$B334,'Expenditures - all orgs'!$B$14:$B$3599,'Budget Detail - DDDDDD'!$B$3)</f>
        <v>0</v>
      </c>
      <c r="F334" s="521">
        <f t="shared" ref="F334:F335" si="44">C334-D334-E334</f>
        <v>0</v>
      </c>
    </row>
    <row r="335" spans="1:6" ht="15" customHeight="1" x14ac:dyDescent="0.3">
      <c r="A335" s="223" t="s">
        <v>257</v>
      </c>
      <c r="B335" s="647">
        <v>221100</v>
      </c>
      <c r="C335" s="327">
        <f>SUMIFS('Expenditures - all orgs'!$D$14:$D$3599,'Expenditures - all orgs'!$C$14:$C$3599, 'Budget Detail - DDDDDD'!$B335,'Expenditures - all orgs'!$B$14:$B$3599,'Budget Detail - DDDDDD'!$B$3)</f>
        <v>0</v>
      </c>
      <c r="D335" s="519">
        <f>SUMIFS('Expenditures - all orgs'!$E$14:$E$3599,'Expenditures - all orgs'!$C$14:$C$3599, 'Budget Detail - DDDDDD'!$B335,'Expenditures - all orgs'!$B$14:$B$3599,'Budget Detail - DDDDDD'!$B$3)</f>
        <v>0</v>
      </c>
      <c r="E335" s="520">
        <f>SUMIFS('Expenditures - all orgs'!$F$14:$F$3599,'Expenditures - all orgs'!$C$14:$C$3599, 'Budget Detail - DDDDDD'!$B335,'Expenditures - all orgs'!$B$14:$B$3599,'Budget Detail - DDDDDD'!$B$3)</f>
        <v>0</v>
      </c>
      <c r="F335" s="521">
        <f t="shared" si="44"/>
        <v>0</v>
      </c>
    </row>
    <row r="336" spans="1:6" ht="15" customHeight="1" x14ac:dyDescent="0.3">
      <c r="A336" s="222" t="s">
        <v>257</v>
      </c>
      <c r="B336" s="648">
        <v>221200</v>
      </c>
      <c r="C336" s="327">
        <f>SUMIFS('Expenditures - all orgs'!$D$14:$D$3599,'Expenditures - all orgs'!$C$14:$C$3599, 'Budget Detail - DDDDDD'!$B336,'Expenditures - all orgs'!$B$14:$B$3599,'Budget Detail - DDDDDD'!$B$3)</f>
        <v>0</v>
      </c>
      <c r="D336" s="519">
        <f>SUMIFS('Expenditures - all orgs'!$E$14:$E$3599,'Expenditures - all orgs'!$C$14:$C$3599, 'Budget Detail - DDDDDD'!$B336,'Expenditures - all orgs'!$B$14:$B$3599,'Budget Detail - DDDDDD'!$B$3)</f>
        <v>0</v>
      </c>
      <c r="E336" s="520">
        <f>SUMIFS('Expenditures - all orgs'!$F$14:$F$3599,'Expenditures - all orgs'!$C$14:$C$3599, 'Budget Detail - DDDDDD'!$B336,'Expenditures - all orgs'!$B$14:$B$3599,'Budget Detail - DDDDDD'!$B$3)</f>
        <v>0</v>
      </c>
      <c r="F336" s="521">
        <f t="shared" si="6"/>
        <v>0</v>
      </c>
    </row>
    <row r="337" spans="1:6" ht="15" customHeight="1" x14ac:dyDescent="0.3">
      <c r="A337" s="222" t="s">
        <v>258</v>
      </c>
      <c r="B337" s="648">
        <v>221400</v>
      </c>
      <c r="C337" s="327">
        <f>SUMIFS('Expenditures - all orgs'!$D$14:$D$3599,'Expenditures - all orgs'!$C$14:$C$3599, 'Budget Detail - DDDDDD'!$B337,'Expenditures - all orgs'!$B$14:$B$3599,'Budget Detail - DDDDDD'!$B$3)</f>
        <v>0</v>
      </c>
      <c r="D337" s="519">
        <f>SUMIFS('Expenditures - all orgs'!$E$14:$E$3599,'Expenditures - all orgs'!$C$14:$C$3599, 'Budget Detail - DDDDDD'!$B337,'Expenditures - all orgs'!$B$14:$B$3599,'Budget Detail - DDDDDD'!$B$3)</f>
        <v>0</v>
      </c>
      <c r="E337" s="520">
        <f>SUMIFS('Expenditures - all orgs'!$F$14:$F$3599,'Expenditures - all orgs'!$C$14:$C$3599, 'Budget Detail - DDDDDD'!$B337,'Expenditures - all orgs'!$B$14:$B$3599,'Budget Detail - DDDDDD'!$B$3)</f>
        <v>0</v>
      </c>
      <c r="F337" s="521">
        <f t="shared" si="6"/>
        <v>0</v>
      </c>
    </row>
    <row r="338" spans="1:6" ht="15" customHeight="1" x14ac:dyDescent="0.3">
      <c r="A338" s="222" t="s">
        <v>102</v>
      </c>
      <c r="B338" s="648">
        <v>221500</v>
      </c>
      <c r="C338" s="327">
        <f>SUMIFS('Expenditures - all orgs'!$D$14:$D$3599,'Expenditures - all orgs'!$C$14:$C$3599, 'Budget Detail - DDDDDD'!$B338,'Expenditures - all orgs'!$B$14:$B$3599,'Budget Detail - DDDDDD'!$B$3)</f>
        <v>0</v>
      </c>
      <c r="D338" s="519">
        <f>SUMIFS('Expenditures - all orgs'!$E$14:$E$3599,'Expenditures - all orgs'!$C$14:$C$3599, 'Budget Detail - DDDDDD'!$B338,'Expenditures - all orgs'!$B$14:$B$3599,'Budget Detail - DDDDDD'!$B$3)</f>
        <v>0</v>
      </c>
      <c r="E338" s="520">
        <f>SUMIFS('Expenditures - all orgs'!$F$14:$F$3599,'Expenditures - all orgs'!$C$14:$C$3599, 'Budget Detail - DDDDDD'!$B338,'Expenditures - all orgs'!$B$14:$B$3599,'Budget Detail - DDDDDD'!$B$3)</f>
        <v>0</v>
      </c>
      <c r="F338" s="521">
        <f t="shared" si="6"/>
        <v>0</v>
      </c>
    </row>
    <row r="339" spans="1:6" ht="15" customHeight="1" x14ac:dyDescent="0.3">
      <c r="A339" s="218" t="s">
        <v>259</v>
      </c>
      <c r="B339" s="648">
        <v>221600</v>
      </c>
      <c r="C339" s="327">
        <f>SUMIFS('Expenditures - all orgs'!$D$14:$D$3599,'Expenditures - all orgs'!$C$14:$C$3599, 'Budget Detail - DDDDDD'!$B339,'Expenditures - all orgs'!$B$14:$B$3599,'Budget Detail - DDDDDD'!$B$3)</f>
        <v>0</v>
      </c>
      <c r="D339" s="519">
        <f>SUMIFS('Expenditures - all orgs'!$E$14:$E$3599,'Expenditures - all orgs'!$C$14:$C$3599, 'Budget Detail - DDDDDD'!$B339,'Expenditures - all orgs'!$B$14:$B$3599,'Budget Detail - DDDDDD'!$B$3)</f>
        <v>0</v>
      </c>
      <c r="E339" s="520">
        <f>SUMIFS('Expenditures - all orgs'!$F$14:$F$3599,'Expenditures - all orgs'!$C$14:$C$3599, 'Budget Detail - DDDDDD'!$B339,'Expenditures - all orgs'!$B$14:$B$3599,'Budget Detail - DDDDDD'!$B$3)</f>
        <v>0</v>
      </c>
      <c r="F339" s="521">
        <f t="shared" si="6"/>
        <v>0</v>
      </c>
    </row>
    <row r="340" spans="1:6" ht="15" customHeight="1" x14ac:dyDescent="0.3">
      <c r="A340" s="708" t="s">
        <v>260</v>
      </c>
      <c r="B340" s="647">
        <v>221700</v>
      </c>
      <c r="C340" s="327">
        <f>SUMIFS('Expenditures - all orgs'!$D$14:$D$3599,'Expenditures - all orgs'!$C$14:$C$3599, 'Budget Detail - DDDDDD'!$B340,'Expenditures - all orgs'!$B$14:$B$3599,'Budget Detail - DDDDDD'!$B$3)</f>
        <v>0</v>
      </c>
      <c r="D340" s="519">
        <f>SUMIFS('Expenditures - all orgs'!$E$14:$E$3599,'Expenditures - all orgs'!$C$14:$C$3599, 'Budget Detail - DDDDDD'!$B340,'Expenditures - all orgs'!$B$14:$B$3599,'Budget Detail - DDDDDD'!$B$3)</f>
        <v>0</v>
      </c>
      <c r="E340" s="520">
        <f>SUMIFS('Expenditures - all orgs'!$F$14:$F$3599,'Expenditures - all orgs'!$C$14:$C$3599, 'Budget Detail - DDDDDD'!$B340,'Expenditures - all orgs'!$B$14:$B$3599,'Budget Detail - DDDDDD'!$B$3)</f>
        <v>0</v>
      </c>
      <c r="F340" s="521">
        <f t="shared" si="6"/>
        <v>0</v>
      </c>
    </row>
    <row r="341" spans="1:6" ht="15" customHeight="1" x14ac:dyDescent="0.3">
      <c r="A341" s="216" t="s">
        <v>28</v>
      </c>
      <c r="B341" s="647">
        <v>221800</v>
      </c>
      <c r="C341" s="327">
        <f>SUMIFS('Expenditures - all orgs'!$D$14:$D$3599,'Expenditures - all orgs'!$C$14:$C$3599, 'Budget Detail - DDDDDD'!$B341,'Expenditures - all orgs'!$B$14:$B$3599,'Budget Detail - DDDDDD'!$B$3)</f>
        <v>0</v>
      </c>
      <c r="D341" s="519">
        <f>SUMIFS('Expenditures - all orgs'!$E$14:$E$3599,'Expenditures - all orgs'!$C$14:$C$3599, 'Budget Detail - DDDDDD'!$B341,'Expenditures - all orgs'!$B$14:$B$3599,'Budget Detail - DDDDDD'!$B$3)</f>
        <v>0</v>
      </c>
      <c r="E341" s="520">
        <f>SUMIFS('Expenditures - all orgs'!$F$14:$F$3599,'Expenditures - all orgs'!$C$14:$C$3599, 'Budget Detail - DDDDDD'!$B341,'Expenditures - all orgs'!$B$14:$B$3599,'Budget Detail - DDDDDD'!$B$3)</f>
        <v>0</v>
      </c>
      <c r="F341" s="521">
        <f t="shared" si="6"/>
        <v>0</v>
      </c>
    </row>
    <row r="342" spans="1:6" ht="15" customHeight="1" x14ac:dyDescent="0.3">
      <c r="A342" s="216" t="s">
        <v>261</v>
      </c>
      <c r="B342" s="647">
        <v>221900</v>
      </c>
      <c r="C342" s="327">
        <f>SUMIFS('Expenditures - all orgs'!$D$14:$D$3599,'Expenditures - all orgs'!$C$14:$C$3599, 'Budget Detail - DDDDDD'!$B342,'Expenditures - all orgs'!$B$14:$B$3599,'Budget Detail - DDDDDD'!$B$3)</f>
        <v>0</v>
      </c>
      <c r="D342" s="519">
        <f>SUMIFS('Expenditures - all orgs'!$E$14:$E$3599,'Expenditures - all orgs'!$C$14:$C$3599, 'Budget Detail - DDDDDD'!$B342,'Expenditures - all orgs'!$B$14:$B$3599,'Budget Detail - DDDDDD'!$B$3)</f>
        <v>0</v>
      </c>
      <c r="E342" s="520">
        <f>SUMIFS('Expenditures - all orgs'!$F$14:$F$3599,'Expenditures - all orgs'!$C$14:$C$3599, 'Budget Detail - DDDDDD'!$B342,'Expenditures - all orgs'!$B$14:$B$3599,'Budget Detail - DDDDDD'!$B$3)</f>
        <v>0</v>
      </c>
      <c r="F342" s="521">
        <f t="shared" si="6"/>
        <v>0</v>
      </c>
    </row>
    <row r="343" spans="1:6" ht="15" customHeight="1" x14ac:dyDescent="0.3">
      <c r="A343" s="216" t="s">
        <v>104</v>
      </c>
      <c r="B343" s="647" t="s">
        <v>107</v>
      </c>
      <c r="C343" s="327">
        <f>SUMIFS('Expenditures - all orgs'!$D$14:$D$3599,'Expenditures - all orgs'!$C$14:$C$3599, 'Budget Detail - DDDDDD'!$B343,'Expenditures - all orgs'!$B$14:$B$3599,'Budget Detail - DDDDDD'!$B$3)</f>
        <v>0</v>
      </c>
      <c r="D343" s="519">
        <f>SUMIFS('Expenditures - all orgs'!$E$14:$E$3599,'Expenditures - all orgs'!$C$14:$C$3599, 'Budget Detail - DDDDDD'!$B343,'Expenditures - all orgs'!$B$14:$B$3599,'Budget Detail - DDDDDD'!$B$3)</f>
        <v>0</v>
      </c>
      <c r="E343" s="520">
        <f>SUMIFS('Expenditures - all orgs'!$F$14:$F$3599,'Expenditures - all orgs'!$C$14:$C$3599, 'Budget Detail - DDDDDD'!$B343,'Expenditures - all orgs'!$B$14:$B$3599,'Budget Detail - DDDDDD'!$B$3)</f>
        <v>0</v>
      </c>
      <c r="F343" s="521">
        <f t="shared" si="6"/>
        <v>0</v>
      </c>
    </row>
    <row r="344" spans="1:6" ht="15" customHeight="1" thickBot="1" x14ac:dyDescent="0.35">
      <c r="A344" s="216" t="s">
        <v>104</v>
      </c>
      <c r="B344" s="647" t="s">
        <v>107</v>
      </c>
      <c r="C344" s="327">
        <f>SUMIFS('Expenditures - all orgs'!$D$14:$D$3599,'Expenditures - all orgs'!$C$14:$C$3599, 'Budget Detail - DDDDDD'!$B344,'Expenditures - all orgs'!$B$14:$B$3599,'Budget Detail - DDDDDD'!$B$3)</f>
        <v>0</v>
      </c>
      <c r="D344" s="971">
        <f>SUMIFS('Expenditures - all orgs'!$E$14:$E$3599,'Expenditures - all orgs'!$C$14:$C$3599, 'Budget Detail - DDDDDD'!$B344,'Expenditures - all orgs'!$B$14:$B$3599,'Budget Detail - DDDDDD'!$B$3)</f>
        <v>0</v>
      </c>
      <c r="E344" s="524">
        <f>SUMIFS('Expenditures - all orgs'!$F$14:$F$3599,'Expenditures - all orgs'!$C$14:$C$3599, 'Budget Detail - DDDDDD'!$B344,'Expenditures - all orgs'!$B$14:$B$3599,'Budget Detail - DDDDDD'!$B$3)</f>
        <v>0</v>
      </c>
      <c r="F344" s="525">
        <f t="shared" si="6"/>
        <v>0</v>
      </c>
    </row>
    <row r="345" spans="1:6" ht="15" customHeight="1" thickBot="1" x14ac:dyDescent="0.35">
      <c r="A345" s="216"/>
      <c r="B345" s="649" t="s">
        <v>362</v>
      </c>
      <c r="C345" s="373">
        <f>SUM(C334:C344)</f>
        <v>0</v>
      </c>
      <c r="D345" s="373">
        <f t="shared" ref="D345:F345" si="45">SUM(D334:D344)</f>
        <v>0</v>
      </c>
      <c r="E345" s="373">
        <f t="shared" si="45"/>
        <v>0</v>
      </c>
      <c r="F345" s="373">
        <f t="shared" si="45"/>
        <v>0</v>
      </c>
    </row>
    <row r="346" spans="1:6" ht="15" customHeight="1" x14ac:dyDescent="0.3">
      <c r="A346" s="708"/>
      <c r="B346" s="588"/>
      <c r="C346" s="288"/>
      <c r="D346" s="966"/>
      <c r="E346" s="966"/>
      <c r="F346" s="967"/>
    </row>
    <row r="347" spans="1:6" ht="15" customHeight="1" x14ac:dyDescent="0.3">
      <c r="A347" s="231" t="s">
        <v>267</v>
      </c>
      <c r="B347" s="588"/>
      <c r="C347" s="288"/>
      <c r="D347" s="966"/>
      <c r="E347" s="966"/>
      <c r="F347" s="967"/>
    </row>
    <row r="348" spans="1:6" ht="15" customHeight="1" x14ac:dyDescent="0.3">
      <c r="A348" s="216" t="s">
        <v>262</v>
      </c>
      <c r="B348" s="650">
        <v>222100</v>
      </c>
      <c r="C348" s="328">
        <f>SUMIFS('Expenditures - all orgs'!$D$14:$D$3599,'Expenditures - all orgs'!$C$14:$C$3599, 'Budget Detail - DDDDDD'!$B348,'Expenditures - all orgs'!$B$14:$B$3599,'Budget Detail - DDDDDD'!$B$3)</f>
        <v>0</v>
      </c>
      <c r="D348" s="527">
        <f>SUMIFS('Expenditures - all orgs'!$E$14:$E$3599,'Expenditures - all orgs'!$C$14:$C$3599, 'Budget Detail - DDDDDD'!$B348,'Expenditures - all orgs'!$B$14:$B$3599,'Budget Detail - DDDDDD'!$B$3)</f>
        <v>0</v>
      </c>
      <c r="E348" s="528">
        <f>SUMIFS('Expenditures - all orgs'!$F$14:$F$3599,'Expenditures - all orgs'!$C$14:$C$3599, 'Budget Detail - DDDDDD'!$B348,'Expenditures - all orgs'!$B$14:$B$3599,'Budget Detail - DDDDDD'!$B$3)</f>
        <v>0</v>
      </c>
      <c r="F348" s="529">
        <f t="shared" ref="F348:F353" si="46">C348-D348-E348</f>
        <v>0</v>
      </c>
    </row>
    <row r="349" spans="1:6" ht="15" customHeight="1" x14ac:dyDescent="0.3">
      <c r="A349" s="216" t="s">
        <v>263</v>
      </c>
      <c r="B349" s="651">
        <v>222200</v>
      </c>
      <c r="C349" s="328">
        <f>SUMIFS('Expenditures - all orgs'!$D$14:$D$3599,'Expenditures - all orgs'!$C$14:$C$3599, 'Budget Detail - DDDDDD'!$B349,'Expenditures - all orgs'!$B$14:$B$3599,'Budget Detail - DDDDDD'!$B$3)</f>
        <v>0</v>
      </c>
      <c r="D349" s="527">
        <f>SUMIFS('Expenditures - all orgs'!$E$14:$E$3599,'Expenditures - all orgs'!$C$14:$C$3599, 'Budget Detail - DDDDDD'!$B349,'Expenditures - all orgs'!$B$14:$B$3599,'Budget Detail - DDDDDD'!$B$3)</f>
        <v>0</v>
      </c>
      <c r="E349" s="528">
        <f>SUMIFS('Expenditures - all orgs'!$F$14:$F$3599,'Expenditures - all orgs'!$C$14:$C$3599, 'Budget Detail - DDDDDD'!$B349,'Expenditures - all orgs'!$B$14:$B$3599,'Budget Detail - DDDDDD'!$B$3)</f>
        <v>0</v>
      </c>
      <c r="F349" s="529">
        <f t="shared" si="46"/>
        <v>0</v>
      </c>
    </row>
    <row r="350" spans="1:6" ht="15" customHeight="1" x14ac:dyDescent="0.3">
      <c r="A350" s="216" t="s">
        <v>264</v>
      </c>
      <c r="B350" s="651">
        <v>222300</v>
      </c>
      <c r="C350" s="328">
        <f>SUMIFS('Expenditures - all orgs'!$D$14:$D$3599,'Expenditures - all orgs'!$C$14:$C$3599, 'Budget Detail - DDDDDD'!$B350,'Expenditures - all orgs'!$B$14:$B$3599,'Budget Detail - DDDDDD'!$B$3)</f>
        <v>0</v>
      </c>
      <c r="D350" s="527">
        <f>SUMIFS('Expenditures - all orgs'!$E$14:$E$3599,'Expenditures - all orgs'!$C$14:$C$3599, 'Budget Detail - DDDDDD'!$B350,'Expenditures - all orgs'!$B$14:$B$3599,'Budget Detail - DDDDDD'!$B$3)</f>
        <v>0</v>
      </c>
      <c r="E350" s="528">
        <f>SUMIFS('Expenditures - all orgs'!$F$14:$F$3599,'Expenditures - all orgs'!$C$14:$C$3599, 'Budget Detail - DDDDDD'!$B350,'Expenditures - all orgs'!$B$14:$B$3599,'Budget Detail - DDDDDD'!$B$3)</f>
        <v>0</v>
      </c>
      <c r="F350" s="529">
        <f t="shared" si="46"/>
        <v>0</v>
      </c>
    </row>
    <row r="351" spans="1:6" ht="15" customHeight="1" x14ac:dyDescent="0.3">
      <c r="A351" s="216" t="s">
        <v>265</v>
      </c>
      <c r="B351" s="651">
        <v>222400</v>
      </c>
      <c r="C351" s="328">
        <f>SUMIFS('Expenditures - all orgs'!$D$14:$D$3599,'Expenditures - all orgs'!$C$14:$C$3599, 'Budget Detail - DDDDDD'!$B351,'Expenditures - all orgs'!$B$14:$B$3599,'Budget Detail - DDDDDD'!$B$3)</f>
        <v>0</v>
      </c>
      <c r="D351" s="527">
        <f>SUMIFS('Expenditures - all orgs'!$E$14:$E$3599,'Expenditures - all orgs'!$C$14:$C$3599, 'Budget Detail - DDDDDD'!$B351,'Expenditures - all orgs'!$B$14:$B$3599,'Budget Detail - DDDDDD'!$B$3)</f>
        <v>0</v>
      </c>
      <c r="E351" s="528">
        <f>SUMIFS('Expenditures - all orgs'!$F$14:$F$3599,'Expenditures - all orgs'!$C$14:$C$3599, 'Budget Detail - DDDDDD'!$B351,'Expenditures - all orgs'!$B$14:$B$3599,'Budget Detail - DDDDDD'!$B$3)</f>
        <v>0</v>
      </c>
      <c r="F351" s="529">
        <f t="shared" si="46"/>
        <v>0</v>
      </c>
    </row>
    <row r="352" spans="1:6" ht="15" customHeight="1" x14ac:dyDescent="0.3">
      <c r="A352" s="216" t="s">
        <v>266</v>
      </c>
      <c r="B352" s="651">
        <v>222800</v>
      </c>
      <c r="C352" s="328">
        <f>SUMIFS('Expenditures - all orgs'!$D$14:$D$3599,'Expenditures - all orgs'!$C$14:$C$3599, 'Budget Detail - DDDDDD'!$B352,'Expenditures - all orgs'!$B$14:$B$3599,'Budget Detail - DDDDDD'!$B$3)</f>
        <v>0</v>
      </c>
      <c r="D352" s="527">
        <f>SUMIFS('Expenditures - all orgs'!$E$14:$E$3599,'Expenditures - all orgs'!$C$14:$C$3599, 'Budget Detail - DDDDDD'!$B352,'Expenditures - all orgs'!$B$14:$B$3599,'Budget Detail - DDDDDD'!$B$3)</f>
        <v>0</v>
      </c>
      <c r="E352" s="528">
        <f>SUMIFS('Expenditures - all orgs'!$F$14:$F$3599,'Expenditures - all orgs'!$C$14:$C$3599, 'Budget Detail - DDDDDD'!$B352,'Expenditures - all orgs'!$B$14:$B$3599,'Budget Detail - DDDDDD'!$B$3)</f>
        <v>0</v>
      </c>
      <c r="F352" s="529">
        <f t="shared" si="46"/>
        <v>0</v>
      </c>
    </row>
    <row r="353" spans="1:6" ht="15" customHeight="1" thickBot="1" x14ac:dyDescent="0.35">
      <c r="A353" s="216" t="s">
        <v>104</v>
      </c>
      <c r="B353" s="651" t="s">
        <v>107</v>
      </c>
      <c r="C353" s="374">
        <f>SUMIFS('Expenditures - all orgs'!$D$14:$D$3599,'Expenditures - all orgs'!$C$14:$C$3599, 'Budget Detail - DDDDDD'!$B353,'Expenditures - all orgs'!$B$14:$B$3599,'Budget Detail - DDDDDD'!$B$3)</f>
        <v>0</v>
      </c>
      <c r="D353" s="530">
        <f>SUMIFS('Expenditures - all orgs'!$E$14:$E$3599,'Expenditures - all orgs'!$C$14:$C$3599, 'Budget Detail - DDDDDD'!$B353,'Expenditures - all orgs'!$B$14:$B$3599,'Budget Detail - DDDDDD'!$B$3)</f>
        <v>0</v>
      </c>
      <c r="E353" s="531">
        <f>SUMIFS('Expenditures - all orgs'!$F$14:$F$3599,'Expenditures - all orgs'!$C$14:$C$3599, 'Budget Detail - DDDDDD'!$B353,'Expenditures - all orgs'!$B$14:$B$3599,'Budget Detail - DDDDDD'!$B$3)</f>
        <v>0</v>
      </c>
      <c r="F353" s="532">
        <f t="shared" si="46"/>
        <v>0</v>
      </c>
    </row>
    <row r="354" spans="1:6" ht="15" customHeight="1" thickBot="1" x14ac:dyDescent="0.35">
      <c r="A354" s="216"/>
      <c r="B354" s="652" t="s">
        <v>362</v>
      </c>
      <c r="C354" s="375">
        <f>SUM(C348:C353)</f>
        <v>0</v>
      </c>
      <c r="D354" s="375">
        <f t="shared" ref="D354:F354" si="47">SUM(D348:D353)</f>
        <v>0</v>
      </c>
      <c r="E354" s="375">
        <f t="shared" si="47"/>
        <v>0</v>
      </c>
      <c r="F354" s="375">
        <f t="shared" si="47"/>
        <v>0</v>
      </c>
    </row>
    <row r="355" spans="1:6" ht="15" customHeight="1" x14ac:dyDescent="0.3">
      <c r="A355" s="708"/>
      <c r="B355" s="588"/>
      <c r="C355" s="288"/>
      <c r="D355" s="966"/>
      <c r="E355" s="966"/>
      <c r="F355" s="967"/>
    </row>
    <row r="356" spans="1:6" ht="15" customHeight="1" x14ac:dyDescent="0.3">
      <c r="A356" s="231" t="s">
        <v>267</v>
      </c>
      <c r="B356" s="588"/>
      <c r="C356" s="288"/>
      <c r="D356" s="966"/>
      <c r="E356" s="966"/>
      <c r="F356" s="967"/>
    </row>
    <row r="357" spans="1:6" ht="15" customHeight="1" x14ac:dyDescent="0.3">
      <c r="A357" s="708" t="s">
        <v>268</v>
      </c>
      <c r="B357" s="653">
        <v>223100</v>
      </c>
      <c r="C357" s="329">
        <f>SUMIFS('Expenditures - all orgs'!$D$14:$D$3599,'Expenditures - all orgs'!$C$14:$C$3599, 'Budget Detail - DDDDDD'!$B357,'Expenditures - all orgs'!$B$14:$B$3599,'Budget Detail - DDDDDD'!$B$3)</f>
        <v>0</v>
      </c>
      <c r="D357" s="534">
        <f>SUMIFS('Expenditures - all orgs'!$E$14:$E$3599,'Expenditures - all orgs'!$C$14:$C$3599, 'Budget Detail - DDDDDD'!$B357,'Expenditures - all orgs'!$B$14:$B$3599,'Budget Detail - DDDDDD'!$B$3)</f>
        <v>0</v>
      </c>
      <c r="E357" s="535">
        <f>SUMIFS('Expenditures - all orgs'!$F$14:$F$3599,'Expenditures - all orgs'!$C$14:$C$3599, 'Budget Detail - DDDDDD'!$B357,'Expenditures - all orgs'!$B$14:$B$3599,'Budget Detail - DDDDDD'!$B$3)</f>
        <v>0</v>
      </c>
      <c r="F357" s="536">
        <f t="shared" ref="F357" si="48">C357-D357-E357</f>
        <v>0</v>
      </c>
    </row>
    <row r="358" spans="1:6" ht="15" customHeight="1" x14ac:dyDescent="0.3">
      <c r="A358" s="216" t="s">
        <v>29</v>
      </c>
      <c r="B358" s="654">
        <v>223200</v>
      </c>
      <c r="C358" s="329">
        <f>SUMIFS('Expenditures - all orgs'!$D$14:$D$3599,'Expenditures - all orgs'!$C$14:$C$3599, 'Budget Detail - DDDDDD'!$B358,'Expenditures - all orgs'!$B$14:$B$3599,'Budget Detail - DDDDDD'!$B$3)</f>
        <v>0</v>
      </c>
      <c r="D358" s="534">
        <f>SUMIFS('Expenditures - all orgs'!$E$14:$E$3599,'Expenditures - all orgs'!$C$14:$C$3599, 'Budget Detail - DDDDDD'!$B358,'Expenditures - all orgs'!$B$14:$B$3599,'Budget Detail - DDDDDD'!$B$3)</f>
        <v>0</v>
      </c>
      <c r="E358" s="535">
        <f>SUMIFS('Expenditures - all orgs'!$F$14:$F$3599,'Expenditures - all orgs'!$C$14:$C$3599, 'Budget Detail - DDDDDD'!$B358,'Expenditures - all orgs'!$B$14:$B$3599,'Budget Detail - DDDDDD'!$B$3)</f>
        <v>0</v>
      </c>
      <c r="F358" s="536">
        <f t="shared" si="6"/>
        <v>0</v>
      </c>
    </row>
    <row r="359" spans="1:6" ht="15" customHeight="1" x14ac:dyDescent="0.3">
      <c r="A359" s="216" t="s">
        <v>269</v>
      </c>
      <c r="B359" s="654">
        <v>223300</v>
      </c>
      <c r="C359" s="329">
        <f>SUMIFS('Expenditures - all orgs'!$D$14:$D$3599,'Expenditures - all orgs'!$C$14:$C$3599, 'Budget Detail - DDDDDD'!$B359,'Expenditures - all orgs'!$B$14:$B$3599,'Budget Detail - DDDDDD'!$B$3)</f>
        <v>0</v>
      </c>
      <c r="D359" s="534">
        <f>SUMIFS('Expenditures - all orgs'!$E$14:$E$3599,'Expenditures - all orgs'!$C$14:$C$3599, 'Budget Detail - DDDDDD'!$B359,'Expenditures - all orgs'!$B$14:$B$3599,'Budget Detail - DDDDDD'!$B$3)</f>
        <v>0</v>
      </c>
      <c r="E359" s="535">
        <f>SUMIFS('Expenditures - all orgs'!$F$14:$F$3599,'Expenditures - all orgs'!$C$14:$C$3599, 'Budget Detail - DDDDDD'!$B359,'Expenditures - all orgs'!$B$14:$B$3599,'Budget Detail - DDDDDD'!$B$3)</f>
        <v>0</v>
      </c>
      <c r="F359" s="536">
        <f t="shared" si="6"/>
        <v>0</v>
      </c>
    </row>
    <row r="360" spans="1:6" ht="15" customHeight="1" x14ac:dyDescent="0.3">
      <c r="A360" s="216" t="s">
        <v>308</v>
      </c>
      <c r="B360" s="654">
        <v>223800</v>
      </c>
      <c r="C360" s="329">
        <f>SUMIFS('Expenditures - all orgs'!$D$14:$D$3599,'Expenditures - all orgs'!$C$14:$C$3599, 'Budget Detail - DDDDDD'!$B360,'Expenditures - all orgs'!$B$14:$B$3599,'Budget Detail - DDDDDD'!$B$3)</f>
        <v>0</v>
      </c>
      <c r="D360" s="534">
        <f>SUMIFS('Expenditures - all orgs'!$E$14:$E$3599,'Expenditures - all orgs'!$C$14:$C$3599, 'Budget Detail - DDDDDD'!$B360,'Expenditures - all orgs'!$B$14:$B$3599,'Budget Detail - DDDDDD'!$B$3)</f>
        <v>0</v>
      </c>
      <c r="E360" s="535">
        <f>SUMIFS('Expenditures - all orgs'!$F$14:$F$3599,'Expenditures - all orgs'!$C$14:$C$3599, 'Budget Detail - DDDDDD'!$B360,'Expenditures - all orgs'!$B$14:$B$3599,'Budget Detail - DDDDDD'!$B$3)</f>
        <v>0</v>
      </c>
      <c r="F360" s="536">
        <f t="shared" si="6"/>
        <v>0</v>
      </c>
    </row>
    <row r="361" spans="1:6" ht="15" customHeight="1" thickBot="1" x14ac:dyDescent="0.35">
      <c r="A361" s="216" t="s">
        <v>104</v>
      </c>
      <c r="B361" s="654" t="s">
        <v>107</v>
      </c>
      <c r="C361" s="329">
        <f>SUMIFS('Expenditures - all orgs'!$D$14:$D$3599,'Expenditures - all orgs'!$C$14:$C$3599, 'Budget Detail - DDDDDD'!$B361,'Expenditures - all orgs'!$B$14:$B$3599,'Budget Detail - DDDDDD'!$B$3)</f>
        <v>0</v>
      </c>
      <c r="D361" s="972">
        <f>SUMIFS('Expenditures - all orgs'!$E$14:$E$3599,'Expenditures - all orgs'!$C$14:$C$3599, 'Budget Detail - DDDDDD'!$B361,'Expenditures - all orgs'!$B$14:$B$3599,'Budget Detail - DDDDDD'!$B$3)</f>
        <v>0</v>
      </c>
      <c r="E361" s="539">
        <f>SUMIFS('Expenditures - all orgs'!$F$14:$F$3599,'Expenditures - all orgs'!$C$14:$C$3599, 'Budget Detail - DDDDDD'!$B361,'Expenditures - all orgs'!$B$14:$B$3599,'Budget Detail - DDDDDD'!$B$3)</f>
        <v>0</v>
      </c>
      <c r="F361" s="540">
        <f t="shared" si="6"/>
        <v>0</v>
      </c>
    </row>
    <row r="362" spans="1:6" ht="15" customHeight="1" thickBot="1" x14ac:dyDescent="0.35">
      <c r="A362" s="216"/>
      <c r="B362" s="655" t="s">
        <v>362</v>
      </c>
      <c r="C362" s="376">
        <f>SUM(C357:C361)</f>
        <v>0</v>
      </c>
      <c r="D362" s="376">
        <f t="shared" ref="D362:F362" si="49">SUM(D357:D361)</f>
        <v>0</v>
      </c>
      <c r="E362" s="376">
        <f t="shared" si="49"/>
        <v>0</v>
      </c>
      <c r="F362" s="376">
        <f t="shared" si="49"/>
        <v>0</v>
      </c>
    </row>
    <row r="363" spans="1:6" ht="15" customHeight="1" x14ac:dyDescent="0.3">
      <c r="A363" s="708"/>
      <c r="B363" s="588"/>
      <c r="C363" s="288"/>
      <c r="D363" s="966"/>
      <c r="E363" s="966"/>
      <c r="F363" s="967"/>
    </row>
    <row r="364" spans="1:6" ht="15" customHeight="1" x14ac:dyDescent="0.3">
      <c r="A364" s="231" t="s">
        <v>270</v>
      </c>
      <c r="B364" s="588"/>
      <c r="C364" s="288"/>
      <c r="D364" s="966"/>
      <c r="E364" s="966"/>
      <c r="F364" s="967"/>
    </row>
    <row r="365" spans="1:6" ht="15" customHeight="1" x14ac:dyDescent="0.3">
      <c r="A365" s="216" t="s">
        <v>95</v>
      </c>
      <c r="B365" s="656">
        <v>224100</v>
      </c>
      <c r="C365" s="330">
        <f>SUMIFS('Expenditures - all orgs'!$D$14:$D$3599,'Expenditures - all orgs'!$C$14:$C$3599, 'Budget Detail - DDDDDD'!$B365,'Expenditures - all orgs'!$B$14:$B$3599,'Budget Detail - DDDDDD'!$B$3)</f>
        <v>0</v>
      </c>
      <c r="D365" s="542">
        <f>SUMIFS('Expenditures - all orgs'!$E$14:$E$3599,'Expenditures - all orgs'!$C$14:$C$3599, 'Budget Detail - DDDDDD'!$B365,'Expenditures - all orgs'!$B$14:$B$3599,'Budget Detail - DDDDDD'!$B$3)</f>
        <v>0</v>
      </c>
      <c r="E365" s="543">
        <f>SUMIFS('Expenditures - all orgs'!$F$14:$F$3599,'Expenditures - all orgs'!$C$14:$C$3599, 'Budget Detail - DDDDDD'!$B365,'Expenditures - all orgs'!$B$14:$B$3599,'Budget Detail - DDDDDD'!$B$3)</f>
        <v>0</v>
      </c>
      <c r="F365" s="544">
        <f t="shared" si="6"/>
        <v>0</v>
      </c>
    </row>
    <row r="366" spans="1:6" ht="15" customHeight="1" x14ac:dyDescent="0.3">
      <c r="A366" s="216" t="s">
        <v>271</v>
      </c>
      <c r="B366" s="657">
        <v>224200</v>
      </c>
      <c r="C366" s="330">
        <f>SUMIFS('Expenditures - all orgs'!$D$14:$D$3599,'Expenditures - all orgs'!$C$14:$C$3599, 'Budget Detail - DDDDDD'!$B366,'Expenditures - all orgs'!$B$14:$B$3599,'Budget Detail - DDDDDD'!$B$3)</f>
        <v>0</v>
      </c>
      <c r="D366" s="542">
        <f>SUMIFS('Expenditures - all orgs'!$E$14:$E$3599,'Expenditures - all orgs'!$C$14:$C$3599, 'Budget Detail - DDDDDD'!$B366,'Expenditures - all orgs'!$B$14:$B$3599,'Budget Detail - DDDDDD'!$B$3)</f>
        <v>0</v>
      </c>
      <c r="E366" s="543">
        <f>SUMIFS('Expenditures - all orgs'!$F$14:$F$3599,'Expenditures - all orgs'!$C$14:$C$3599, 'Budget Detail - DDDDDD'!$B366,'Expenditures - all orgs'!$B$14:$B$3599,'Budget Detail - DDDDDD'!$B$3)</f>
        <v>0</v>
      </c>
      <c r="F366" s="544">
        <f t="shared" ref="F366:F369" si="50">C366-D366-E366</f>
        <v>0</v>
      </c>
    </row>
    <row r="367" spans="1:6" ht="15" customHeight="1" x14ac:dyDescent="0.3">
      <c r="A367" s="216" t="s">
        <v>30</v>
      </c>
      <c r="B367" s="657">
        <v>224300</v>
      </c>
      <c r="C367" s="330">
        <f>SUMIFS('Expenditures - all orgs'!$D$14:$D$3599,'Expenditures - all orgs'!$C$14:$C$3599, 'Budget Detail - DDDDDD'!$B367,'Expenditures - all orgs'!$B$14:$B$3599,'Budget Detail - DDDDDD'!$B$3)</f>
        <v>0</v>
      </c>
      <c r="D367" s="542">
        <f>SUMIFS('Expenditures - all orgs'!$E$14:$E$3599,'Expenditures - all orgs'!$C$14:$C$3599, 'Budget Detail - DDDDDD'!$B367,'Expenditures - all orgs'!$B$14:$B$3599,'Budget Detail - DDDDDD'!$B$3)</f>
        <v>0</v>
      </c>
      <c r="E367" s="543">
        <f>SUMIFS('Expenditures - all orgs'!$F$14:$F$3599,'Expenditures - all orgs'!$C$14:$C$3599, 'Budget Detail - DDDDDD'!$B367,'Expenditures - all orgs'!$B$14:$B$3599,'Budget Detail - DDDDDD'!$B$3)</f>
        <v>0</v>
      </c>
      <c r="F367" s="544">
        <f t="shared" si="50"/>
        <v>0</v>
      </c>
    </row>
    <row r="368" spans="1:6" ht="15" customHeight="1" x14ac:dyDescent="0.3">
      <c r="A368" s="216" t="s">
        <v>272</v>
      </c>
      <c r="B368" s="657">
        <v>224800</v>
      </c>
      <c r="C368" s="330">
        <f>SUMIFS('Expenditures - all orgs'!$D$14:$D$3599,'Expenditures - all orgs'!$C$14:$C$3599, 'Budget Detail - DDDDDD'!$B368,'Expenditures - all orgs'!$B$14:$B$3599,'Budget Detail - DDDDDD'!$B$3)</f>
        <v>0</v>
      </c>
      <c r="D368" s="542">
        <f>SUMIFS('Expenditures - all orgs'!$E$14:$E$3599,'Expenditures - all orgs'!$C$14:$C$3599, 'Budget Detail - DDDDDD'!$B368,'Expenditures - all orgs'!$B$14:$B$3599,'Budget Detail - DDDDDD'!$B$3)</f>
        <v>0</v>
      </c>
      <c r="E368" s="543">
        <f>SUMIFS('Expenditures - all orgs'!$F$14:$F$3599,'Expenditures - all orgs'!$C$14:$C$3599, 'Budget Detail - DDDDDD'!$B368,'Expenditures - all orgs'!$B$14:$B$3599,'Budget Detail - DDDDDD'!$B$3)</f>
        <v>0</v>
      </c>
      <c r="F368" s="544">
        <f t="shared" si="50"/>
        <v>0</v>
      </c>
    </row>
    <row r="369" spans="1:6" ht="15" customHeight="1" thickBot="1" x14ac:dyDescent="0.35">
      <c r="A369" s="216" t="s">
        <v>104</v>
      </c>
      <c r="B369" s="657" t="s">
        <v>107</v>
      </c>
      <c r="C369" s="330">
        <f>SUMIFS('Expenditures - all orgs'!$D$14:$D$3599,'Expenditures - all orgs'!$C$14:$C$3599, 'Budget Detail - DDDDDD'!$B369,'Expenditures - all orgs'!$B$14:$B$3599,'Budget Detail - DDDDDD'!$B$3)</f>
        <v>0</v>
      </c>
      <c r="D369" s="545">
        <f>SUMIFS('Expenditures - all orgs'!$E$14:$E$3599,'Expenditures - all orgs'!$C$14:$C$3599, 'Budget Detail - DDDDDD'!$B369,'Expenditures - all orgs'!$B$14:$B$3599,'Budget Detail - DDDDDD'!$B$3)</f>
        <v>0</v>
      </c>
      <c r="E369" s="546">
        <f>SUMIFS('Expenditures - all orgs'!$F$14:$F$3599,'Expenditures - all orgs'!$C$14:$C$3599, 'Budget Detail - DDDDDD'!$B369,'Expenditures - all orgs'!$B$14:$B$3599,'Budget Detail - DDDDDD'!$B$3)</f>
        <v>0</v>
      </c>
      <c r="F369" s="547">
        <f t="shared" si="50"/>
        <v>0</v>
      </c>
    </row>
    <row r="370" spans="1:6" ht="15" customHeight="1" thickBot="1" x14ac:dyDescent="0.35">
      <c r="A370" s="216"/>
      <c r="B370" s="658" t="s">
        <v>362</v>
      </c>
      <c r="C370" s="377">
        <f>SUM(C365:C369)</f>
        <v>0</v>
      </c>
      <c r="D370" s="377">
        <f t="shared" ref="D370:F370" si="51">SUM(D365:D369)</f>
        <v>0</v>
      </c>
      <c r="E370" s="377">
        <f t="shared" si="51"/>
        <v>0</v>
      </c>
      <c r="F370" s="377">
        <f t="shared" si="51"/>
        <v>0</v>
      </c>
    </row>
    <row r="371" spans="1:6" ht="15" customHeight="1" x14ac:dyDescent="0.3">
      <c r="A371" s="708"/>
      <c r="B371" s="588"/>
      <c r="C371" s="288"/>
      <c r="D371" s="966"/>
      <c r="E371" s="966"/>
      <c r="F371" s="967"/>
    </row>
    <row r="372" spans="1:6" ht="15" customHeight="1" x14ac:dyDescent="0.3">
      <c r="A372" s="231" t="s">
        <v>273</v>
      </c>
      <c r="B372" s="588"/>
      <c r="C372" s="288"/>
      <c r="D372" s="966"/>
      <c r="E372" s="966"/>
      <c r="F372" s="967"/>
    </row>
    <row r="373" spans="1:6" ht="15" customHeight="1" x14ac:dyDescent="0.3">
      <c r="A373" s="225" t="s">
        <v>448</v>
      </c>
      <c r="B373" s="659">
        <v>225100</v>
      </c>
      <c r="C373" s="331">
        <f>SUMIFS('Expenditures - all orgs'!$D$14:$D$3599,'Expenditures - all orgs'!$C$14:$C$3599, 'Budget Detail - DDDDDD'!$B373,'Expenditures - all orgs'!$B$14:$B$3599,'Budget Detail - DDDDDD'!$B$3)</f>
        <v>0</v>
      </c>
      <c r="D373" s="549">
        <f>SUMIFS('Expenditures - all orgs'!$E$14:$E$3599,'Expenditures - all orgs'!$C$14:$C$3599, 'Budget Detail - DDDDDD'!$B373,'Expenditures - all orgs'!$B$14:$B$3599,'Budget Detail - DDDDDD'!$B$3)</f>
        <v>0</v>
      </c>
      <c r="E373" s="550">
        <f>SUMIFS('Expenditures - all orgs'!$F$14:$F$3599,'Expenditures - all orgs'!$C$14:$C$3599, 'Budget Detail - DDDDDD'!$B373,'Expenditures - all orgs'!$B$14:$B$3599,'Budget Detail - DDDDDD'!$B$3)</f>
        <v>0</v>
      </c>
      <c r="F373" s="551">
        <f t="shared" ref="F373:F388" si="52">C373-D373-E373</f>
        <v>0</v>
      </c>
    </row>
    <row r="374" spans="1:6" ht="15" customHeight="1" x14ac:dyDescent="0.3">
      <c r="A374" s="225" t="s">
        <v>31</v>
      </c>
      <c r="B374" s="660">
        <v>225300</v>
      </c>
      <c r="C374" s="331">
        <f>SUMIFS('Expenditures - all orgs'!$D$14:$D$3599,'Expenditures - all orgs'!$C$14:$C$3599, 'Budget Detail - DDDDDD'!$B374,'Expenditures - all orgs'!$B$14:$B$3599,'Budget Detail - DDDDDD'!$B$3)</f>
        <v>0</v>
      </c>
      <c r="D374" s="549">
        <f>SUMIFS('Expenditures - all orgs'!$E$14:$E$3599,'Expenditures - all orgs'!$C$14:$C$3599, 'Budget Detail - DDDDDD'!$B374,'Expenditures - all orgs'!$B$14:$B$3599,'Budget Detail - DDDDDD'!$B$3)</f>
        <v>0</v>
      </c>
      <c r="E374" s="550">
        <f>SUMIFS('Expenditures - all orgs'!$F$14:$F$3599,'Expenditures - all orgs'!$C$14:$C$3599, 'Budget Detail - DDDDDD'!$B374,'Expenditures - all orgs'!$B$14:$B$3599,'Budget Detail - DDDDDD'!$B$3)</f>
        <v>0</v>
      </c>
      <c r="F374" s="551">
        <f t="shared" ref="F374:F377" si="53">C374-D374-E374</f>
        <v>0</v>
      </c>
    </row>
    <row r="375" spans="1:6" ht="15" customHeight="1" x14ac:dyDescent="0.3">
      <c r="A375" s="225" t="s">
        <v>274</v>
      </c>
      <c r="B375" s="660">
        <v>225400</v>
      </c>
      <c r="C375" s="331">
        <f>SUMIFS('Expenditures - all orgs'!$D$14:$D$3599,'Expenditures - all orgs'!$C$14:$C$3599, 'Budget Detail - DDDDDD'!$B375,'Expenditures - all orgs'!$B$14:$B$3599,'Budget Detail - DDDDDD'!$B$3)</f>
        <v>0</v>
      </c>
      <c r="D375" s="549">
        <f>SUMIFS('Expenditures - all orgs'!$E$14:$E$3599,'Expenditures - all orgs'!$C$14:$C$3599, 'Budget Detail - DDDDDD'!$B375,'Expenditures - all orgs'!$B$14:$B$3599,'Budget Detail - DDDDDD'!$B$3)</f>
        <v>0</v>
      </c>
      <c r="E375" s="550">
        <f>SUMIFS('Expenditures - all orgs'!$F$14:$F$3599,'Expenditures - all orgs'!$C$14:$C$3599, 'Budget Detail - DDDDDD'!$B375,'Expenditures - all orgs'!$B$14:$B$3599,'Budget Detail - DDDDDD'!$B$3)</f>
        <v>0</v>
      </c>
      <c r="F375" s="551">
        <f t="shared" si="53"/>
        <v>0</v>
      </c>
    </row>
    <row r="376" spans="1:6" ht="15" customHeight="1" x14ac:dyDescent="0.3">
      <c r="A376" s="225" t="s">
        <v>275</v>
      </c>
      <c r="B376" s="660">
        <v>225500</v>
      </c>
      <c r="C376" s="331">
        <f>SUMIFS('Expenditures - all orgs'!$D$14:$D$3599,'Expenditures - all orgs'!$C$14:$C$3599, 'Budget Detail - DDDDDD'!$B376,'Expenditures - all orgs'!$B$14:$B$3599,'Budget Detail - DDDDDD'!$B$3)</f>
        <v>0</v>
      </c>
      <c r="D376" s="549">
        <f>SUMIFS('Expenditures - all orgs'!$E$14:$E$3599,'Expenditures - all orgs'!$C$14:$C$3599, 'Budget Detail - DDDDDD'!$B376,'Expenditures - all orgs'!$B$14:$B$3599,'Budget Detail - DDDDDD'!$B$3)</f>
        <v>0</v>
      </c>
      <c r="E376" s="550">
        <f>SUMIFS('Expenditures - all orgs'!$F$14:$F$3599,'Expenditures - all orgs'!$C$14:$C$3599, 'Budget Detail - DDDDDD'!$B376,'Expenditures - all orgs'!$B$14:$B$3599,'Budget Detail - DDDDDD'!$B$3)</f>
        <v>0</v>
      </c>
      <c r="F376" s="551">
        <f t="shared" si="53"/>
        <v>0</v>
      </c>
    </row>
    <row r="377" spans="1:6" ht="15" customHeight="1" x14ac:dyDescent="0.3">
      <c r="A377" s="225" t="s">
        <v>436</v>
      </c>
      <c r="B377" s="660">
        <v>225600</v>
      </c>
      <c r="C377" s="331">
        <f>SUMIFS('Expenditures - all orgs'!$D$14:$D$3599,'Expenditures - all orgs'!$C$14:$C$3599, 'Budget Detail - DDDDDD'!$B377,'Expenditures - all orgs'!$B$14:$B$3599,'Budget Detail - DDDDDD'!$B$3)</f>
        <v>0</v>
      </c>
      <c r="D377" s="549">
        <f>SUMIFS('Expenditures - all orgs'!$E$14:$E$3599,'Expenditures - all orgs'!$C$14:$C$3599, 'Budget Detail - DDDDDD'!$B377,'Expenditures - all orgs'!$B$14:$B$3599,'Budget Detail - DDDDDD'!$B$3)</f>
        <v>0</v>
      </c>
      <c r="E377" s="550">
        <f>SUMIFS('Expenditures - all orgs'!$F$14:$F$3599,'Expenditures - all orgs'!$C$14:$C$3599, 'Budget Detail - DDDDDD'!$B377,'Expenditures - all orgs'!$B$14:$B$3599,'Budget Detail - DDDDDD'!$B$3)</f>
        <v>0</v>
      </c>
      <c r="F377" s="551">
        <f t="shared" si="53"/>
        <v>0</v>
      </c>
    </row>
    <row r="378" spans="1:6" ht="15" customHeight="1" x14ac:dyDescent="0.3">
      <c r="A378" s="216" t="s">
        <v>276</v>
      </c>
      <c r="B378" s="660">
        <v>225800</v>
      </c>
      <c r="C378" s="331">
        <f>SUMIFS('Expenditures - all orgs'!$D$14:$D$3599,'Expenditures - all orgs'!$C$14:$C$3599, 'Budget Detail - DDDDDD'!$B378,'Expenditures - all orgs'!$B$14:$B$3599,'Budget Detail - DDDDDD'!$B$3)</f>
        <v>0</v>
      </c>
      <c r="D378" s="549">
        <f>SUMIFS('Expenditures - all orgs'!$E$14:$E$3599,'Expenditures - all orgs'!$C$14:$C$3599, 'Budget Detail - DDDDDD'!$B378,'Expenditures - all orgs'!$B$14:$B$3599,'Budget Detail - DDDDDD'!$B$3)</f>
        <v>0</v>
      </c>
      <c r="E378" s="550">
        <f>SUMIFS('Expenditures - all orgs'!$F$14:$F$3599,'Expenditures - all orgs'!$C$14:$C$3599, 'Budget Detail - DDDDDD'!$B378,'Expenditures - all orgs'!$B$14:$B$3599,'Budget Detail - DDDDDD'!$B$3)</f>
        <v>0</v>
      </c>
      <c r="F378" s="551">
        <f t="shared" si="52"/>
        <v>0</v>
      </c>
    </row>
    <row r="379" spans="1:6" ht="15" customHeight="1" thickBot="1" x14ac:dyDescent="0.35">
      <c r="A379" s="216" t="s">
        <v>104</v>
      </c>
      <c r="B379" s="660" t="s">
        <v>107</v>
      </c>
      <c r="C379" s="378">
        <f>SUMIFS('Expenditures - all orgs'!$D$14:$D$3599,'Expenditures - all orgs'!$C$14:$C$3599, 'Budget Detail - DDDDDD'!$B379,'Expenditures - all orgs'!$B$14:$B$3599,'Budget Detail - DDDDDD'!$B$3)</f>
        <v>0</v>
      </c>
      <c r="D379" s="552">
        <f>SUMIFS('Expenditures - all orgs'!$E$14:$E$3599,'Expenditures - all orgs'!$C$14:$C$3599, 'Budget Detail - DDDDDD'!$B379,'Expenditures - all orgs'!$B$14:$B$3599,'Budget Detail - DDDDDD'!$B$3)</f>
        <v>0</v>
      </c>
      <c r="E379" s="553">
        <f>SUMIFS('Expenditures - all orgs'!$F$14:$F$3599,'Expenditures - all orgs'!$C$14:$C$3599, 'Budget Detail - DDDDDD'!$B379,'Expenditures - all orgs'!$B$14:$B$3599,'Budget Detail - DDDDDD'!$B$3)</f>
        <v>0</v>
      </c>
      <c r="F379" s="554">
        <f t="shared" si="52"/>
        <v>0</v>
      </c>
    </row>
    <row r="380" spans="1:6" ht="15" customHeight="1" thickBot="1" x14ac:dyDescent="0.35">
      <c r="A380" s="216"/>
      <c r="B380" s="661" t="s">
        <v>362</v>
      </c>
      <c r="C380" s="973">
        <f>SUM(C373:C379)</f>
        <v>0</v>
      </c>
      <c r="D380" s="973">
        <f t="shared" ref="D380:F380" si="54">SUM(D373:D379)</f>
        <v>0</v>
      </c>
      <c r="E380" s="973">
        <f t="shared" si="54"/>
        <v>0</v>
      </c>
      <c r="F380" s="973">
        <f t="shared" si="54"/>
        <v>0</v>
      </c>
    </row>
    <row r="381" spans="1:6" ht="15" customHeight="1" x14ac:dyDescent="0.3">
      <c r="A381" s="708"/>
      <c r="B381" s="588"/>
      <c r="C381" s="288"/>
      <c r="D381" s="966"/>
      <c r="E381" s="966"/>
      <c r="F381" s="967"/>
    </row>
    <row r="382" spans="1:6" ht="15" customHeight="1" x14ac:dyDescent="0.3">
      <c r="A382" s="231" t="s">
        <v>277</v>
      </c>
      <c r="B382" s="588"/>
      <c r="C382" s="288"/>
      <c r="D382" s="966"/>
      <c r="E382" s="966"/>
      <c r="F382" s="967"/>
    </row>
    <row r="383" spans="1:6" ht="15" customHeight="1" x14ac:dyDescent="0.3">
      <c r="A383" s="216" t="s">
        <v>115</v>
      </c>
      <c r="B383" s="662">
        <v>226100</v>
      </c>
      <c r="C383" s="332">
        <f>SUMIFS('Expenditures - all orgs'!$D$14:$D$3599,'Expenditures - all orgs'!$C$14:$C$3599, 'Budget Detail - DDDDDD'!$B383,'Expenditures - all orgs'!$B$14:$B$3599,'Budget Detail - DDDDDD'!$B$3)</f>
        <v>0</v>
      </c>
      <c r="D383" s="556">
        <f>SUMIFS('Expenditures - all orgs'!$E$14:$E$3599,'Expenditures - all orgs'!$C$14:$C$3599, 'Budget Detail - DDDDDD'!$B383,'Expenditures - all orgs'!$B$14:$B$3599,'Budget Detail - DDDDDD'!$B$3)</f>
        <v>0</v>
      </c>
      <c r="E383" s="557">
        <f>SUMIFS('Expenditures - all orgs'!$F$14:$F$3599,'Expenditures - all orgs'!$C$14:$C$3599, 'Budget Detail - DDDDDD'!$B383,'Expenditures - all orgs'!$B$14:$B$3599,'Budget Detail - DDDDDD'!$B$3)</f>
        <v>0</v>
      </c>
      <c r="F383" s="558">
        <f t="shared" si="52"/>
        <v>0</v>
      </c>
    </row>
    <row r="384" spans="1:6" ht="15" customHeight="1" x14ac:dyDescent="0.3">
      <c r="A384" s="216" t="s">
        <v>450</v>
      </c>
      <c r="B384" s="663">
        <v>226200</v>
      </c>
      <c r="C384" s="332">
        <f>SUMIFS('Expenditures - all orgs'!$D$14:$D$3599,'Expenditures - all orgs'!$C$14:$C$3599, 'Budget Detail - DDDDDD'!$B384,'Expenditures - all orgs'!$B$14:$B$3599,'Budget Detail - DDDDDD'!$B$3)</f>
        <v>0</v>
      </c>
      <c r="D384" s="556">
        <f>SUMIFS('Expenditures - all orgs'!$E$14:$E$3599,'Expenditures - all orgs'!$C$14:$C$3599, 'Budget Detail - DDDDDD'!$B384,'Expenditures - all orgs'!$B$14:$B$3599,'Budget Detail - DDDDDD'!$B$3)</f>
        <v>0</v>
      </c>
      <c r="E384" s="557">
        <f>SUMIFS('Expenditures - all orgs'!$F$14:$F$3599,'Expenditures - all orgs'!$C$14:$C$3599, 'Budget Detail - DDDDDD'!$B384,'Expenditures - all orgs'!$B$14:$B$3599,'Budget Detail - DDDDDD'!$B$3)</f>
        <v>0</v>
      </c>
      <c r="F384" s="558">
        <f t="shared" si="52"/>
        <v>0</v>
      </c>
    </row>
    <row r="385" spans="1:6" ht="15" customHeight="1" x14ac:dyDescent="0.3">
      <c r="A385" s="216" t="s">
        <v>451</v>
      </c>
      <c r="B385" s="663">
        <v>226300</v>
      </c>
      <c r="C385" s="332">
        <f>SUMIFS('Expenditures - all orgs'!$D$14:$D$3599,'Expenditures - all orgs'!$C$14:$C$3599, 'Budget Detail - DDDDDD'!$B385,'Expenditures - all orgs'!$B$14:$B$3599,'Budget Detail - DDDDDD'!$B$3)</f>
        <v>0</v>
      </c>
      <c r="D385" s="556">
        <f>SUMIFS('Expenditures - all orgs'!$E$14:$E$3599,'Expenditures - all orgs'!$C$14:$C$3599, 'Budget Detail - DDDDDD'!$B385,'Expenditures - all orgs'!$B$14:$B$3599,'Budget Detail - DDDDDD'!$B$3)</f>
        <v>0</v>
      </c>
      <c r="E385" s="557">
        <f>SUMIFS('Expenditures - all orgs'!$F$14:$F$3599,'Expenditures - all orgs'!$C$14:$C$3599, 'Budget Detail - DDDDDD'!$B385,'Expenditures - all orgs'!$B$14:$B$3599,'Budget Detail - DDDDDD'!$B$3)</f>
        <v>0</v>
      </c>
      <c r="F385" s="558">
        <f t="shared" si="52"/>
        <v>0</v>
      </c>
    </row>
    <row r="386" spans="1:6" ht="15" customHeight="1" x14ac:dyDescent="0.3">
      <c r="A386" s="222" t="s">
        <v>103</v>
      </c>
      <c r="B386" s="664">
        <v>226400</v>
      </c>
      <c r="C386" s="332">
        <f>SUMIFS('Expenditures - all orgs'!$D$14:$D$3599,'Expenditures - all orgs'!$C$14:$C$3599, 'Budget Detail - DDDDDD'!$B386,'Expenditures - all orgs'!$B$14:$B$3599,'Budget Detail - DDDDDD'!$B$3)</f>
        <v>0</v>
      </c>
      <c r="D386" s="556">
        <f>SUMIFS('Expenditures - all orgs'!$E$14:$E$3599,'Expenditures - all orgs'!$C$14:$C$3599, 'Budget Detail - DDDDDD'!$B386,'Expenditures - all orgs'!$B$14:$B$3599,'Budget Detail - DDDDDD'!$B$3)</f>
        <v>0</v>
      </c>
      <c r="E386" s="557">
        <f>SUMIFS('Expenditures - all orgs'!$F$14:$F$3599,'Expenditures - all orgs'!$C$14:$C$3599, 'Budget Detail - DDDDDD'!$B386,'Expenditures - all orgs'!$B$14:$B$3599,'Budget Detail - DDDDDD'!$B$3)</f>
        <v>0</v>
      </c>
      <c r="F386" s="558">
        <f t="shared" si="52"/>
        <v>0</v>
      </c>
    </row>
    <row r="387" spans="1:6" ht="15" customHeight="1" x14ac:dyDescent="0.3">
      <c r="A387" s="222" t="s">
        <v>280</v>
      </c>
      <c r="B387" s="664">
        <v>226800</v>
      </c>
      <c r="C387" s="332">
        <f>SUMIFS('Expenditures - all orgs'!$D$14:$D$3599,'Expenditures - all orgs'!$C$14:$C$3599, 'Budget Detail - DDDDDD'!$B387,'Expenditures - all orgs'!$B$14:$B$3599,'Budget Detail - DDDDDD'!$B$3)</f>
        <v>0</v>
      </c>
      <c r="D387" s="556">
        <f>SUMIFS('Expenditures - all orgs'!$E$14:$E$3599,'Expenditures - all orgs'!$C$14:$C$3599, 'Budget Detail - DDDDDD'!$B387,'Expenditures - all orgs'!$B$14:$B$3599,'Budget Detail - DDDDDD'!$B$3)</f>
        <v>0</v>
      </c>
      <c r="E387" s="557">
        <f>SUMIFS('Expenditures - all orgs'!$F$14:$F$3599,'Expenditures - all orgs'!$C$14:$C$3599, 'Budget Detail - DDDDDD'!$B387,'Expenditures - all orgs'!$B$14:$B$3599,'Budget Detail - DDDDDD'!$B$3)</f>
        <v>0</v>
      </c>
      <c r="F387" s="558">
        <f t="shared" si="52"/>
        <v>0</v>
      </c>
    </row>
    <row r="388" spans="1:6" ht="15" customHeight="1" thickBot="1" x14ac:dyDescent="0.35">
      <c r="A388" s="218" t="s">
        <v>104</v>
      </c>
      <c r="B388" s="664" t="s">
        <v>107</v>
      </c>
      <c r="C388" s="332">
        <f>SUMIFS('Expenditures - all orgs'!$D$14:$D$3599,'Expenditures - all orgs'!$C$14:$C$3599, 'Budget Detail - DDDDDD'!$B388,'Expenditures - all orgs'!$B$14:$B$3599,'Budget Detail - DDDDDD'!$B$3)</f>
        <v>0</v>
      </c>
      <c r="D388" s="974">
        <f>SUMIFS('Expenditures - all orgs'!$E$14:$E$3599,'Expenditures - all orgs'!$C$14:$C$3599, 'Budget Detail - DDDDDD'!$B388,'Expenditures - all orgs'!$B$14:$B$3599,'Budget Detail - DDDDDD'!$B$3)</f>
        <v>0</v>
      </c>
      <c r="E388" s="561">
        <f>SUMIFS('Expenditures - all orgs'!$F$14:$F$3599,'Expenditures - all orgs'!$C$14:$C$3599, 'Budget Detail - DDDDDD'!$B388,'Expenditures - all orgs'!$B$14:$B$3599,'Budget Detail - DDDDDD'!$B$3)</f>
        <v>0</v>
      </c>
      <c r="F388" s="562">
        <f t="shared" si="52"/>
        <v>0</v>
      </c>
    </row>
    <row r="389" spans="1:6" ht="15" customHeight="1" thickBot="1" x14ac:dyDescent="0.35">
      <c r="A389" s="218"/>
      <c r="B389" s="665" t="s">
        <v>362</v>
      </c>
      <c r="C389" s="380">
        <f>SUM(C383:C388)</f>
        <v>0</v>
      </c>
      <c r="D389" s="380">
        <f t="shared" ref="D389:F389" si="55">SUM(D383:D388)</f>
        <v>0</v>
      </c>
      <c r="E389" s="380">
        <f t="shared" si="55"/>
        <v>0</v>
      </c>
      <c r="F389" s="380">
        <f t="shared" si="55"/>
        <v>0</v>
      </c>
    </row>
    <row r="390" spans="1:6" ht="15" customHeight="1" x14ac:dyDescent="0.3">
      <c r="A390" s="708"/>
      <c r="B390" s="588"/>
      <c r="C390" s="288"/>
      <c r="D390" s="966"/>
      <c r="E390" s="966"/>
      <c r="F390" s="967"/>
    </row>
    <row r="391" spans="1:6" ht="15" customHeight="1" x14ac:dyDescent="0.3">
      <c r="A391" s="231" t="s">
        <v>281</v>
      </c>
      <c r="B391" s="588"/>
      <c r="C391" s="288"/>
      <c r="D391" s="966"/>
      <c r="E391" s="966"/>
      <c r="F391" s="967"/>
    </row>
    <row r="392" spans="1:6" ht="15" customHeight="1" x14ac:dyDescent="0.3">
      <c r="A392" s="222" t="s">
        <v>282</v>
      </c>
      <c r="B392" s="666">
        <v>227100</v>
      </c>
      <c r="C392" s="333">
        <f>SUMIFS('Expenditures - all orgs'!$D$14:$D$3599,'Expenditures - all orgs'!$C$14:$C$3599, 'Budget Detail - DDDDDD'!$B392,'Expenditures - all orgs'!$B$14:$B$3599,'Budget Detail - DDDDDD'!$B$3)</f>
        <v>0</v>
      </c>
      <c r="D392" s="564">
        <f>SUMIFS('Expenditures - all orgs'!$E$14:$E$3599,'Expenditures - all orgs'!$C$14:$C$3599, 'Budget Detail - DDDDDD'!$B392,'Expenditures - all orgs'!$B$14:$B$3599,'Budget Detail - DDDDDD'!$B$3)</f>
        <v>0</v>
      </c>
      <c r="E392" s="565">
        <f>SUMIFS('Expenditures - all orgs'!$F$14:$F$3599,'Expenditures - all orgs'!$C$14:$C$3599, 'Budget Detail - DDDDDD'!$B392,'Expenditures - all orgs'!$B$14:$B$3599,'Budget Detail - DDDDDD'!$B$3)</f>
        <v>0</v>
      </c>
      <c r="F392" s="566">
        <f t="shared" ref="F392:F401" si="56">C392-D392-E392</f>
        <v>0</v>
      </c>
    </row>
    <row r="393" spans="1:6" ht="15" customHeight="1" x14ac:dyDescent="0.3">
      <c r="A393" s="222" t="s">
        <v>283</v>
      </c>
      <c r="B393" s="667">
        <v>227200</v>
      </c>
      <c r="C393" s="333">
        <f>SUMIFS('Expenditures - all orgs'!$D$14:$D$3599,'Expenditures - all orgs'!$C$14:$C$3599, 'Budget Detail - DDDDDD'!$B393,'Expenditures - all orgs'!$B$14:$B$3599,'Budget Detail - DDDDDD'!$B$3)</f>
        <v>0</v>
      </c>
      <c r="D393" s="564">
        <f>SUMIFS('Expenditures - all orgs'!$E$14:$E$3599,'Expenditures - all orgs'!$C$14:$C$3599, 'Budget Detail - DDDDDD'!$B393,'Expenditures - all orgs'!$B$14:$B$3599,'Budget Detail - DDDDDD'!$B$3)</f>
        <v>0</v>
      </c>
      <c r="E393" s="565">
        <f>SUMIFS('Expenditures - all orgs'!$F$14:$F$3599,'Expenditures - all orgs'!$C$14:$C$3599, 'Budget Detail - DDDDDD'!$B393,'Expenditures - all orgs'!$B$14:$B$3599,'Budget Detail - DDDDDD'!$B$3)</f>
        <v>0</v>
      </c>
      <c r="F393" s="566">
        <f t="shared" si="56"/>
        <v>0</v>
      </c>
    </row>
    <row r="394" spans="1:6" ht="15" customHeight="1" x14ac:dyDescent="0.3">
      <c r="A394" s="222" t="s">
        <v>284</v>
      </c>
      <c r="B394" s="667">
        <v>227300</v>
      </c>
      <c r="C394" s="333">
        <f>SUMIFS('Expenditures - all orgs'!$D$14:$D$3599,'Expenditures - all orgs'!$C$14:$C$3599, 'Budget Detail - DDDDDD'!$B394,'Expenditures - all orgs'!$B$14:$B$3599,'Budget Detail - DDDDDD'!$B$3)</f>
        <v>0</v>
      </c>
      <c r="D394" s="564">
        <f>SUMIFS('Expenditures - all orgs'!$E$14:$E$3599,'Expenditures - all orgs'!$C$14:$C$3599, 'Budget Detail - DDDDDD'!$B394,'Expenditures - all orgs'!$B$14:$B$3599,'Budget Detail - DDDDDD'!$B$3)</f>
        <v>0</v>
      </c>
      <c r="E394" s="565">
        <f>SUMIFS('Expenditures - all orgs'!$F$14:$F$3599,'Expenditures - all orgs'!$C$14:$C$3599, 'Budget Detail - DDDDDD'!$B394,'Expenditures - all orgs'!$B$14:$B$3599,'Budget Detail - DDDDDD'!$B$3)</f>
        <v>0</v>
      </c>
      <c r="F394" s="566">
        <f t="shared" si="56"/>
        <v>0</v>
      </c>
    </row>
    <row r="395" spans="1:6" ht="15" customHeight="1" x14ac:dyDescent="0.3">
      <c r="A395" s="222" t="s">
        <v>285</v>
      </c>
      <c r="B395" s="667">
        <v>227400</v>
      </c>
      <c r="C395" s="333">
        <f>SUMIFS('Expenditures - all orgs'!$D$14:$D$3599,'Expenditures - all orgs'!$C$14:$C$3599, 'Budget Detail - DDDDDD'!$B395,'Expenditures - all orgs'!$B$14:$B$3599,'Budget Detail - DDDDDD'!$B$3)</f>
        <v>0</v>
      </c>
      <c r="D395" s="564">
        <f>SUMIFS('Expenditures - all orgs'!$E$14:$E$3599,'Expenditures - all orgs'!$C$14:$C$3599, 'Budget Detail - DDDDDD'!$B395,'Expenditures - all orgs'!$B$14:$B$3599,'Budget Detail - DDDDDD'!$B$3)</f>
        <v>0</v>
      </c>
      <c r="E395" s="565">
        <f>SUMIFS('Expenditures - all orgs'!$F$14:$F$3599,'Expenditures - all orgs'!$C$14:$C$3599, 'Budget Detail - DDDDDD'!$B395,'Expenditures - all orgs'!$B$14:$B$3599,'Budget Detail - DDDDDD'!$B$3)</f>
        <v>0</v>
      </c>
      <c r="F395" s="566">
        <f t="shared" si="56"/>
        <v>0</v>
      </c>
    </row>
    <row r="396" spans="1:6" ht="15" customHeight="1" x14ac:dyDescent="0.3">
      <c r="A396" s="222" t="s">
        <v>286</v>
      </c>
      <c r="B396" s="667">
        <v>227500</v>
      </c>
      <c r="C396" s="333">
        <f>SUMIFS('Expenditures - all orgs'!$D$14:$D$3599,'Expenditures - all orgs'!$C$14:$C$3599, 'Budget Detail - DDDDDD'!$B396,'Expenditures - all orgs'!$B$14:$B$3599,'Budget Detail - DDDDDD'!$B$3)</f>
        <v>0</v>
      </c>
      <c r="D396" s="564">
        <f>SUMIFS('Expenditures - all orgs'!$E$14:$E$3599,'Expenditures - all orgs'!$C$14:$C$3599, 'Budget Detail - DDDDDD'!$B396,'Expenditures - all orgs'!$B$14:$B$3599,'Budget Detail - DDDDDD'!$B$3)</f>
        <v>0</v>
      </c>
      <c r="E396" s="565">
        <f>SUMIFS('Expenditures - all orgs'!$F$14:$F$3599,'Expenditures - all orgs'!$C$14:$C$3599, 'Budget Detail - DDDDDD'!$B396,'Expenditures - all orgs'!$B$14:$B$3599,'Budget Detail - DDDDDD'!$B$3)</f>
        <v>0</v>
      </c>
      <c r="F396" s="566">
        <f t="shared" si="56"/>
        <v>0</v>
      </c>
    </row>
    <row r="397" spans="1:6" ht="15" customHeight="1" x14ac:dyDescent="0.3">
      <c r="A397" s="222" t="s">
        <v>287</v>
      </c>
      <c r="B397" s="667">
        <v>227600</v>
      </c>
      <c r="C397" s="333">
        <f>SUMIFS('Expenditures - all orgs'!$D$14:$D$3599,'Expenditures - all orgs'!$C$14:$C$3599, 'Budget Detail - DDDDDD'!$B397,'Expenditures - all orgs'!$B$14:$B$3599,'Budget Detail - DDDDDD'!$B$3)</f>
        <v>0</v>
      </c>
      <c r="D397" s="564">
        <f>SUMIFS('Expenditures - all orgs'!$E$14:$E$3599,'Expenditures - all orgs'!$C$14:$C$3599, 'Budget Detail - DDDDDD'!$B397,'Expenditures - all orgs'!$B$14:$B$3599,'Budget Detail - DDDDDD'!$B$3)</f>
        <v>0</v>
      </c>
      <c r="E397" s="565">
        <f>SUMIFS('Expenditures - all orgs'!$F$14:$F$3599,'Expenditures - all orgs'!$C$14:$C$3599, 'Budget Detail - DDDDDD'!$B397,'Expenditures - all orgs'!$B$14:$B$3599,'Budget Detail - DDDDDD'!$B$3)</f>
        <v>0</v>
      </c>
      <c r="F397" s="566">
        <f t="shared" si="56"/>
        <v>0</v>
      </c>
    </row>
    <row r="398" spans="1:6" ht="15" customHeight="1" x14ac:dyDescent="0.3">
      <c r="A398" s="222" t="s">
        <v>288</v>
      </c>
      <c r="B398" s="667">
        <v>227700</v>
      </c>
      <c r="C398" s="333">
        <f>SUMIFS('Expenditures - all orgs'!$D$14:$D$3599,'Expenditures - all orgs'!$C$14:$C$3599, 'Budget Detail - DDDDDD'!$B398,'Expenditures - all orgs'!$B$14:$B$3599,'Budget Detail - DDDDDD'!$B$3)</f>
        <v>0</v>
      </c>
      <c r="D398" s="564">
        <f>SUMIFS('Expenditures - all orgs'!$E$14:$E$3599,'Expenditures - all orgs'!$C$14:$C$3599, 'Budget Detail - DDDDDD'!$B398,'Expenditures - all orgs'!$B$14:$B$3599,'Budget Detail - DDDDDD'!$B$3)</f>
        <v>0</v>
      </c>
      <c r="E398" s="565">
        <f>SUMIFS('Expenditures - all orgs'!$F$14:$F$3599,'Expenditures - all orgs'!$C$14:$C$3599, 'Budget Detail - DDDDDD'!$B398,'Expenditures - all orgs'!$B$14:$B$3599,'Budget Detail - DDDDDD'!$B$3)</f>
        <v>0</v>
      </c>
      <c r="F398" s="566">
        <f t="shared" si="56"/>
        <v>0</v>
      </c>
    </row>
    <row r="399" spans="1:6" ht="15" customHeight="1" x14ac:dyDescent="0.3">
      <c r="A399" s="222" t="s">
        <v>289</v>
      </c>
      <c r="B399" s="667">
        <v>227800</v>
      </c>
      <c r="C399" s="333">
        <f>SUMIFS('Expenditures - all orgs'!$D$14:$D$3599,'Expenditures - all orgs'!$C$14:$C$3599, 'Budget Detail - DDDDDD'!$B399,'Expenditures - all orgs'!$B$14:$B$3599,'Budget Detail - DDDDDD'!$B$3)</f>
        <v>0</v>
      </c>
      <c r="D399" s="564">
        <f>SUMIFS('Expenditures - all orgs'!$E$14:$E$3599,'Expenditures - all orgs'!$C$14:$C$3599, 'Budget Detail - DDDDDD'!$B399,'Expenditures - all orgs'!$B$14:$B$3599,'Budget Detail - DDDDDD'!$B$3)</f>
        <v>0</v>
      </c>
      <c r="E399" s="565">
        <f>SUMIFS('Expenditures - all orgs'!$F$14:$F$3599,'Expenditures - all orgs'!$C$14:$C$3599, 'Budget Detail - DDDDDD'!$B399,'Expenditures - all orgs'!$B$14:$B$3599,'Budget Detail - DDDDDD'!$B$3)</f>
        <v>0</v>
      </c>
      <c r="F399" s="566">
        <f t="shared" si="56"/>
        <v>0</v>
      </c>
    </row>
    <row r="400" spans="1:6" ht="15" customHeight="1" x14ac:dyDescent="0.3">
      <c r="A400" s="218" t="s">
        <v>104</v>
      </c>
      <c r="B400" s="667" t="s">
        <v>107</v>
      </c>
      <c r="C400" s="333">
        <f>SUMIFS('Expenditures - all orgs'!$D$14:$D$3599,'Expenditures - all orgs'!$C$14:$C$3599, 'Budget Detail - DDDDDD'!$B400,'Expenditures - all orgs'!$B$14:$B$3599,'Budget Detail - DDDDDD'!$B$3)</f>
        <v>0</v>
      </c>
      <c r="D400" s="564">
        <f>SUMIFS('Expenditures - all orgs'!$E$14:$E$3599,'Expenditures - all orgs'!$C$14:$C$3599, 'Budget Detail - DDDDDD'!$B400,'Expenditures - all orgs'!$B$14:$B$3599,'Budget Detail - DDDDDD'!$B$3)</f>
        <v>0</v>
      </c>
      <c r="E400" s="565">
        <f>SUMIFS('Expenditures - all orgs'!$F$14:$F$3599,'Expenditures - all orgs'!$C$14:$C$3599, 'Budget Detail - DDDDDD'!$B400,'Expenditures - all orgs'!$B$14:$B$3599,'Budget Detail - DDDDDD'!$B$3)</f>
        <v>0</v>
      </c>
      <c r="F400" s="566">
        <f t="shared" si="56"/>
        <v>0</v>
      </c>
    </row>
    <row r="401" spans="1:37" ht="15" customHeight="1" thickBot="1" x14ac:dyDescent="0.35">
      <c r="A401" s="218" t="s">
        <v>104</v>
      </c>
      <c r="B401" s="667" t="s">
        <v>107</v>
      </c>
      <c r="C401" s="333">
        <f>SUMIFS('Expenditures - all orgs'!$D$14:$D$3599,'Expenditures - all orgs'!$C$14:$C$3599, 'Budget Detail - DDDDDD'!$B401,'Expenditures - all orgs'!$B$14:$B$3599,'Budget Detail - DDDDDD'!$B$3)</f>
        <v>0</v>
      </c>
      <c r="D401" s="567">
        <f>SUMIFS('Expenditures - all orgs'!$E$14:$E$3599,'Expenditures - all orgs'!$C$14:$C$3599, 'Budget Detail - DDDDDD'!$B401,'Expenditures - all orgs'!$B$14:$B$3599,'Budget Detail - DDDDDD'!$B$3)</f>
        <v>0</v>
      </c>
      <c r="E401" s="568">
        <f>SUMIFS('Expenditures - all orgs'!$F$14:$F$3599,'Expenditures - all orgs'!$C$14:$C$3599, 'Budget Detail - DDDDDD'!$B401,'Expenditures - all orgs'!$B$14:$B$3599,'Budget Detail - DDDDDD'!$B$3)</f>
        <v>0</v>
      </c>
      <c r="F401" s="569">
        <f t="shared" si="56"/>
        <v>0</v>
      </c>
    </row>
    <row r="402" spans="1:37" ht="15" customHeight="1" thickBot="1" x14ac:dyDescent="0.35">
      <c r="A402" s="218"/>
      <c r="B402" s="668" t="s">
        <v>362</v>
      </c>
      <c r="C402" s="381">
        <f>SUM(C392:C401)</f>
        <v>0</v>
      </c>
      <c r="D402" s="381">
        <f t="shared" ref="D402:F402" si="57">SUM(D392:D401)</f>
        <v>0</v>
      </c>
      <c r="E402" s="381">
        <f t="shared" si="57"/>
        <v>0</v>
      </c>
      <c r="F402" s="381">
        <f t="shared" si="57"/>
        <v>0</v>
      </c>
    </row>
    <row r="403" spans="1:37" ht="15" customHeight="1" x14ac:dyDescent="0.3">
      <c r="A403" s="708"/>
      <c r="B403" s="588"/>
      <c r="C403" s="288"/>
      <c r="D403" s="966"/>
      <c r="E403" s="966"/>
      <c r="F403" s="967"/>
    </row>
    <row r="404" spans="1:37" ht="15" customHeight="1" x14ac:dyDescent="0.3">
      <c r="A404" s="231" t="s">
        <v>290</v>
      </c>
      <c r="B404" s="588"/>
      <c r="C404" s="288"/>
      <c r="D404" s="966"/>
      <c r="E404" s="966"/>
      <c r="F404" s="967"/>
    </row>
    <row r="405" spans="1:37" ht="15" customHeight="1" x14ac:dyDescent="0.3">
      <c r="A405" s="708" t="s">
        <v>292</v>
      </c>
      <c r="B405" s="669">
        <v>228100</v>
      </c>
      <c r="C405" s="334">
        <f>SUMIFS('Expenditures - all orgs'!$D$14:$D$3599,'Expenditures - all orgs'!$C$14:$C$3599, 'Budget Detail - DDDDDD'!$B405,'Expenditures - all orgs'!$B$14:$B$3599,'Budget Detail - DDDDDD'!$B$3)</f>
        <v>0</v>
      </c>
      <c r="D405" s="571">
        <f>SUMIFS('Expenditures - all orgs'!$E$14:$E$3599,'Expenditures - all orgs'!$C$14:$C$3599, 'Budget Detail - DDDDDD'!$B405,'Expenditures - all orgs'!$B$14:$B$3599,'Budget Detail - DDDDDD'!$B$3)</f>
        <v>0</v>
      </c>
      <c r="E405" s="572">
        <f>SUMIFS('Expenditures - all orgs'!$F$14:$F$3599,'Expenditures - all orgs'!$C$14:$C$3599, 'Budget Detail - DDDDDD'!$B405,'Expenditures - all orgs'!$B$14:$B$3599,'Budget Detail - DDDDDD'!$B$3)</f>
        <v>0</v>
      </c>
      <c r="F405" s="573">
        <f t="shared" ref="F405:F409" si="58">C405-D405-E405</f>
        <v>0</v>
      </c>
    </row>
    <row r="406" spans="1:37" ht="15" customHeight="1" x14ac:dyDescent="0.3">
      <c r="A406" s="708" t="s">
        <v>291</v>
      </c>
      <c r="B406" s="670">
        <v>228200</v>
      </c>
      <c r="C406" s="334">
        <f>SUMIFS('Expenditures - all orgs'!$D$14:$D$3599,'Expenditures - all orgs'!$C$14:$C$3599, 'Budget Detail - DDDDDD'!$B406,'Expenditures - all orgs'!$B$14:$B$3599,'Budget Detail - DDDDDD'!$B$3)</f>
        <v>0</v>
      </c>
      <c r="D406" s="571">
        <f>SUMIFS('Expenditures - all orgs'!$E$14:$E$3599,'Expenditures - all orgs'!$C$14:$C$3599, 'Budget Detail - DDDDDD'!$B406,'Expenditures - all orgs'!$B$14:$B$3599,'Budget Detail - DDDDDD'!$B$3)</f>
        <v>0</v>
      </c>
      <c r="E406" s="572">
        <f>SUMIFS('Expenditures - all orgs'!$F$14:$F$3599,'Expenditures - all orgs'!$C$14:$C$3599, 'Budget Detail - DDDDDD'!$B406,'Expenditures - all orgs'!$B$14:$B$3599,'Budget Detail - DDDDDD'!$B$3)</f>
        <v>0</v>
      </c>
      <c r="F406" s="573">
        <f t="shared" si="58"/>
        <v>0</v>
      </c>
    </row>
    <row r="407" spans="1:37" ht="15" customHeight="1" x14ac:dyDescent="0.3">
      <c r="A407" s="708" t="s">
        <v>293</v>
      </c>
      <c r="B407" s="670">
        <v>228300</v>
      </c>
      <c r="C407" s="334">
        <f>SUMIFS('Expenditures - all orgs'!$D$14:$D$3599,'Expenditures - all orgs'!$C$14:$C$3599, 'Budget Detail - DDDDDD'!$B407,'Expenditures - all orgs'!$B$14:$B$3599,'Budget Detail - DDDDDD'!$B$3)</f>
        <v>0</v>
      </c>
      <c r="D407" s="571">
        <f>SUMIFS('Expenditures - all orgs'!$E$14:$E$3599,'Expenditures - all orgs'!$C$14:$C$3599, 'Budget Detail - DDDDDD'!$B407,'Expenditures - all orgs'!$B$14:$B$3599,'Budget Detail - DDDDDD'!$B$3)</f>
        <v>0</v>
      </c>
      <c r="E407" s="572">
        <f>SUMIFS('Expenditures - all orgs'!$F$14:$F$3599,'Expenditures - all orgs'!$C$14:$C$3599, 'Budget Detail - DDDDDD'!$B407,'Expenditures - all orgs'!$B$14:$B$3599,'Budget Detail - DDDDDD'!$B$3)</f>
        <v>0</v>
      </c>
      <c r="F407" s="573">
        <f t="shared" si="58"/>
        <v>0</v>
      </c>
    </row>
    <row r="408" spans="1:37" ht="15" customHeight="1" x14ac:dyDescent="0.3">
      <c r="A408" s="708" t="s">
        <v>443</v>
      </c>
      <c r="B408" s="670">
        <v>228800</v>
      </c>
      <c r="C408" s="334">
        <f>SUMIFS('Expenditures - all orgs'!$D$14:$D$3599,'Expenditures - all orgs'!$C$14:$C$3599, 'Budget Detail - DDDDDD'!$B408,'Expenditures - all orgs'!$B$14:$B$3599,'Budget Detail - DDDDDD'!$B$3)</f>
        <v>0</v>
      </c>
      <c r="D408" s="571">
        <f>SUMIFS('Expenditures - all orgs'!$E$14:$E$3599,'Expenditures - all orgs'!$C$14:$C$3599, 'Budget Detail - DDDDDD'!$B408,'Expenditures - all orgs'!$B$14:$B$3599,'Budget Detail - DDDDDD'!$B$3)</f>
        <v>0</v>
      </c>
      <c r="E408" s="572">
        <f>SUMIFS('Expenditures - all orgs'!$F$14:$F$3599,'Expenditures - all orgs'!$C$14:$C$3599, 'Budget Detail - DDDDDD'!$B408,'Expenditures - all orgs'!$B$14:$B$3599,'Budget Detail - DDDDDD'!$B$3)</f>
        <v>0</v>
      </c>
      <c r="F408" s="573">
        <f t="shared" si="58"/>
        <v>0</v>
      </c>
    </row>
    <row r="409" spans="1:37" ht="15" customHeight="1" thickBot="1" x14ac:dyDescent="0.35">
      <c r="A409" s="708" t="s">
        <v>104</v>
      </c>
      <c r="B409" s="670" t="s">
        <v>107</v>
      </c>
      <c r="C409" s="334">
        <f>SUMIFS('Expenditures - all orgs'!$D$14:$D$3599,'Expenditures - all orgs'!$C$14:$C$3599, 'Budget Detail - DDDDDD'!$B409,'Expenditures - all orgs'!$B$14:$B$3599,'Budget Detail - DDDDDD'!$B$3)</f>
        <v>0</v>
      </c>
      <c r="D409" s="574">
        <f>SUMIFS('Expenditures - all orgs'!$E$14:$E$3599,'Expenditures - all orgs'!$C$14:$C$3599, 'Budget Detail - DDDDDD'!$B409,'Expenditures - all orgs'!$B$14:$B$3599,'Budget Detail - DDDDDD'!$B$3)</f>
        <v>0</v>
      </c>
      <c r="E409" s="575">
        <f>SUMIFS('Expenditures - all orgs'!$F$14:$F$3599,'Expenditures - all orgs'!$C$14:$C$3599, 'Budget Detail - DDDDDD'!$B409,'Expenditures - all orgs'!$B$14:$B$3599,'Budget Detail - DDDDDD'!$B$3)</f>
        <v>0</v>
      </c>
      <c r="F409" s="576">
        <f t="shared" si="58"/>
        <v>0</v>
      </c>
    </row>
    <row r="410" spans="1:37" ht="15" customHeight="1" thickBot="1" x14ac:dyDescent="0.35">
      <c r="A410" s="708"/>
      <c r="B410" s="671" t="s">
        <v>362</v>
      </c>
      <c r="C410" s="382">
        <f>SUM(C405:C409)</f>
        <v>0</v>
      </c>
      <c r="D410" s="382">
        <f t="shared" ref="D410:F410" si="59">SUM(D405:D409)</f>
        <v>0</v>
      </c>
      <c r="E410" s="382">
        <f t="shared" si="59"/>
        <v>0</v>
      </c>
      <c r="F410" s="382">
        <f t="shared" si="59"/>
        <v>0</v>
      </c>
    </row>
    <row r="411" spans="1:37" ht="15" customHeight="1" x14ac:dyDescent="0.3">
      <c r="A411" s="708"/>
      <c r="B411" s="588"/>
      <c r="C411" s="288"/>
      <c r="D411" s="966"/>
      <c r="E411" s="966"/>
      <c r="F411" s="967"/>
    </row>
    <row r="412" spans="1:37" ht="15" customHeight="1" x14ac:dyDescent="0.3">
      <c r="A412" s="231" t="s">
        <v>437</v>
      </c>
      <c r="B412" s="588"/>
      <c r="C412" s="288"/>
      <c r="D412" s="288"/>
      <c r="E412" s="288"/>
      <c r="F412" s="290"/>
    </row>
    <row r="413" spans="1:37" ht="15" customHeight="1" thickBot="1" x14ac:dyDescent="0.35">
      <c r="A413" s="222" t="s">
        <v>438</v>
      </c>
      <c r="B413" s="1120">
        <v>232000</v>
      </c>
      <c r="C413" s="1148">
        <f>SUMIFS('Expenditures - all orgs'!$D$14:$D$3599,'Expenditures - all orgs'!$C$14:$C$3599, 'Budget Detail - DDDDDD'!$B413,'Expenditures - all orgs'!$B$14:$B$3599,'Budget Detail - DDDDDD'!$B$3)</f>
        <v>0</v>
      </c>
      <c r="D413" s="1150">
        <f>SUMIFS('Expenditures - all orgs'!$E$14:$E$3599,'Expenditures - all orgs'!$C$14:$C$3599, 'Budget Detail - DDDDDD'!$B413,'Expenditures - all orgs'!$B$14:$B$3599,'Budget Detail - DDDDDD'!$B$3)</f>
        <v>0</v>
      </c>
      <c r="E413" s="1149">
        <f>SUMIFS('Expenditures - all orgs'!$F$14:$F$3599,'Expenditures - all orgs'!$C$14:$C$3599, 'Budget Detail - DDDDDD'!$B413,'Expenditures - all orgs'!$B$14:$B$3599,'Budget Detail - DDDDDD'!$B$3)</f>
        <v>0</v>
      </c>
      <c r="F413" s="1151">
        <f t="shared" ref="F413" si="60">C413-D413-E413</f>
        <v>0</v>
      </c>
    </row>
    <row r="414" spans="1:37" ht="15" customHeight="1" thickBot="1" x14ac:dyDescent="0.35">
      <c r="A414" s="708"/>
      <c r="B414" s="1121" t="s">
        <v>362</v>
      </c>
      <c r="C414" s="1122">
        <f>SUM(C413:C413)</f>
        <v>0</v>
      </c>
      <c r="D414" s="1122">
        <f>SUM(D413:D413)</f>
        <v>0</v>
      </c>
      <c r="E414" s="1122">
        <f>SUM(E413:E413)</f>
        <v>0</v>
      </c>
      <c r="F414" s="1122">
        <f>SUM(F413:F413)</f>
        <v>0</v>
      </c>
    </row>
    <row r="415" spans="1:37" ht="15" customHeight="1" x14ac:dyDescent="0.3">
      <c r="A415" s="708"/>
      <c r="B415" s="588"/>
      <c r="C415" s="288"/>
      <c r="D415" s="966"/>
      <c r="E415" s="966"/>
      <c r="F415" s="967"/>
    </row>
    <row r="416" spans="1:37" s="307" customFormat="1" ht="15" customHeight="1" x14ac:dyDescent="0.3">
      <c r="A416" s="231" t="s">
        <v>364</v>
      </c>
      <c r="B416" s="588"/>
      <c r="C416" s="288"/>
      <c r="D416" s="288"/>
      <c r="E416" s="288"/>
      <c r="F416" s="290"/>
      <c r="G416" s="305"/>
      <c r="H416" s="306"/>
      <c r="I416" s="306"/>
      <c r="J416" s="306"/>
      <c r="K416" s="305"/>
      <c r="L416" s="305"/>
      <c r="M416" s="305"/>
      <c r="N416" s="305"/>
      <c r="O416" s="305"/>
      <c r="P416" s="305"/>
      <c r="Q416" s="305"/>
      <c r="R416" s="305"/>
      <c r="S416" s="305"/>
      <c r="T416" s="305"/>
      <c r="U416" s="305"/>
      <c r="V416" s="305"/>
      <c r="W416" s="305"/>
      <c r="X416" s="305"/>
      <c r="Y416" s="305"/>
      <c r="Z416" s="305"/>
      <c r="AA416" s="305"/>
      <c r="AB416" s="305"/>
      <c r="AC416" s="305"/>
      <c r="AD416" s="305"/>
      <c r="AE416" s="305"/>
      <c r="AF416" s="305"/>
      <c r="AG416" s="305"/>
      <c r="AH416" s="305"/>
      <c r="AI416" s="305"/>
      <c r="AJ416" s="305"/>
      <c r="AK416" s="305"/>
    </row>
    <row r="417" spans="1:37" s="307" customFormat="1" ht="15" customHeight="1" x14ac:dyDescent="0.3">
      <c r="A417" s="222" t="s">
        <v>105</v>
      </c>
      <c r="B417" s="698" t="s">
        <v>365</v>
      </c>
      <c r="C417" s="694">
        <v>0</v>
      </c>
      <c r="D417" s="695">
        <v>0</v>
      </c>
      <c r="E417" s="696">
        <v>0</v>
      </c>
      <c r="F417" s="697">
        <f>C417-D417-E417</f>
        <v>0</v>
      </c>
      <c r="G417" s="305"/>
      <c r="H417" s="306"/>
      <c r="I417" s="306"/>
      <c r="J417" s="306"/>
      <c r="K417" s="305"/>
      <c r="L417" s="305"/>
      <c r="M417" s="305"/>
      <c r="N417" s="305"/>
      <c r="O417" s="305"/>
      <c r="P417" s="305"/>
      <c r="Q417" s="305"/>
      <c r="R417" s="305"/>
      <c r="S417" s="305"/>
      <c r="T417" s="305"/>
      <c r="U417" s="305"/>
      <c r="V417" s="305"/>
      <c r="W417" s="305"/>
      <c r="X417" s="305"/>
      <c r="Y417" s="305"/>
      <c r="Z417" s="305"/>
      <c r="AA417" s="305"/>
      <c r="AB417" s="305"/>
      <c r="AC417" s="305"/>
      <c r="AD417" s="305"/>
      <c r="AE417" s="305"/>
      <c r="AF417" s="305"/>
      <c r="AG417" s="305"/>
      <c r="AH417" s="305"/>
      <c r="AI417" s="305"/>
      <c r="AJ417" s="305"/>
      <c r="AK417" s="305"/>
    </row>
    <row r="418" spans="1:37" s="307" customFormat="1" ht="15" customHeight="1" x14ac:dyDescent="0.3">
      <c r="A418" s="222" t="s">
        <v>105</v>
      </c>
      <c r="B418" s="699" t="s">
        <v>365</v>
      </c>
      <c r="C418" s="694">
        <v>0</v>
      </c>
      <c r="D418" s="695">
        <v>0</v>
      </c>
      <c r="E418" s="696">
        <v>0</v>
      </c>
      <c r="F418" s="697">
        <f t="shared" ref="F418:F427" si="61">C418-D418-E418</f>
        <v>0</v>
      </c>
      <c r="G418" s="305"/>
      <c r="H418" s="306"/>
      <c r="I418" s="306"/>
      <c r="J418" s="306"/>
      <c r="K418" s="305"/>
      <c r="L418" s="305"/>
      <c r="M418" s="305"/>
      <c r="N418" s="305"/>
      <c r="O418" s="305"/>
      <c r="P418" s="305"/>
      <c r="Q418" s="305"/>
      <c r="R418" s="305"/>
      <c r="S418" s="305"/>
      <c r="T418" s="305"/>
      <c r="U418" s="305"/>
      <c r="V418" s="305"/>
      <c r="W418" s="305"/>
      <c r="X418" s="305"/>
      <c r="Y418" s="305"/>
      <c r="Z418" s="305"/>
      <c r="AA418" s="305"/>
      <c r="AB418" s="305"/>
      <c r="AC418" s="305"/>
      <c r="AD418" s="305"/>
      <c r="AE418" s="305"/>
      <c r="AF418" s="305"/>
      <c r="AG418" s="305"/>
      <c r="AH418" s="305"/>
      <c r="AI418" s="305"/>
      <c r="AJ418" s="305"/>
      <c r="AK418" s="305"/>
    </row>
    <row r="419" spans="1:37" s="307" customFormat="1" ht="15" customHeight="1" x14ac:dyDescent="0.3">
      <c r="A419" s="222" t="s">
        <v>105</v>
      </c>
      <c r="B419" s="699" t="s">
        <v>365</v>
      </c>
      <c r="C419" s="694">
        <v>0</v>
      </c>
      <c r="D419" s="695">
        <v>0</v>
      </c>
      <c r="E419" s="696">
        <v>0</v>
      </c>
      <c r="F419" s="697">
        <f t="shared" si="61"/>
        <v>0</v>
      </c>
      <c r="G419" s="305"/>
      <c r="H419" s="306"/>
      <c r="I419" s="306"/>
      <c r="J419" s="306"/>
      <c r="K419" s="305"/>
      <c r="L419" s="305"/>
      <c r="M419" s="305"/>
      <c r="N419" s="305"/>
      <c r="O419" s="305"/>
      <c r="P419" s="305"/>
      <c r="Q419" s="305"/>
      <c r="R419" s="305"/>
      <c r="S419" s="305"/>
      <c r="T419" s="305"/>
      <c r="U419" s="305"/>
      <c r="V419" s="305"/>
      <c r="W419" s="305"/>
      <c r="X419" s="305"/>
      <c r="Y419" s="305"/>
      <c r="Z419" s="305"/>
      <c r="AA419" s="305"/>
      <c r="AB419" s="305"/>
      <c r="AC419" s="305"/>
      <c r="AD419" s="305"/>
      <c r="AE419" s="305"/>
      <c r="AF419" s="305"/>
      <c r="AG419" s="305"/>
      <c r="AH419" s="305"/>
      <c r="AI419" s="305"/>
      <c r="AJ419" s="305"/>
      <c r="AK419" s="305"/>
    </row>
    <row r="420" spans="1:37" s="307" customFormat="1" ht="15" customHeight="1" x14ac:dyDescent="0.3">
      <c r="A420" s="222" t="s">
        <v>105</v>
      </c>
      <c r="B420" s="699" t="s">
        <v>365</v>
      </c>
      <c r="C420" s="694">
        <v>0</v>
      </c>
      <c r="D420" s="695">
        <v>0</v>
      </c>
      <c r="E420" s="696">
        <v>0</v>
      </c>
      <c r="F420" s="697">
        <f t="shared" si="61"/>
        <v>0</v>
      </c>
      <c r="G420" s="305"/>
      <c r="H420" s="306"/>
      <c r="I420" s="306"/>
      <c r="J420" s="306"/>
      <c r="K420" s="305"/>
      <c r="L420" s="305"/>
      <c r="M420" s="305"/>
      <c r="N420" s="305"/>
      <c r="O420" s="305"/>
      <c r="P420" s="305"/>
      <c r="Q420" s="305"/>
      <c r="R420" s="305"/>
      <c r="S420" s="305"/>
      <c r="T420" s="305"/>
      <c r="U420" s="305"/>
      <c r="V420" s="305"/>
      <c r="W420" s="305"/>
      <c r="X420" s="305"/>
      <c r="Y420" s="305"/>
      <c r="Z420" s="305"/>
      <c r="AA420" s="305"/>
      <c r="AB420" s="305"/>
      <c r="AC420" s="305"/>
      <c r="AD420" s="305"/>
      <c r="AE420" s="305"/>
      <c r="AF420" s="305"/>
      <c r="AG420" s="305"/>
      <c r="AH420" s="305"/>
      <c r="AI420" s="305"/>
      <c r="AJ420" s="305"/>
      <c r="AK420" s="305"/>
    </row>
    <row r="421" spans="1:37" s="307" customFormat="1" ht="15" customHeight="1" x14ac:dyDescent="0.3">
      <c r="A421" s="222" t="s">
        <v>105</v>
      </c>
      <c r="B421" s="699" t="s">
        <v>365</v>
      </c>
      <c r="C421" s="694">
        <v>0</v>
      </c>
      <c r="D421" s="695">
        <v>0</v>
      </c>
      <c r="E421" s="696">
        <v>0</v>
      </c>
      <c r="F421" s="697">
        <f t="shared" si="61"/>
        <v>0</v>
      </c>
      <c r="G421" s="305"/>
      <c r="H421" s="306"/>
      <c r="I421" s="306"/>
      <c r="J421" s="306"/>
      <c r="K421" s="305"/>
      <c r="L421" s="305"/>
      <c r="M421" s="305"/>
      <c r="N421" s="305"/>
      <c r="O421" s="305"/>
      <c r="P421" s="305"/>
      <c r="Q421" s="305"/>
      <c r="R421" s="305"/>
      <c r="S421" s="305"/>
      <c r="T421" s="305"/>
      <c r="U421" s="305"/>
      <c r="V421" s="305"/>
      <c r="W421" s="305"/>
      <c r="X421" s="305"/>
      <c r="Y421" s="305"/>
      <c r="Z421" s="305"/>
      <c r="AA421" s="305"/>
      <c r="AB421" s="305"/>
      <c r="AC421" s="305"/>
      <c r="AD421" s="305"/>
      <c r="AE421" s="305"/>
      <c r="AF421" s="305"/>
      <c r="AG421" s="305"/>
      <c r="AH421" s="305"/>
      <c r="AI421" s="305"/>
      <c r="AJ421" s="305"/>
      <c r="AK421" s="305"/>
    </row>
    <row r="422" spans="1:37" s="307" customFormat="1" ht="15" customHeight="1" x14ac:dyDescent="0.3">
      <c r="A422" s="222" t="s">
        <v>105</v>
      </c>
      <c r="B422" s="699" t="s">
        <v>365</v>
      </c>
      <c r="C422" s="694">
        <v>0</v>
      </c>
      <c r="D422" s="695">
        <v>0</v>
      </c>
      <c r="E422" s="696">
        <v>0</v>
      </c>
      <c r="F422" s="697">
        <f t="shared" si="61"/>
        <v>0</v>
      </c>
      <c r="G422" s="305"/>
      <c r="H422" s="306"/>
      <c r="I422" s="306"/>
      <c r="J422" s="306"/>
      <c r="K422" s="305"/>
      <c r="L422" s="305"/>
      <c r="M422" s="305"/>
      <c r="N422" s="305"/>
      <c r="O422" s="305"/>
      <c r="P422" s="305"/>
      <c r="Q422" s="305"/>
      <c r="R422" s="305"/>
      <c r="S422" s="305"/>
      <c r="T422" s="305"/>
      <c r="U422" s="305"/>
      <c r="V422" s="305"/>
      <c r="W422" s="305"/>
      <c r="X422" s="305"/>
      <c r="Y422" s="305"/>
      <c r="Z422" s="305"/>
      <c r="AA422" s="305"/>
      <c r="AB422" s="305"/>
      <c r="AC422" s="305"/>
      <c r="AD422" s="305"/>
      <c r="AE422" s="305"/>
      <c r="AF422" s="305"/>
      <c r="AG422" s="305"/>
      <c r="AH422" s="305"/>
      <c r="AI422" s="305"/>
      <c r="AJ422" s="305"/>
      <c r="AK422" s="305"/>
    </row>
    <row r="423" spans="1:37" s="307" customFormat="1" ht="15" customHeight="1" x14ac:dyDescent="0.3">
      <c r="A423" s="222" t="s">
        <v>105</v>
      </c>
      <c r="B423" s="699" t="s">
        <v>365</v>
      </c>
      <c r="C423" s="694">
        <v>0</v>
      </c>
      <c r="D423" s="695">
        <v>0</v>
      </c>
      <c r="E423" s="696">
        <v>0</v>
      </c>
      <c r="F423" s="697">
        <f t="shared" si="61"/>
        <v>0</v>
      </c>
      <c r="G423" s="305"/>
      <c r="H423" s="306"/>
      <c r="I423" s="306"/>
      <c r="J423" s="306"/>
      <c r="K423" s="305"/>
      <c r="L423" s="305"/>
      <c r="M423" s="305"/>
      <c r="N423" s="305"/>
      <c r="O423" s="305"/>
      <c r="P423" s="305"/>
      <c r="Q423" s="305"/>
      <c r="R423" s="305"/>
      <c r="S423" s="305"/>
      <c r="T423" s="305"/>
      <c r="U423" s="305"/>
      <c r="V423" s="305"/>
      <c r="W423" s="305"/>
      <c r="X423" s="305"/>
      <c r="Y423" s="305"/>
      <c r="Z423" s="305"/>
      <c r="AA423" s="305"/>
      <c r="AB423" s="305"/>
      <c r="AC423" s="305"/>
      <c r="AD423" s="305"/>
      <c r="AE423" s="305"/>
      <c r="AF423" s="305"/>
      <c r="AG423" s="305"/>
      <c r="AH423" s="305"/>
      <c r="AI423" s="305"/>
      <c r="AJ423" s="305"/>
      <c r="AK423" s="305"/>
    </row>
    <row r="424" spans="1:37" s="307" customFormat="1" ht="15" customHeight="1" x14ac:dyDescent="0.3">
      <c r="A424" s="222" t="s">
        <v>105</v>
      </c>
      <c r="B424" s="699" t="s">
        <v>365</v>
      </c>
      <c r="C424" s="694">
        <v>0</v>
      </c>
      <c r="D424" s="695">
        <v>0</v>
      </c>
      <c r="E424" s="696">
        <v>0</v>
      </c>
      <c r="F424" s="697">
        <f t="shared" si="61"/>
        <v>0</v>
      </c>
      <c r="G424" s="305"/>
      <c r="H424" s="306"/>
      <c r="I424" s="306"/>
      <c r="J424" s="306"/>
      <c r="K424" s="305"/>
      <c r="L424" s="305"/>
      <c r="M424" s="305"/>
      <c r="N424" s="305"/>
      <c r="O424" s="305"/>
      <c r="P424" s="305"/>
      <c r="Q424" s="305"/>
      <c r="R424" s="305"/>
      <c r="S424" s="305"/>
      <c r="T424" s="305"/>
      <c r="U424" s="305"/>
      <c r="V424" s="305"/>
      <c r="W424" s="305"/>
      <c r="X424" s="305"/>
      <c r="Y424" s="305"/>
      <c r="Z424" s="305"/>
      <c r="AA424" s="305"/>
      <c r="AB424" s="305"/>
      <c r="AC424" s="305"/>
      <c r="AD424" s="305"/>
      <c r="AE424" s="305"/>
      <c r="AF424" s="305"/>
      <c r="AG424" s="305"/>
      <c r="AH424" s="305"/>
      <c r="AI424" s="305"/>
      <c r="AJ424" s="305"/>
      <c r="AK424" s="305"/>
    </row>
    <row r="425" spans="1:37" s="307" customFormat="1" ht="15" customHeight="1" x14ac:dyDescent="0.3">
      <c r="A425" s="222" t="s">
        <v>105</v>
      </c>
      <c r="B425" s="699" t="s">
        <v>365</v>
      </c>
      <c r="C425" s="694">
        <v>0</v>
      </c>
      <c r="D425" s="695">
        <v>0</v>
      </c>
      <c r="E425" s="696">
        <v>0</v>
      </c>
      <c r="F425" s="697">
        <f t="shared" si="61"/>
        <v>0</v>
      </c>
      <c r="G425" s="305"/>
      <c r="H425" s="306"/>
      <c r="I425" s="306"/>
      <c r="J425" s="306"/>
      <c r="K425" s="305"/>
      <c r="L425" s="305"/>
      <c r="M425" s="305"/>
      <c r="N425" s="305"/>
      <c r="O425" s="305"/>
      <c r="P425" s="305"/>
      <c r="Q425" s="305"/>
      <c r="R425" s="305"/>
      <c r="S425" s="305"/>
      <c r="T425" s="305"/>
      <c r="U425" s="305"/>
      <c r="V425" s="305"/>
      <c r="W425" s="305"/>
      <c r="X425" s="305"/>
      <c r="Y425" s="305"/>
      <c r="Z425" s="305"/>
      <c r="AA425" s="305"/>
      <c r="AB425" s="305"/>
      <c r="AC425" s="305"/>
      <c r="AD425" s="305"/>
      <c r="AE425" s="305"/>
      <c r="AF425" s="305"/>
      <c r="AG425" s="305"/>
      <c r="AH425" s="305"/>
      <c r="AI425" s="305"/>
      <c r="AJ425" s="305"/>
      <c r="AK425" s="305"/>
    </row>
    <row r="426" spans="1:37" s="307" customFormat="1" ht="15" customHeight="1" x14ac:dyDescent="0.3">
      <c r="A426" s="222" t="s">
        <v>105</v>
      </c>
      <c r="B426" s="699" t="s">
        <v>365</v>
      </c>
      <c r="C426" s="694">
        <v>0</v>
      </c>
      <c r="D426" s="695">
        <v>0</v>
      </c>
      <c r="E426" s="696">
        <v>0</v>
      </c>
      <c r="F426" s="697">
        <f t="shared" si="61"/>
        <v>0</v>
      </c>
      <c r="G426" s="305"/>
      <c r="H426" s="306"/>
      <c r="I426" s="306"/>
      <c r="J426" s="306"/>
      <c r="K426" s="305"/>
      <c r="L426" s="305"/>
      <c r="M426" s="305"/>
      <c r="N426" s="305"/>
      <c r="O426" s="305"/>
      <c r="P426" s="305"/>
      <c r="Q426" s="305"/>
      <c r="R426" s="305"/>
      <c r="S426" s="305"/>
      <c r="T426" s="305"/>
      <c r="U426" s="305"/>
      <c r="V426" s="305"/>
      <c r="W426" s="305"/>
      <c r="X426" s="305"/>
      <c r="Y426" s="305"/>
      <c r="Z426" s="305"/>
      <c r="AA426" s="305"/>
      <c r="AB426" s="305"/>
      <c r="AC426" s="305"/>
      <c r="AD426" s="305"/>
      <c r="AE426" s="305"/>
      <c r="AF426" s="305"/>
      <c r="AG426" s="305"/>
      <c r="AH426" s="305"/>
      <c r="AI426" s="305"/>
      <c r="AJ426" s="305"/>
      <c r="AK426" s="305"/>
    </row>
    <row r="427" spans="1:37" s="307" customFormat="1" ht="15" customHeight="1" x14ac:dyDescent="0.3">
      <c r="A427" s="222" t="s">
        <v>105</v>
      </c>
      <c r="B427" s="699" t="s">
        <v>365</v>
      </c>
      <c r="C427" s="694">
        <v>0</v>
      </c>
      <c r="D427" s="695">
        <v>0</v>
      </c>
      <c r="E427" s="696">
        <v>0</v>
      </c>
      <c r="F427" s="697">
        <f t="shared" si="61"/>
        <v>0</v>
      </c>
      <c r="G427" s="305"/>
      <c r="H427" s="306"/>
      <c r="I427" s="306"/>
      <c r="J427" s="306"/>
      <c r="K427" s="305"/>
      <c r="L427" s="305"/>
      <c r="M427" s="305"/>
      <c r="N427" s="305"/>
      <c r="O427" s="305"/>
      <c r="P427" s="305"/>
      <c r="Q427" s="305"/>
      <c r="R427" s="305"/>
      <c r="S427" s="305"/>
      <c r="T427" s="305"/>
      <c r="U427" s="305"/>
      <c r="V427" s="305"/>
      <c r="W427" s="305"/>
      <c r="X427" s="305"/>
      <c r="Y427" s="305"/>
      <c r="Z427" s="305"/>
      <c r="AA427" s="305"/>
      <c r="AB427" s="305"/>
      <c r="AC427" s="305"/>
      <c r="AD427" s="305"/>
      <c r="AE427" s="305"/>
      <c r="AF427" s="305"/>
      <c r="AG427" s="305"/>
      <c r="AH427" s="305"/>
      <c r="AI427" s="305"/>
      <c r="AJ427" s="305"/>
      <c r="AK427" s="305"/>
    </row>
    <row r="428" spans="1:37" s="307" customFormat="1" ht="15" customHeight="1" thickBot="1" x14ac:dyDescent="0.35">
      <c r="A428" s="222" t="s">
        <v>105</v>
      </c>
      <c r="B428" s="699" t="s">
        <v>365</v>
      </c>
      <c r="C428" s="694">
        <v>0</v>
      </c>
      <c r="D428" s="695">
        <v>0</v>
      </c>
      <c r="E428" s="696">
        <v>0</v>
      </c>
      <c r="F428" s="697">
        <f>C428-D428-E428</f>
        <v>0</v>
      </c>
      <c r="G428" s="305"/>
      <c r="H428" s="306"/>
      <c r="I428" s="306"/>
      <c r="J428" s="306"/>
      <c r="K428" s="305"/>
      <c r="L428" s="305"/>
      <c r="M428" s="305"/>
      <c r="N428" s="305"/>
      <c r="O428" s="305"/>
      <c r="P428" s="305"/>
      <c r="Q428" s="305"/>
      <c r="R428" s="305"/>
      <c r="S428" s="305"/>
      <c r="T428" s="305"/>
      <c r="U428" s="305"/>
      <c r="V428" s="305"/>
      <c r="W428" s="305"/>
      <c r="X428" s="305"/>
      <c r="Y428" s="305"/>
      <c r="Z428" s="305"/>
      <c r="AA428" s="305"/>
      <c r="AB428" s="305"/>
      <c r="AC428" s="305"/>
      <c r="AD428" s="305"/>
      <c r="AE428" s="305"/>
      <c r="AF428" s="305"/>
      <c r="AG428" s="305"/>
      <c r="AH428" s="305"/>
      <c r="AI428" s="305"/>
      <c r="AJ428" s="305"/>
      <c r="AK428" s="305"/>
    </row>
    <row r="429" spans="1:37" s="307" customFormat="1" ht="15" customHeight="1" thickBot="1" x14ac:dyDescent="0.35">
      <c r="A429" s="708"/>
      <c r="B429" s="700" t="s">
        <v>362</v>
      </c>
      <c r="C429" s="485">
        <f>SUM(C417:C428)</f>
        <v>0</v>
      </c>
      <c r="D429" s="485">
        <f t="shared" ref="D429:F429" si="62">SUM(D417:D428)</f>
        <v>0</v>
      </c>
      <c r="E429" s="485">
        <f t="shared" si="62"/>
        <v>0</v>
      </c>
      <c r="F429" s="485">
        <f t="shared" si="62"/>
        <v>0</v>
      </c>
      <c r="G429" s="305"/>
      <c r="H429" s="306"/>
      <c r="I429" s="306"/>
      <c r="J429" s="306"/>
      <c r="K429" s="305"/>
      <c r="L429" s="305"/>
      <c r="M429" s="305"/>
      <c r="N429" s="305"/>
      <c r="O429" s="305"/>
      <c r="P429" s="305"/>
      <c r="Q429" s="305"/>
      <c r="R429" s="305"/>
      <c r="S429" s="305"/>
      <c r="T429" s="305"/>
      <c r="U429" s="305"/>
      <c r="V429" s="305"/>
      <c r="W429" s="305"/>
      <c r="X429" s="305"/>
      <c r="Y429" s="305"/>
      <c r="Z429" s="305"/>
      <c r="AA429" s="305"/>
      <c r="AB429" s="305"/>
      <c r="AC429" s="305"/>
      <c r="AD429" s="305"/>
      <c r="AE429" s="305"/>
      <c r="AF429" s="305"/>
      <c r="AG429" s="305"/>
      <c r="AH429" s="305"/>
      <c r="AI429" s="305"/>
      <c r="AJ429" s="305"/>
      <c r="AK429" s="305"/>
    </row>
    <row r="430" spans="1:37" s="307" customFormat="1" ht="15" customHeight="1" x14ac:dyDescent="0.3">
      <c r="A430" s="708"/>
      <c r="B430" s="588"/>
      <c r="C430" s="288"/>
      <c r="D430" s="288"/>
      <c r="E430" s="288"/>
      <c r="F430" s="290"/>
      <c r="G430" s="305"/>
      <c r="H430" s="306"/>
      <c r="I430" s="306"/>
      <c r="J430" s="306"/>
      <c r="K430" s="305"/>
      <c r="L430" s="305"/>
      <c r="M430" s="305"/>
      <c r="N430" s="305"/>
      <c r="O430" s="305"/>
      <c r="P430" s="305"/>
      <c r="Q430" s="305"/>
      <c r="R430" s="305"/>
      <c r="S430" s="305"/>
      <c r="T430" s="305"/>
      <c r="U430" s="305"/>
      <c r="V430" s="305"/>
      <c r="W430" s="305"/>
      <c r="X430" s="305"/>
      <c r="Y430" s="305"/>
      <c r="Z430" s="305"/>
      <c r="AA430" s="305"/>
      <c r="AB430" s="305"/>
      <c r="AC430" s="305"/>
      <c r="AD430" s="305"/>
      <c r="AE430" s="305"/>
      <c r="AF430" s="305"/>
      <c r="AG430" s="305"/>
      <c r="AH430" s="305"/>
      <c r="AI430" s="305"/>
      <c r="AJ430" s="305"/>
      <c r="AK430" s="305"/>
    </row>
    <row r="431" spans="1:37" ht="15" customHeight="1" x14ac:dyDescent="0.3">
      <c r="A431" s="226" t="s">
        <v>106</v>
      </c>
      <c r="B431" s="672"/>
      <c r="C431" s="335"/>
      <c r="D431" s="975"/>
      <c r="E431" s="975"/>
      <c r="F431" s="967"/>
    </row>
    <row r="432" spans="1:37" ht="15" customHeight="1" x14ac:dyDescent="0.3">
      <c r="A432" s="222" t="s">
        <v>105</v>
      </c>
      <c r="B432" s="673" t="s">
        <v>107</v>
      </c>
      <c r="C432" s="336">
        <f>SUMIFS('Expenditures - all orgs'!$D$14:$D$3599,'Expenditures - all orgs'!$C$14:$C$3599, 'Budget Detail - DDDDDD'!$B432,'Expenditures - all orgs'!$B$14:$B$3599,'Budget Detail - DDDDDD'!$B$3)</f>
        <v>0</v>
      </c>
      <c r="D432" s="577">
        <f>SUMIFS('Expenditures - all orgs'!$E$14:$E$3599,'Expenditures - all orgs'!$C$14:$C$3599, 'Budget Detail - DDDDDD'!$B432,'Expenditures - all orgs'!$B$14:$B$3599,'Budget Detail - DDDDDD'!$B$3)</f>
        <v>0</v>
      </c>
      <c r="E432" s="578">
        <f>SUMIFS('Expenditures - all orgs'!$F$14:$F$3599,'Expenditures - all orgs'!$C$14:$C$3599, 'Budget Detail - DDDDDD'!$B432,'Expenditures - all orgs'!$B$14:$B$3599,'Budget Detail - DDDDDD'!$B$3)</f>
        <v>0</v>
      </c>
      <c r="F432" s="579">
        <f>C432-D432-E432</f>
        <v>0</v>
      </c>
    </row>
    <row r="433" spans="1:6" ht="15" customHeight="1" x14ac:dyDescent="0.3">
      <c r="A433" s="222" t="s">
        <v>105</v>
      </c>
      <c r="B433" s="674" t="s">
        <v>107</v>
      </c>
      <c r="C433" s="336">
        <f>SUMIFS('Expenditures - all orgs'!$D$14:$D$3599,'Expenditures - all orgs'!$C$14:$C$3599, 'Budget Detail - DDDDDD'!$B433,'Expenditures - all orgs'!$B$14:$B$3599,'Budget Detail - DDDDDD'!$B$3)</f>
        <v>0</v>
      </c>
      <c r="D433" s="577">
        <f>SUMIFS('Expenditures - all orgs'!$E$14:$E$3599,'Expenditures - all orgs'!$C$14:$C$3599, 'Budget Detail - DDDDDD'!$B433,'Expenditures - all orgs'!$B$14:$B$3599,'Budget Detail - DDDDDD'!$B$3)</f>
        <v>0</v>
      </c>
      <c r="E433" s="578">
        <f>SUMIFS('Expenditures - all orgs'!$F$14:$F$3599,'Expenditures - all orgs'!$C$14:$C$3599, 'Budget Detail - DDDDDD'!$B433,'Expenditures - all orgs'!$B$14:$B$3599,'Budget Detail - DDDDDD'!$B$3)</f>
        <v>0</v>
      </c>
      <c r="F433" s="579">
        <f t="shared" ref="F433:F451" si="63">C433-D433-E433</f>
        <v>0</v>
      </c>
    </row>
    <row r="434" spans="1:6" ht="15" customHeight="1" x14ac:dyDescent="0.3">
      <c r="A434" s="222" t="s">
        <v>105</v>
      </c>
      <c r="B434" s="674" t="s">
        <v>107</v>
      </c>
      <c r="C434" s="336">
        <f>SUMIFS('Expenditures - all orgs'!$D$14:$D$3599,'Expenditures - all orgs'!$C$14:$C$3599, 'Budget Detail - DDDDDD'!$B434,'Expenditures - all orgs'!$B$14:$B$3599,'Budget Detail - DDDDDD'!$B$3)</f>
        <v>0</v>
      </c>
      <c r="D434" s="577">
        <f>SUMIFS('Expenditures - all orgs'!$E$14:$E$3599,'Expenditures - all orgs'!$C$14:$C$3599, 'Budget Detail - DDDDDD'!$B434,'Expenditures - all orgs'!$B$14:$B$3599,'Budget Detail - DDDDDD'!$B$3)</f>
        <v>0</v>
      </c>
      <c r="E434" s="578">
        <f>SUMIFS('Expenditures - all orgs'!$F$14:$F$3599,'Expenditures - all orgs'!$C$14:$C$3599, 'Budget Detail - DDDDDD'!$B434,'Expenditures - all orgs'!$B$14:$B$3599,'Budget Detail - DDDDDD'!$B$3)</f>
        <v>0</v>
      </c>
      <c r="F434" s="579">
        <f t="shared" si="63"/>
        <v>0</v>
      </c>
    </row>
    <row r="435" spans="1:6" ht="15" customHeight="1" x14ac:dyDescent="0.3">
      <c r="A435" s="222" t="s">
        <v>105</v>
      </c>
      <c r="B435" s="674" t="s">
        <v>107</v>
      </c>
      <c r="C435" s="336">
        <f>SUMIFS('Expenditures - all orgs'!$D$14:$D$3599,'Expenditures - all orgs'!$C$14:$C$3599, 'Budget Detail - DDDDDD'!$B435,'Expenditures - all orgs'!$B$14:$B$3599,'Budget Detail - DDDDDD'!$B$3)</f>
        <v>0</v>
      </c>
      <c r="D435" s="577">
        <f>SUMIFS('Expenditures - all orgs'!$E$14:$E$3599,'Expenditures - all orgs'!$C$14:$C$3599, 'Budget Detail - DDDDDD'!$B435,'Expenditures - all orgs'!$B$14:$B$3599,'Budget Detail - DDDDDD'!$B$3)</f>
        <v>0</v>
      </c>
      <c r="E435" s="578">
        <f>SUMIFS('Expenditures - all orgs'!$F$14:$F$3599,'Expenditures - all orgs'!$C$14:$C$3599, 'Budget Detail - DDDDDD'!$B435,'Expenditures - all orgs'!$B$14:$B$3599,'Budget Detail - DDDDDD'!$B$3)</f>
        <v>0</v>
      </c>
      <c r="F435" s="579">
        <f t="shared" si="63"/>
        <v>0</v>
      </c>
    </row>
    <row r="436" spans="1:6" ht="15" customHeight="1" x14ac:dyDescent="0.3">
      <c r="A436" s="222" t="s">
        <v>105</v>
      </c>
      <c r="B436" s="674" t="s">
        <v>107</v>
      </c>
      <c r="C436" s="336">
        <f>SUMIFS('Expenditures - all orgs'!$D$14:$D$3599,'Expenditures - all orgs'!$C$14:$C$3599, 'Budget Detail - DDDDDD'!$B436,'Expenditures - all orgs'!$B$14:$B$3599,'Budget Detail - DDDDDD'!$B$3)</f>
        <v>0</v>
      </c>
      <c r="D436" s="577">
        <f>SUMIFS('Expenditures - all orgs'!$E$14:$E$3599,'Expenditures - all orgs'!$C$14:$C$3599, 'Budget Detail - DDDDDD'!$B436,'Expenditures - all orgs'!$B$14:$B$3599,'Budget Detail - DDDDDD'!$B$3)</f>
        <v>0</v>
      </c>
      <c r="E436" s="578">
        <f>SUMIFS('Expenditures - all orgs'!$F$14:$F$3599,'Expenditures - all orgs'!$C$14:$C$3599, 'Budget Detail - DDDDDD'!$B436,'Expenditures - all orgs'!$B$14:$B$3599,'Budget Detail - DDDDDD'!$B$3)</f>
        <v>0</v>
      </c>
      <c r="F436" s="579">
        <f t="shared" si="63"/>
        <v>0</v>
      </c>
    </row>
    <row r="437" spans="1:6" ht="15" customHeight="1" x14ac:dyDescent="0.3">
      <c r="A437" s="222" t="s">
        <v>105</v>
      </c>
      <c r="B437" s="674" t="s">
        <v>107</v>
      </c>
      <c r="C437" s="336">
        <f>SUMIFS('Expenditures - all orgs'!$D$14:$D$3599,'Expenditures - all orgs'!$C$14:$C$3599, 'Budget Detail - DDDDDD'!$B437,'Expenditures - all orgs'!$B$14:$B$3599,'Budget Detail - DDDDDD'!$B$3)</f>
        <v>0</v>
      </c>
      <c r="D437" s="577">
        <f>SUMIFS('Expenditures - all orgs'!$E$14:$E$3599,'Expenditures - all orgs'!$C$14:$C$3599, 'Budget Detail - DDDDDD'!$B437,'Expenditures - all orgs'!$B$14:$B$3599,'Budget Detail - DDDDDD'!$B$3)</f>
        <v>0</v>
      </c>
      <c r="E437" s="578">
        <f>SUMIFS('Expenditures - all orgs'!$F$14:$F$3599,'Expenditures - all orgs'!$C$14:$C$3599, 'Budget Detail - DDDDDD'!$B437,'Expenditures - all orgs'!$B$14:$B$3599,'Budget Detail - DDDDDD'!$B$3)</f>
        <v>0</v>
      </c>
      <c r="F437" s="579">
        <f t="shared" si="63"/>
        <v>0</v>
      </c>
    </row>
    <row r="438" spans="1:6" ht="15" customHeight="1" x14ac:dyDescent="0.3">
      <c r="A438" s="222" t="s">
        <v>105</v>
      </c>
      <c r="B438" s="674" t="s">
        <v>107</v>
      </c>
      <c r="C438" s="336">
        <f>SUMIFS('Expenditures - all orgs'!$D$14:$D$3599,'Expenditures - all orgs'!$C$14:$C$3599, 'Budget Detail - DDDDDD'!$B438,'Expenditures - all orgs'!$B$14:$B$3599,'Budget Detail - DDDDDD'!$B$3)</f>
        <v>0</v>
      </c>
      <c r="D438" s="577">
        <f>SUMIFS('Expenditures - all orgs'!$E$14:$E$3599,'Expenditures - all orgs'!$C$14:$C$3599, 'Budget Detail - DDDDDD'!$B438,'Expenditures - all orgs'!$B$14:$B$3599,'Budget Detail - DDDDDD'!$B$3)</f>
        <v>0</v>
      </c>
      <c r="E438" s="578">
        <f>SUMIFS('Expenditures - all orgs'!$F$14:$F$3599,'Expenditures - all orgs'!$C$14:$C$3599, 'Budget Detail - DDDDDD'!$B438,'Expenditures - all orgs'!$B$14:$B$3599,'Budget Detail - DDDDDD'!$B$3)</f>
        <v>0</v>
      </c>
      <c r="F438" s="579">
        <f t="shared" si="63"/>
        <v>0</v>
      </c>
    </row>
    <row r="439" spans="1:6" ht="15" customHeight="1" x14ac:dyDescent="0.3">
      <c r="A439" s="222" t="s">
        <v>105</v>
      </c>
      <c r="B439" s="674" t="s">
        <v>107</v>
      </c>
      <c r="C439" s="336">
        <f>SUMIFS('Expenditures - all orgs'!$D$14:$D$3599,'Expenditures - all orgs'!$C$14:$C$3599, 'Budget Detail - DDDDDD'!$B439,'Expenditures - all orgs'!$B$14:$B$3599,'Budget Detail - DDDDDD'!$B$3)</f>
        <v>0</v>
      </c>
      <c r="D439" s="577">
        <f>SUMIFS('Expenditures - all orgs'!$E$14:$E$3599,'Expenditures - all orgs'!$C$14:$C$3599, 'Budget Detail - DDDDDD'!$B439,'Expenditures - all orgs'!$B$14:$B$3599,'Budget Detail - DDDDDD'!$B$3)</f>
        <v>0</v>
      </c>
      <c r="E439" s="578">
        <f>SUMIFS('Expenditures - all orgs'!$F$14:$F$3599,'Expenditures - all orgs'!$C$14:$C$3599, 'Budget Detail - DDDDDD'!$B439,'Expenditures - all orgs'!$B$14:$B$3599,'Budget Detail - DDDDDD'!$B$3)</f>
        <v>0</v>
      </c>
      <c r="F439" s="579">
        <f t="shared" si="63"/>
        <v>0</v>
      </c>
    </row>
    <row r="440" spans="1:6" ht="15" customHeight="1" x14ac:dyDescent="0.3">
      <c r="A440" s="222" t="s">
        <v>105</v>
      </c>
      <c r="B440" s="674" t="s">
        <v>107</v>
      </c>
      <c r="C440" s="336">
        <f>SUMIFS('Expenditures - all orgs'!$D$14:$D$3599,'Expenditures - all orgs'!$C$14:$C$3599, 'Budget Detail - DDDDDD'!$B440,'Expenditures - all orgs'!$B$14:$B$3599,'Budget Detail - DDDDDD'!$B$3)</f>
        <v>0</v>
      </c>
      <c r="D440" s="577">
        <f>SUMIFS('Expenditures - all orgs'!$E$14:$E$3599,'Expenditures - all orgs'!$C$14:$C$3599, 'Budget Detail - DDDDDD'!$B440,'Expenditures - all orgs'!$B$14:$B$3599,'Budget Detail - DDDDDD'!$B$3)</f>
        <v>0</v>
      </c>
      <c r="E440" s="578">
        <f>SUMIFS('Expenditures - all orgs'!$F$14:$F$3599,'Expenditures - all orgs'!$C$14:$C$3599, 'Budget Detail - DDDDDD'!$B440,'Expenditures - all orgs'!$B$14:$B$3599,'Budget Detail - DDDDDD'!$B$3)</f>
        <v>0</v>
      </c>
      <c r="F440" s="579">
        <f t="shared" si="63"/>
        <v>0</v>
      </c>
    </row>
    <row r="441" spans="1:6" ht="15" customHeight="1" x14ac:dyDescent="0.3">
      <c r="A441" s="222" t="s">
        <v>105</v>
      </c>
      <c r="B441" s="674" t="s">
        <v>107</v>
      </c>
      <c r="C441" s="336">
        <f>SUMIFS('Expenditures - all orgs'!$D$14:$D$3599,'Expenditures - all orgs'!$C$14:$C$3599, 'Budget Detail - DDDDDD'!$B441,'Expenditures - all orgs'!$B$14:$B$3599,'Budget Detail - DDDDDD'!$B$3)</f>
        <v>0</v>
      </c>
      <c r="D441" s="577">
        <f>SUMIFS('Expenditures - all orgs'!$E$14:$E$3599,'Expenditures - all orgs'!$C$14:$C$3599, 'Budget Detail - DDDDDD'!$B441,'Expenditures - all orgs'!$B$14:$B$3599,'Budget Detail - DDDDDD'!$B$3)</f>
        <v>0</v>
      </c>
      <c r="E441" s="578">
        <f>SUMIFS('Expenditures - all orgs'!$F$14:$F$3599,'Expenditures - all orgs'!$C$14:$C$3599, 'Budget Detail - DDDDDD'!$B441,'Expenditures - all orgs'!$B$14:$B$3599,'Budget Detail - DDDDDD'!$B$3)</f>
        <v>0</v>
      </c>
      <c r="F441" s="579">
        <f t="shared" si="63"/>
        <v>0</v>
      </c>
    </row>
    <row r="442" spans="1:6" ht="15" customHeight="1" x14ac:dyDescent="0.3">
      <c r="A442" s="222" t="s">
        <v>105</v>
      </c>
      <c r="B442" s="674" t="s">
        <v>107</v>
      </c>
      <c r="C442" s="336">
        <f>SUMIFS('Expenditures - all orgs'!$D$14:$D$3599,'Expenditures - all orgs'!$C$14:$C$3599, 'Budget Detail - DDDDDD'!$B442,'Expenditures - all orgs'!$B$14:$B$3599,'Budget Detail - DDDDDD'!$B$3)</f>
        <v>0</v>
      </c>
      <c r="D442" s="577">
        <f>SUMIFS('Expenditures - all orgs'!$E$14:$E$3599,'Expenditures - all orgs'!$C$14:$C$3599, 'Budget Detail - DDDDDD'!$B442,'Expenditures - all orgs'!$B$14:$B$3599,'Budget Detail - DDDDDD'!$B$3)</f>
        <v>0</v>
      </c>
      <c r="E442" s="578">
        <f>SUMIFS('Expenditures - all orgs'!$F$14:$F$3599,'Expenditures - all orgs'!$C$14:$C$3599, 'Budget Detail - DDDDDD'!$B442,'Expenditures - all orgs'!$B$14:$B$3599,'Budget Detail - DDDDDD'!$B$3)</f>
        <v>0</v>
      </c>
      <c r="F442" s="579">
        <f t="shared" si="63"/>
        <v>0</v>
      </c>
    </row>
    <row r="443" spans="1:6" ht="15" customHeight="1" x14ac:dyDescent="0.3">
      <c r="A443" s="222" t="s">
        <v>105</v>
      </c>
      <c r="B443" s="674" t="s">
        <v>107</v>
      </c>
      <c r="C443" s="336">
        <f>SUMIFS('Expenditures - all orgs'!$D$14:$D$3599,'Expenditures - all orgs'!$C$14:$C$3599, 'Budget Detail - DDDDDD'!$B443,'Expenditures - all orgs'!$B$14:$B$3599,'Budget Detail - DDDDDD'!$B$3)</f>
        <v>0</v>
      </c>
      <c r="D443" s="577">
        <f>SUMIFS('Expenditures - all orgs'!$E$14:$E$3599,'Expenditures - all orgs'!$C$14:$C$3599, 'Budget Detail - DDDDDD'!$B443,'Expenditures - all orgs'!$B$14:$B$3599,'Budget Detail - DDDDDD'!$B$3)</f>
        <v>0</v>
      </c>
      <c r="E443" s="578">
        <f>SUMIFS('Expenditures - all orgs'!$F$14:$F$3599,'Expenditures - all orgs'!$C$14:$C$3599, 'Budget Detail - DDDDDD'!$B443,'Expenditures - all orgs'!$B$14:$B$3599,'Budget Detail - DDDDDD'!$B$3)</f>
        <v>0</v>
      </c>
      <c r="F443" s="579">
        <f t="shared" si="63"/>
        <v>0</v>
      </c>
    </row>
    <row r="444" spans="1:6" ht="15" customHeight="1" x14ac:dyDescent="0.3">
      <c r="A444" s="222" t="s">
        <v>105</v>
      </c>
      <c r="B444" s="674" t="s">
        <v>107</v>
      </c>
      <c r="C444" s="336">
        <f>SUMIFS('Expenditures - all orgs'!$D$14:$D$3599,'Expenditures - all orgs'!$C$14:$C$3599, 'Budget Detail - DDDDDD'!$B444,'Expenditures - all orgs'!$B$14:$B$3599,'Budget Detail - DDDDDD'!$B$3)</f>
        <v>0</v>
      </c>
      <c r="D444" s="577">
        <f>SUMIFS('Expenditures - all orgs'!$E$14:$E$3599,'Expenditures - all orgs'!$C$14:$C$3599, 'Budget Detail - DDDDDD'!$B444,'Expenditures - all orgs'!$B$14:$B$3599,'Budget Detail - DDDDDD'!$B$3)</f>
        <v>0</v>
      </c>
      <c r="E444" s="578">
        <f>SUMIFS('Expenditures - all orgs'!$F$14:$F$3599,'Expenditures - all orgs'!$C$14:$C$3599, 'Budget Detail - DDDDDD'!$B444,'Expenditures - all orgs'!$B$14:$B$3599,'Budget Detail - DDDDDD'!$B$3)</f>
        <v>0</v>
      </c>
      <c r="F444" s="579">
        <f t="shared" si="63"/>
        <v>0</v>
      </c>
    </row>
    <row r="445" spans="1:6" ht="15" customHeight="1" x14ac:dyDescent="0.3">
      <c r="A445" s="222" t="s">
        <v>105</v>
      </c>
      <c r="B445" s="674" t="s">
        <v>107</v>
      </c>
      <c r="C445" s="336">
        <f>SUMIFS('Expenditures - all orgs'!$D$14:$D$3599,'Expenditures - all orgs'!$C$14:$C$3599, 'Budget Detail - DDDDDD'!$B445,'Expenditures - all orgs'!$B$14:$B$3599,'Budget Detail - DDDDDD'!$B$3)</f>
        <v>0</v>
      </c>
      <c r="D445" s="577">
        <f>SUMIFS('Expenditures - all orgs'!$E$14:$E$3599,'Expenditures - all orgs'!$C$14:$C$3599, 'Budget Detail - DDDDDD'!$B445,'Expenditures - all orgs'!$B$14:$B$3599,'Budget Detail - DDDDDD'!$B$3)</f>
        <v>0</v>
      </c>
      <c r="E445" s="578">
        <f>SUMIFS('Expenditures - all orgs'!$F$14:$F$3599,'Expenditures - all orgs'!$C$14:$C$3599, 'Budget Detail - DDDDDD'!$B445,'Expenditures - all orgs'!$B$14:$B$3599,'Budget Detail - DDDDDD'!$B$3)</f>
        <v>0</v>
      </c>
      <c r="F445" s="579">
        <f t="shared" si="63"/>
        <v>0</v>
      </c>
    </row>
    <row r="446" spans="1:6" ht="15" customHeight="1" x14ac:dyDescent="0.3">
      <c r="A446" s="222" t="s">
        <v>105</v>
      </c>
      <c r="B446" s="674" t="s">
        <v>107</v>
      </c>
      <c r="C446" s="336">
        <f>SUMIFS('Expenditures - all orgs'!$D$14:$D$3599,'Expenditures - all orgs'!$C$14:$C$3599, 'Budget Detail - DDDDDD'!$B446,'Expenditures - all orgs'!$B$14:$B$3599,'Budget Detail - DDDDDD'!$B$3)</f>
        <v>0</v>
      </c>
      <c r="D446" s="577">
        <f>SUMIFS('Expenditures - all orgs'!$E$14:$E$3599,'Expenditures - all orgs'!$C$14:$C$3599, 'Budget Detail - DDDDDD'!$B446,'Expenditures - all orgs'!$B$14:$B$3599,'Budget Detail - DDDDDD'!$B$3)</f>
        <v>0</v>
      </c>
      <c r="E446" s="578">
        <f>SUMIFS('Expenditures - all orgs'!$F$14:$F$3599,'Expenditures - all orgs'!$C$14:$C$3599, 'Budget Detail - DDDDDD'!$B446,'Expenditures - all orgs'!$B$14:$B$3599,'Budget Detail - DDDDDD'!$B$3)</f>
        <v>0</v>
      </c>
      <c r="F446" s="579">
        <f t="shared" si="63"/>
        <v>0</v>
      </c>
    </row>
    <row r="447" spans="1:6" ht="15" customHeight="1" x14ac:dyDescent="0.3">
      <c r="A447" s="222" t="s">
        <v>105</v>
      </c>
      <c r="B447" s="674" t="s">
        <v>107</v>
      </c>
      <c r="C447" s="336">
        <f>SUMIFS('Expenditures - all orgs'!$D$14:$D$3599,'Expenditures - all orgs'!$C$14:$C$3599, 'Budget Detail - DDDDDD'!$B447,'Expenditures - all orgs'!$B$14:$B$3599,'Budget Detail - DDDDDD'!$B$3)</f>
        <v>0</v>
      </c>
      <c r="D447" s="577">
        <f>SUMIFS('Expenditures - all orgs'!$E$14:$E$3599,'Expenditures - all orgs'!$C$14:$C$3599, 'Budget Detail - DDDDDD'!$B447,'Expenditures - all orgs'!$B$14:$B$3599,'Budget Detail - DDDDDD'!$B$3)</f>
        <v>0</v>
      </c>
      <c r="E447" s="578">
        <f>SUMIFS('Expenditures - all orgs'!$F$14:$F$3599,'Expenditures - all orgs'!$C$14:$C$3599, 'Budget Detail - DDDDDD'!$B447,'Expenditures - all orgs'!$B$14:$B$3599,'Budget Detail - DDDDDD'!$B$3)</f>
        <v>0</v>
      </c>
      <c r="F447" s="579">
        <f t="shared" si="63"/>
        <v>0</v>
      </c>
    </row>
    <row r="448" spans="1:6" ht="15" customHeight="1" x14ac:dyDescent="0.3">
      <c r="A448" s="222" t="s">
        <v>105</v>
      </c>
      <c r="B448" s="674" t="s">
        <v>107</v>
      </c>
      <c r="C448" s="336">
        <f>SUMIFS('Expenditures - all orgs'!$D$14:$D$3599,'Expenditures - all orgs'!$C$14:$C$3599, 'Budget Detail - DDDDDD'!$B448,'Expenditures - all orgs'!$B$14:$B$3599,'Budget Detail - DDDDDD'!$B$3)</f>
        <v>0</v>
      </c>
      <c r="D448" s="577">
        <f>SUMIFS('Expenditures - all orgs'!$E$14:$E$3599,'Expenditures - all orgs'!$C$14:$C$3599, 'Budget Detail - DDDDDD'!$B448,'Expenditures - all orgs'!$B$14:$B$3599,'Budget Detail - DDDDDD'!$B$3)</f>
        <v>0</v>
      </c>
      <c r="E448" s="578">
        <f>SUMIFS('Expenditures - all orgs'!$F$14:$F$3599,'Expenditures - all orgs'!$C$14:$C$3599, 'Budget Detail - DDDDDD'!$B448,'Expenditures - all orgs'!$B$14:$B$3599,'Budget Detail - DDDDDD'!$B$3)</f>
        <v>0</v>
      </c>
      <c r="F448" s="579">
        <f t="shared" si="63"/>
        <v>0</v>
      </c>
    </row>
    <row r="449" spans="1:6" ht="15" customHeight="1" x14ac:dyDescent="0.3">
      <c r="A449" s="222" t="s">
        <v>105</v>
      </c>
      <c r="B449" s="674" t="s">
        <v>107</v>
      </c>
      <c r="C449" s="336">
        <f>SUMIFS('Expenditures - all orgs'!$D$14:$D$3599,'Expenditures - all orgs'!$C$14:$C$3599, 'Budget Detail - DDDDDD'!$B449,'Expenditures - all orgs'!$B$14:$B$3599,'Budget Detail - DDDDDD'!$B$3)</f>
        <v>0</v>
      </c>
      <c r="D449" s="577">
        <f>SUMIFS('Expenditures - all orgs'!$E$14:$E$3599,'Expenditures - all orgs'!$C$14:$C$3599, 'Budget Detail - DDDDDD'!$B449,'Expenditures - all orgs'!$B$14:$B$3599,'Budget Detail - DDDDDD'!$B$3)</f>
        <v>0</v>
      </c>
      <c r="E449" s="578">
        <f>SUMIFS('Expenditures - all orgs'!$F$14:$F$3599,'Expenditures - all orgs'!$C$14:$C$3599, 'Budget Detail - DDDDDD'!$B449,'Expenditures - all orgs'!$B$14:$B$3599,'Budget Detail - DDDDDD'!$B$3)</f>
        <v>0</v>
      </c>
      <c r="F449" s="579">
        <f t="shared" si="63"/>
        <v>0</v>
      </c>
    </row>
    <row r="450" spans="1:6" ht="15" customHeight="1" x14ac:dyDescent="0.3">
      <c r="A450" s="222" t="s">
        <v>105</v>
      </c>
      <c r="B450" s="674" t="s">
        <v>107</v>
      </c>
      <c r="C450" s="336">
        <f>SUMIFS('Expenditures - all orgs'!$D$14:$D$3599,'Expenditures - all orgs'!$C$14:$C$3599, 'Budget Detail - DDDDDD'!$B450,'Expenditures - all orgs'!$B$14:$B$3599,'Budget Detail - DDDDDD'!$B$3)</f>
        <v>0</v>
      </c>
      <c r="D450" s="577">
        <f>SUMIFS('Expenditures - all orgs'!$E$14:$E$3599,'Expenditures - all orgs'!$C$14:$C$3599, 'Budget Detail - DDDDDD'!$B450,'Expenditures - all orgs'!$B$14:$B$3599,'Budget Detail - DDDDDD'!$B$3)</f>
        <v>0</v>
      </c>
      <c r="E450" s="578">
        <f>SUMIFS('Expenditures - all orgs'!$F$14:$F$3599,'Expenditures - all orgs'!$C$14:$C$3599, 'Budget Detail - DDDDDD'!$B450,'Expenditures - all orgs'!$B$14:$B$3599,'Budget Detail - DDDDDD'!$B$3)</f>
        <v>0</v>
      </c>
      <c r="F450" s="579">
        <f t="shared" si="63"/>
        <v>0</v>
      </c>
    </row>
    <row r="451" spans="1:6" ht="15" customHeight="1" thickBot="1" x14ac:dyDescent="0.35">
      <c r="A451" s="222" t="s">
        <v>105</v>
      </c>
      <c r="B451" s="674" t="s">
        <v>107</v>
      </c>
      <c r="C451" s="336">
        <f>SUMIFS('Expenditures - all orgs'!$D$14:$D$3599,'Expenditures - all orgs'!$C$14:$C$3599, 'Budget Detail - DDDDDD'!$B451,'Expenditures - all orgs'!$B$14:$B$3599,'Budget Detail - DDDDDD'!$B$3)</f>
        <v>0</v>
      </c>
      <c r="D451" s="580">
        <f>SUMIFS('Expenditures - all orgs'!$E$14:$E$3599,'Expenditures - all orgs'!$C$14:$C$3599, 'Budget Detail - DDDDDD'!$B451,'Expenditures - all orgs'!$B$14:$B$3599,'Budget Detail - DDDDDD'!$B$3)</f>
        <v>0</v>
      </c>
      <c r="E451" s="581">
        <f>SUMIFS('Expenditures - all orgs'!$F$14:$F$3599,'Expenditures - all orgs'!$C$14:$C$3599, 'Budget Detail - DDDDDD'!$B451,'Expenditures - all orgs'!$B$14:$B$3599,'Budget Detail - DDDDDD'!$B$3)</f>
        <v>0</v>
      </c>
      <c r="F451" s="582">
        <f t="shared" si="63"/>
        <v>0</v>
      </c>
    </row>
    <row r="452" spans="1:6" ht="15" customHeight="1" thickBot="1" x14ac:dyDescent="0.35">
      <c r="A452" s="218"/>
      <c r="B452" s="675" t="s">
        <v>362</v>
      </c>
      <c r="C452" s="385">
        <f>SUM(C432:C451)</f>
        <v>0</v>
      </c>
      <c r="D452" s="385">
        <f t="shared" ref="D452:F452" si="64">SUM(D432:D451)</f>
        <v>0</v>
      </c>
      <c r="E452" s="385">
        <f t="shared" si="64"/>
        <v>0</v>
      </c>
      <c r="F452" s="385">
        <f t="shared" si="64"/>
        <v>0</v>
      </c>
    </row>
    <row r="453" spans="1:6" ht="15" customHeight="1" thickBot="1" x14ac:dyDescent="0.35">
      <c r="A453" s="227"/>
      <c r="B453" s="227"/>
      <c r="C453" s="383"/>
      <c r="D453" s="383"/>
      <c r="E453" s="383"/>
      <c r="F453" s="384"/>
    </row>
    <row r="454" spans="1:6" ht="18" thickBot="1" x14ac:dyDescent="0.35">
      <c r="A454" s="1376" t="s">
        <v>307</v>
      </c>
      <c r="B454" s="1377"/>
      <c r="C454" s="337">
        <f>C88+C104+C118+C129+C147+C166+C200+C210+C220+C228+C235+C246+C255+C269+C280+C288+C303+C316+C323+C331+C345+C354+C362+C370+C380+C389+C402+C410+C414+C429+C452</f>
        <v>0</v>
      </c>
      <c r="D454" s="337">
        <f t="shared" ref="D454:F454" si="65">D88+D104+D118+D129+D147+D166+D200+D210+D220+D228+D235+D246+D255+D269+D280+D288+D303+D316+D323+D331+D345+D354+D362+D370+D380+D389+D402+D410+D414+D429+D452</f>
        <v>0</v>
      </c>
      <c r="E454" s="337">
        <f t="shared" si="65"/>
        <v>0</v>
      </c>
      <c r="F454" s="337">
        <f t="shared" si="65"/>
        <v>0</v>
      </c>
    </row>
    <row r="455" spans="1:6" ht="15" customHeight="1" x14ac:dyDescent="0.3">
      <c r="A455" s="218"/>
      <c r="B455" s="218"/>
      <c r="C455" s="338"/>
      <c r="D455" s="338"/>
      <c r="E455" s="338"/>
      <c r="F455" s="303"/>
    </row>
    <row r="456" spans="1:6" ht="15" customHeight="1" x14ac:dyDescent="0.3">
      <c r="A456" s="228" t="s">
        <v>295</v>
      </c>
      <c r="B456" s="707"/>
      <c r="C456" s="291"/>
      <c r="D456" s="709"/>
      <c r="E456" s="710"/>
      <c r="F456" s="714"/>
    </row>
    <row r="457" spans="1:6" ht="15" customHeight="1" x14ac:dyDescent="0.3">
      <c r="A457" s="218" t="s">
        <v>444</v>
      </c>
      <c r="B457" s="589">
        <v>129900</v>
      </c>
      <c r="C457" s="339">
        <f>SUMIFS('Expenditures - all orgs'!$D$14:$D$3599,'Expenditures - all orgs'!$C$14:$C$3599, 'Budget Detail - DDDDDD'!$B457,'Expenditures - all orgs'!$B$14:$B$3599,'Budget Detail - DDDDDD'!$B$3)</f>
        <v>0</v>
      </c>
      <c r="D457" s="584">
        <f>SUMIFS('Expenditures - all orgs'!$E$14:$E$3599,'Expenditures - all orgs'!$C$14:$C$3599, 'Budget Detail - DDDDDD'!$B457,'Expenditures - all orgs'!$B$14:$B$3599,'Budget Detail - DDDDDD'!$B$3)</f>
        <v>0</v>
      </c>
      <c r="E457" s="296">
        <f>SUMIFS('Expenditures - all orgs'!$F$14:$F$3599,'Expenditures - all orgs'!$C$14:$C$3599, 'Budget Detail - DDDDDD'!$B457,'Expenditures - all orgs'!$B$14:$B$3599,'Budget Detail - DDDDDD'!$B$3)</f>
        <v>0</v>
      </c>
      <c r="F457" s="297">
        <f>C457-D457-E457</f>
        <v>0</v>
      </c>
    </row>
    <row r="458" spans="1:6" ht="15" customHeight="1" x14ac:dyDescent="0.3">
      <c r="A458" s="218" t="s">
        <v>445</v>
      </c>
      <c r="B458" s="590">
        <v>139900</v>
      </c>
      <c r="C458" s="339">
        <f>SUMIFS('Expenditures - all orgs'!$D$14:$D$3599,'Expenditures - all orgs'!$C$14:$C$3599, 'Budget Detail - DDDDDD'!$B458,'Expenditures - all orgs'!$B$14:$B$3599,'Budget Detail - DDDDDD'!$B$3)</f>
        <v>0</v>
      </c>
      <c r="D458" s="584">
        <f>SUMIFS('Expenditures - all orgs'!$E$14:$E$3599,'Expenditures - all orgs'!$C$14:$C$3599, 'Budget Detail - DDDDDD'!$B458,'Expenditures - all orgs'!$B$14:$B$3599,'Budget Detail - DDDDDD'!$B$3)</f>
        <v>0</v>
      </c>
      <c r="E458" s="296">
        <f>SUMIFS('Expenditures - all orgs'!$F$14:$F$3599,'Expenditures - all orgs'!$C$14:$C$3599, 'Budget Detail - DDDDDD'!$B458,'Expenditures - all orgs'!$B$14:$B$3599,'Budget Detail - DDDDDD'!$B$3)</f>
        <v>0</v>
      </c>
      <c r="F458" s="297">
        <f t="shared" ref="F458:F470" si="66">C458-D458-E458</f>
        <v>0</v>
      </c>
    </row>
    <row r="459" spans="1:6" ht="15" customHeight="1" x14ac:dyDescent="0.3">
      <c r="A459" s="218" t="s">
        <v>446</v>
      </c>
      <c r="B459" s="590">
        <v>149900</v>
      </c>
      <c r="C459" s="339">
        <f>SUMIFS('Expenditures - all orgs'!$D$14:$D$3599,'Expenditures - all orgs'!$C$14:$C$3599, 'Budget Detail - DDDDDD'!$B459,'Expenditures - all orgs'!$B$14:$B$3599,'Budget Detail - DDDDDD'!$B$3)</f>
        <v>0</v>
      </c>
      <c r="D459" s="584">
        <f>SUMIFS('Expenditures - all orgs'!$E$14:$E$3599,'Expenditures - all orgs'!$C$14:$C$3599, 'Budget Detail - DDDDDD'!$B459,'Expenditures - all orgs'!$B$14:$B$3599,'Budget Detail - DDDDDD'!$B$3)</f>
        <v>0</v>
      </c>
      <c r="E459" s="296">
        <f>SUMIFS('Expenditures - all orgs'!$F$14:$F$3599,'Expenditures - all orgs'!$C$14:$C$3599, 'Budget Detail - DDDDDD'!$B459,'Expenditures - all orgs'!$B$14:$B$3599,'Budget Detail - DDDDDD'!$B$3)</f>
        <v>0</v>
      </c>
      <c r="F459" s="297">
        <f t="shared" si="66"/>
        <v>0</v>
      </c>
    </row>
    <row r="460" spans="1:6" ht="15" customHeight="1" x14ac:dyDescent="0.3">
      <c r="A460" s="218" t="s">
        <v>447</v>
      </c>
      <c r="B460" s="590">
        <v>229900</v>
      </c>
      <c r="C460" s="339">
        <f>SUMIFS('Expenditures - all orgs'!$D$14:$D$3599,'Expenditures - all orgs'!$C$14:$C$3599, 'Budget Detail - DDDDDD'!$B460,'Expenditures - all orgs'!$B$14:$B$3599,'Budget Detail - DDDDDD'!$B$3)</f>
        <v>0</v>
      </c>
      <c r="D460" s="584">
        <f>SUMIFS('Expenditures - all orgs'!$E$14:$E$3599,'Expenditures - all orgs'!$C$14:$C$3599, 'Budget Detail - DDDDDD'!$B460,'Expenditures - all orgs'!$B$14:$B$3599,'Budget Detail - DDDDDD'!$B$3)</f>
        <v>0</v>
      </c>
      <c r="E460" s="296">
        <f>SUMIFS('Expenditures - all orgs'!$F$14:$F$3599,'Expenditures - all orgs'!$C$14:$C$3599, 'Budget Detail - DDDDDD'!$B460,'Expenditures - all orgs'!$B$14:$B$3599,'Budget Detail - DDDDDD'!$B$3)</f>
        <v>0</v>
      </c>
      <c r="F460" s="297">
        <f t="shared" si="66"/>
        <v>0</v>
      </c>
    </row>
    <row r="461" spans="1:6" ht="15" customHeight="1" x14ac:dyDescent="0.3">
      <c r="A461" s="218" t="s">
        <v>105</v>
      </c>
      <c r="B461" s="590" t="s">
        <v>52</v>
      </c>
      <c r="C461" s="339">
        <f>SUMIFS('Expenditures - all orgs'!$D$14:$D$3599,'Expenditures - all orgs'!$C$14:$C$3599, 'Budget Detail - DDDDDD'!$B461,'Expenditures - all orgs'!$B$14:$B$3599,'Budget Detail - DDDDDD'!$B$3)</f>
        <v>0</v>
      </c>
      <c r="D461" s="584">
        <f>SUMIFS('Expenditures - all orgs'!$E$14:$E$3599,'Expenditures - all orgs'!$C$14:$C$3599, 'Budget Detail - DDDDDD'!$B461,'Expenditures - all orgs'!$B$14:$B$3599,'Budget Detail - DDDDDD'!$B$3)</f>
        <v>0</v>
      </c>
      <c r="E461" s="296">
        <f>SUMIFS('Expenditures - all orgs'!$F$14:$F$3599,'Expenditures - all orgs'!$C$14:$C$3599, 'Budget Detail - DDDDDD'!$B461,'Expenditures - all orgs'!$B$14:$B$3599,'Budget Detail - DDDDDD'!$B$3)</f>
        <v>0</v>
      </c>
      <c r="F461" s="297">
        <f t="shared" si="66"/>
        <v>0</v>
      </c>
    </row>
    <row r="462" spans="1:6" ht="15" customHeight="1" x14ac:dyDescent="0.3">
      <c r="A462" s="218" t="s">
        <v>105</v>
      </c>
      <c r="B462" s="590" t="s">
        <v>52</v>
      </c>
      <c r="C462" s="339">
        <f>SUMIFS('Expenditures - all orgs'!$D$14:$D$3599,'Expenditures - all orgs'!$C$14:$C$3599, 'Budget Detail - DDDDDD'!$B462,'Expenditures - all orgs'!$B$14:$B$3599,'Budget Detail - DDDDDD'!$B$3)</f>
        <v>0</v>
      </c>
      <c r="D462" s="584">
        <f>SUMIFS('Expenditures - all orgs'!$E$14:$E$3599,'Expenditures - all orgs'!$C$14:$C$3599, 'Budget Detail - DDDDDD'!$B462,'Expenditures - all orgs'!$B$14:$B$3599,'Budget Detail - DDDDDD'!$B$3)</f>
        <v>0</v>
      </c>
      <c r="E462" s="296">
        <f>SUMIFS('Expenditures - all orgs'!$F$14:$F$3599,'Expenditures - all orgs'!$C$14:$C$3599, 'Budget Detail - DDDDDD'!$B462,'Expenditures - all orgs'!$B$14:$B$3599,'Budget Detail - DDDDDD'!$B$3)</f>
        <v>0</v>
      </c>
      <c r="F462" s="297">
        <f t="shared" ref="F462:F465" si="67">C462-D462-E462</f>
        <v>0</v>
      </c>
    </row>
    <row r="463" spans="1:6" ht="15" customHeight="1" x14ac:dyDescent="0.3">
      <c r="A463" s="218" t="s">
        <v>105</v>
      </c>
      <c r="B463" s="590" t="s">
        <v>52</v>
      </c>
      <c r="C463" s="339">
        <f>SUMIFS('Expenditures - all orgs'!$D$14:$D$3599,'Expenditures - all orgs'!$C$14:$C$3599, 'Budget Detail - DDDDDD'!$B463,'Expenditures - all orgs'!$B$14:$B$3599,'Budget Detail - DDDDDD'!$B$3)</f>
        <v>0</v>
      </c>
      <c r="D463" s="584">
        <f>SUMIFS('Expenditures - all orgs'!$E$14:$E$3599,'Expenditures - all orgs'!$C$14:$C$3599, 'Budget Detail - DDDDDD'!$B463,'Expenditures - all orgs'!$B$14:$B$3599,'Budget Detail - DDDDDD'!$B$3)</f>
        <v>0</v>
      </c>
      <c r="E463" s="296">
        <f>SUMIFS('Expenditures - all orgs'!$F$14:$F$3599,'Expenditures - all orgs'!$C$14:$C$3599, 'Budget Detail - DDDDDD'!$B463,'Expenditures - all orgs'!$B$14:$B$3599,'Budget Detail - DDDDDD'!$B$3)</f>
        <v>0</v>
      </c>
      <c r="F463" s="297">
        <f t="shared" si="67"/>
        <v>0</v>
      </c>
    </row>
    <row r="464" spans="1:6" ht="15" customHeight="1" x14ac:dyDescent="0.3">
      <c r="A464" s="218" t="s">
        <v>105</v>
      </c>
      <c r="B464" s="590" t="s">
        <v>52</v>
      </c>
      <c r="C464" s="339">
        <f>SUMIFS('Expenditures - all orgs'!$D$14:$D$3599,'Expenditures - all orgs'!$C$14:$C$3599, 'Budget Detail - DDDDDD'!$B464,'Expenditures - all orgs'!$B$14:$B$3599,'Budget Detail - DDDDDD'!$B$3)</f>
        <v>0</v>
      </c>
      <c r="D464" s="584">
        <f>SUMIFS('Expenditures - all orgs'!$E$14:$E$3599,'Expenditures - all orgs'!$C$14:$C$3599, 'Budget Detail - DDDDDD'!$B464,'Expenditures - all orgs'!$B$14:$B$3599,'Budget Detail - DDDDDD'!$B$3)</f>
        <v>0</v>
      </c>
      <c r="E464" s="296">
        <f>SUMIFS('Expenditures - all orgs'!$F$14:$F$3599,'Expenditures - all orgs'!$C$14:$C$3599, 'Budget Detail - DDDDDD'!$B464,'Expenditures - all orgs'!$B$14:$B$3599,'Budget Detail - DDDDDD'!$B$3)</f>
        <v>0</v>
      </c>
      <c r="F464" s="297">
        <f t="shared" si="67"/>
        <v>0</v>
      </c>
    </row>
    <row r="465" spans="1:9" ht="15" customHeight="1" x14ac:dyDescent="0.3">
      <c r="A465" s="218" t="s">
        <v>105</v>
      </c>
      <c r="B465" s="590" t="s">
        <v>52</v>
      </c>
      <c r="C465" s="339">
        <f>SUMIFS('Expenditures - all orgs'!$D$14:$D$3599,'Expenditures - all orgs'!$C$14:$C$3599, 'Budget Detail - DDDDDD'!$B465,'Expenditures - all orgs'!$B$14:$B$3599,'Budget Detail - DDDDDD'!$B$3)</f>
        <v>0</v>
      </c>
      <c r="D465" s="584">
        <f>SUMIFS('Expenditures - all orgs'!$E$14:$E$3599,'Expenditures - all orgs'!$C$14:$C$3599, 'Budget Detail - DDDDDD'!$B465,'Expenditures - all orgs'!$B$14:$B$3599,'Budget Detail - DDDDDD'!$B$3)</f>
        <v>0</v>
      </c>
      <c r="E465" s="296">
        <f>SUMIFS('Expenditures - all orgs'!$F$14:$F$3599,'Expenditures - all orgs'!$C$14:$C$3599, 'Budget Detail - DDDDDD'!$B465,'Expenditures - all orgs'!$B$14:$B$3599,'Budget Detail - DDDDDD'!$B$3)</f>
        <v>0</v>
      </c>
      <c r="F465" s="297">
        <f t="shared" si="67"/>
        <v>0</v>
      </c>
    </row>
    <row r="466" spans="1:9" ht="15" customHeight="1" x14ac:dyDescent="0.3">
      <c r="A466" s="218" t="s">
        <v>105</v>
      </c>
      <c r="B466" s="590" t="s">
        <v>52</v>
      </c>
      <c r="C466" s="339">
        <f>SUMIFS('Expenditures - all orgs'!$D$14:$D$3599,'Expenditures - all orgs'!$C$14:$C$3599, 'Budget Detail - DDDDDD'!$B466,'Expenditures - all orgs'!$B$14:$B$3599,'Budget Detail - DDDDDD'!$B$3)</f>
        <v>0</v>
      </c>
      <c r="D466" s="584">
        <f>SUMIFS('Expenditures - all orgs'!$E$14:$E$3599,'Expenditures - all orgs'!$C$14:$C$3599, 'Budget Detail - DDDDDD'!$B466,'Expenditures - all orgs'!$B$14:$B$3599,'Budget Detail - DDDDDD'!$B$3)</f>
        <v>0</v>
      </c>
      <c r="E466" s="296">
        <f>SUMIFS('Expenditures - all orgs'!$F$14:$F$3599,'Expenditures - all orgs'!$C$14:$C$3599, 'Budget Detail - DDDDDD'!$B466,'Expenditures - all orgs'!$B$14:$B$3599,'Budget Detail - DDDDDD'!$B$3)</f>
        <v>0</v>
      </c>
      <c r="F466" s="297">
        <f t="shared" si="66"/>
        <v>0</v>
      </c>
    </row>
    <row r="467" spans="1:9" ht="15" customHeight="1" x14ac:dyDescent="0.3">
      <c r="A467" s="218" t="s">
        <v>105</v>
      </c>
      <c r="B467" s="590" t="s">
        <v>52</v>
      </c>
      <c r="C467" s="339">
        <f>SUMIFS('Expenditures - all orgs'!$D$14:$D$3599,'Expenditures - all orgs'!$C$14:$C$3599, 'Budget Detail - DDDDDD'!$B467,'Expenditures - all orgs'!$B$14:$B$3599,'Budget Detail - DDDDDD'!$B$3)</f>
        <v>0</v>
      </c>
      <c r="D467" s="584">
        <f>SUMIFS('Expenditures - all orgs'!$E$14:$E$3599,'Expenditures - all orgs'!$C$14:$C$3599, 'Budget Detail - DDDDDD'!$B467,'Expenditures - all orgs'!$B$14:$B$3599,'Budget Detail - DDDDDD'!$B$3)</f>
        <v>0</v>
      </c>
      <c r="E467" s="296">
        <f>SUMIFS('Expenditures - all orgs'!$F$14:$F$3599,'Expenditures - all orgs'!$C$14:$C$3599, 'Budget Detail - DDDDDD'!$B467,'Expenditures - all orgs'!$B$14:$B$3599,'Budget Detail - DDDDDD'!$B$3)</f>
        <v>0</v>
      </c>
      <c r="F467" s="297">
        <f t="shared" si="66"/>
        <v>0</v>
      </c>
    </row>
    <row r="468" spans="1:9" ht="15" customHeight="1" x14ac:dyDescent="0.3">
      <c r="A468" s="218" t="s">
        <v>105</v>
      </c>
      <c r="B468" s="590" t="s">
        <v>52</v>
      </c>
      <c r="C468" s="339">
        <f>SUMIFS('Expenditures - all orgs'!$D$14:$D$3599,'Expenditures - all orgs'!$C$14:$C$3599, 'Budget Detail - DDDDDD'!$B468,'Expenditures - all orgs'!$B$14:$B$3599,'Budget Detail - DDDDDD'!$B$3)</f>
        <v>0</v>
      </c>
      <c r="D468" s="584">
        <f>SUMIFS('Expenditures - all orgs'!$E$14:$E$3599,'Expenditures - all orgs'!$C$14:$C$3599, 'Budget Detail - DDDDDD'!$B468,'Expenditures - all orgs'!$B$14:$B$3599,'Budget Detail - DDDDDD'!$B$3)</f>
        <v>0</v>
      </c>
      <c r="E468" s="296">
        <f>SUMIFS('Expenditures - all orgs'!$F$14:$F$3599,'Expenditures - all orgs'!$C$14:$C$3599, 'Budget Detail - DDDDDD'!$B468,'Expenditures - all orgs'!$B$14:$B$3599,'Budget Detail - DDDDDD'!$B$3)</f>
        <v>0</v>
      </c>
      <c r="F468" s="297">
        <f t="shared" si="66"/>
        <v>0</v>
      </c>
    </row>
    <row r="469" spans="1:9" ht="15" customHeight="1" x14ac:dyDescent="0.3">
      <c r="A469" s="218" t="s">
        <v>105</v>
      </c>
      <c r="B469" s="590" t="s">
        <v>52</v>
      </c>
      <c r="C469" s="339">
        <f>SUMIFS('Expenditures - all orgs'!$D$14:$D$3599,'Expenditures - all orgs'!$C$14:$C$3599, 'Budget Detail - DDDDDD'!$B469,'Expenditures - all orgs'!$B$14:$B$3599,'Budget Detail - DDDDDD'!$B$3)</f>
        <v>0</v>
      </c>
      <c r="D469" s="584">
        <f>SUMIFS('Expenditures - all orgs'!$E$14:$E$3599,'Expenditures - all orgs'!$C$14:$C$3599, 'Budget Detail - DDDDDD'!$B469,'Expenditures - all orgs'!$B$14:$B$3599,'Budget Detail - DDDDDD'!$B$3)</f>
        <v>0</v>
      </c>
      <c r="E469" s="296">
        <f>SUMIFS('Expenditures - all orgs'!$F$14:$F$3599,'Expenditures - all orgs'!$C$14:$C$3599, 'Budget Detail - DDDDDD'!$B469,'Expenditures - all orgs'!$B$14:$B$3599,'Budget Detail - DDDDDD'!$B$3)</f>
        <v>0</v>
      </c>
      <c r="F469" s="297">
        <f t="shared" si="66"/>
        <v>0</v>
      </c>
    </row>
    <row r="470" spans="1:9" ht="15" customHeight="1" thickBot="1" x14ac:dyDescent="0.35">
      <c r="A470" s="707" t="s">
        <v>105</v>
      </c>
      <c r="B470" s="590" t="s">
        <v>52</v>
      </c>
      <c r="C470" s="339">
        <f>SUMIFS('Expenditures - all orgs'!$D$14:$D$3599,'Expenditures - all orgs'!$C$14:$C$3599, 'Budget Detail - DDDDDD'!$B470,'Expenditures - all orgs'!$B$14:$B$3599,'Budget Detail - DDDDDD'!$B$3)</f>
        <v>0</v>
      </c>
      <c r="D470" s="584">
        <f>SUMIFS('Expenditures - all orgs'!$E$14:$E$3599,'Expenditures - all orgs'!$C$14:$C$3599, 'Budget Detail - DDDDDD'!$B470,'Expenditures - all orgs'!$B$14:$B$3599,'Budget Detail - DDDDDD'!$B$3)</f>
        <v>0</v>
      </c>
      <c r="E470" s="296">
        <f>SUMIFS('Expenditures - all orgs'!$F$14:$F$3599,'Expenditures - all orgs'!$C$14:$C$3599, 'Budget Detail - DDDDDD'!$B470,'Expenditures - all orgs'!$B$14:$B$3599,'Budget Detail - DDDDDD'!$B$3)</f>
        <v>0</v>
      </c>
      <c r="F470" s="297">
        <f t="shared" si="66"/>
        <v>0</v>
      </c>
    </row>
    <row r="471" spans="1:9" ht="15" customHeight="1" thickBot="1" x14ac:dyDescent="0.35">
      <c r="A471" s="1365" t="s">
        <v>296</v>
      </c>
      <c r="B471" s="1366"/>
      <c r="C471" s="1143">
        <f>SUM(C457:C470)</f>
        <v>0</v>
      </c>
      <c r="D471" s="1143">
        <f>SUM(D457:D470)</f>
        <v>0</v>
      </c>
      <c r="E471" s="1143">
        <f>SUM(E457:E470)</f>
        <v>0</v>
      </c>
      <c r="F471" s="1145">
        <f>SUM(F457:F470)</f>
        <v>0</v>
      </c>
    </row>
    <row r="472" spans="1:9" ht="15" customHeight="1" thickBot="1" x14ac:dyDescent="0.35">
      <c r="A472" s="707"/>
      <c r="B472" s="707"/>
      <c r="C472" s="709"/>
      <c r="D472" s="709"/>
      <c r="E472" s="710"/>
      <c r="F472" s="714"/>
    </row>
    <row r="473" spans="1:9" ht="15" customHeight="1" thickBot="1" x14ac:dyDescent="0.35">
      <c r="A473" s="1388" t="s">
        <v>314</v>
      </c>
      <c r="B473" s="1388"/>
      <c r="C473" s="340">
        <f>C454+C471</f>
        <v>0</v>
      </c>
      <c r="D473" s="340">
        <f>D454+D471</f>
        <v>0</v>
      </c>
      <c r="E473" s="340">
        <f>E454+E471</f>
        <v>0</v>
      </c>
      <c r="F473" s="976">
        <f>F454+F471</f>
        <v>0</v>
      </c>
    </row>
    <row r="474" spans="1:9" ht="15" customHeight="1" thickBot="1" x14ac:dyDescent="0.35">
      <c r="A474" s="707"/>
      <c r="B474" s="707"/>
      <c r="C474" s="709"/>
      <c r="D474" s="709"/>
      <c r="E474" s="710"/>
      <c r="F474" s="714"/>
    </row>
    <row r="475" spans="1:9" ht="18.600000000000001" thickTop="1" thickBot="1" x14ac:dyDescent="0.35">
      <c r="A475" s="1418" t="s">
        <v>297</v>
      </c>
      <c r="B475" s="1419"/>
      <c r="C475" s="1092">
        <f>C83+C473</f>
        <v>0</v>
      </c>
      <c r="D475" s="1093">
        <f>D83+D473</f>
        <v>0</v>
      </c>
      <c r="E475" s="1094">
        <f>E83+E473</f>
        <v>0</v>
      </c>
      <c r="F475" s="1095">
        <f>F83+F473</f>
        <v>0</v>
      </c>
    </row>
    <row r="476" spans="1:9" ht="15" thickBot="1" x14ac:dyDescent="0.35">
      <c r="A476" s="707"/>
      <c r="B476" s="707"/>
      <c r="C476" s="709"/>
      <c r="D476" s="709"/>
      <c r="E476" s="710"/>
      <c r="F476" s="714"/>
    </row>
    <row r="477" spans="1:9" ht="18" customHeight="1" thickTop="1" thickBot="1" x14ac:dyDescent="0.35">
      <c r="A477" s="707"/>
      <c r="B477" s="707"/>
      <c r="C477" s="709"/>
      <c r="D477" s="709"/>
      <c r="E477" s="710"/>
      <c r="F477" s="704">
        <f>E475+F475</f>
        <v>0</v>
      </c>
      <c r="G477" s="1411" t="s">
        <v>366</v>
      </c>
      <c r="H477" s="1411"/>
      <c r="I477" s="1411"/>
    </row>
    <row r="478" spans="1:9" ht="15" thickTop="1" x14ac:dyDescent="0.3">
      <c r="A478" s="305"/>
      <c r="B478" s="305"/>
      <c r="C478" s="709"/>
      <c r="D478" s="709"/>
      <c r="E478" s="710"/>
      <c r="F478" s="714"/>
    </row>
  </sheetData>
  <sheetProtection algorithmName="SHA-512" hashValue="BiGdiwv0kgMGO0DmHW94tiQTzDdT2xBhjKTtYMKCpc0GWpCRGMAKwI+/5Ug2WmufrDaroB4V8rzZylwoeuDPwA==" saltValue="wPSCpf6vZBWr4P2eICaraQ==" spinCount="100000" sheet="1" objects="1" scenarios="1"/>
  <mergeCells count="15">
    <mergeCell ref="G477:I477"/>
    <mergeCell ref="E7:E8"/>
    <mergeCell ref="B2:D2"/>
    <mergeCell ref="B5:D5"/>
    <mergeCell ref="A7:A8"/>
    <mergeCell ref="B7:B8"/>
    <mergeCell ref="C7:C8"/>
    <mergeCell ref="A475:B475"/>
    <mergeCell ref="A71:B71"/>
    <mergeCell ref="A81:B81"/>
    <mergeCell ref="A83:B83"/>
    <mergeCell ref="A454:B454"/>
    <mergeCell ref="A471:B471"/>
    <mergeCell ref="A473:B473"/>
    <mergeCell ref="D7:D8"/>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AK478"/>
  <sheetViews>
    <sheetView workbookViewId="0">
      <pane ySplit="8" topLeftCell="A9" activePane="bottomLeft" state="frozen"/>
      <selection pane="bottomLeft" activeCell="C10" sqref="C10"/>
    </sheetView>
  </sheetViews>
  <sheetFormatPr defaultRowHeight="14.4" x14ac:dyDescent="0.3"/>
  <cols>
    <col min="1" max="1" width="43.33203125" style="960" customWidth="1"/>
    <col min="2" max="2" width="9.77734375" style="960" customWidth="1"/>
    <col min="3" max="6" width="23.77734375" style="960" customWidth="1"/>
    <col min="7" max="16384" width="8.88671875" style="960"/>
  </cols>
  <sheetData>
    <row r="1" spans="1:37" x14ac:dyDescent="0.3">
      <c r="A1" s="255"/>
      <c r="B1" s="255"/>
      <c r="C1" s="713"/>
      <c r="D1" s="255"/>
      <c r="E1" s="255"/>
      <c r="F1" s="345"/>
    </row>
    <row r="2" spans="1:37" x14ac:dyDescent="0.3">
      <c r="A2" s="248" t="s">
        <v>302</v>
      </c>
      <c r="B2" s="1421" t="str">
        <f>'Expenditures - all orgs'!B6</f>
        <v>Dept name</v>
      </c>
      <c r="C2" s="1422"/>
      <c r="D2" s="1423"/>
      <c r="E2" s="249" t="s">
        <v>315</v>
      </c>
      <c r="F2" s="961">
        <f>C475</f>
        <v>0</v>
      </c>
    </row>
    <row r="3" spans="1:37" x14ac:dyDescent="0.3">
      <c r="A3" s="248" t="s">
        <v>41</v>
      </c>
      <c r="B3" s="962" t="str">
        <f>'Expenditures - all orgs'!E6</f>
        <v>EEEEEE</v>
      </c>
      <c r="C3" s="256"/>
      <c r="D3" s="257"/>
      <c r="E3" s="959" t="s">
        <v>361</v>
      </c>
      <c r="F3" s="981"/>
    </row>
    <row r="4" spans="1:37" ht="15" thickBot="1" x14ac:dyDescent="0.35">
      <c r="A4" s="259"/>
      <c r="B4" s="260"/>
      <c r="C4" s="260"/>
      <c r="D4" s="260"/>
      <c r="E4" s="959" t="s">
        <v>399</v>
      </c>
      <c r="F4" s="981"/>
    </row>
    <row r="5" spans="1:37" ht="25.2" customHeight="1" thickBot="1" x14ac:dyDescent="0.35">
      <c r="A5" s="263"/>
      <c r="B5" s="1424" t="s">
        <v>154</v>
      </c>
      <c r="C5" s="1425"/>
      <c r="D5" s="1426"/>
      <c r="E5" s="264"/>
      <c r="F5" s="253"/>
    </row>
    <row r="6" spans="1:37" ht="15" thickBot="1" x14ac:dyDescent="0.35">
      <c r="A6" s="263"/>
      <c r="B6" s="963"/>
      <c r="C6" s="709"/>
      <c r="D6" s="265"/>
      <c r="E6" s="264"/>
      <c r="F6" s="253"/>
    </row>
    <row r="7" spans="1:37" ht="28.2" customHeight="1" x14ac:dyDescent="0.3">
      <c r="A7" s="1378" t="s">
        <v>55</v>
      </c>
      <c r="B7" s="1398" t="s">
        <v>0</v>
      </c>
      <c r="C7" s="1371" t="s">
        <v>312</v>
      </c>
      <c r="D7" s="1389" t="s">
        <v>400</v>
      </c>
      <c r="E7" s="1369" t="s">
        <v>49</v>
      </c>
      <c r="F7" s="266" t="s">
        <v>42</v>
      </c>
    </row>
    <row r="8" spans="1:37" ht="14.4" customHeight="1" thickBot="1" x14ac:dyDescent="0.35">
      <c r="A8" s="1379"/>
      <c r="B8" s="1399"/>
      <c r="C8" s="1372"/>
      <c r="D8" s="1390"/>
      <c r="E8" s="1370"/>
      <c r="F8" s="982" t="s">
        <v>299</v>
      </c>
    </row>
    <row r="9" spans="1:37" ht="17.399999999999999" x14ac:dyDescent="0.3">
      <c r="A9" s="272" t="s">
        <v>155</v>
      </c>
      <c r="B9" s="964"/>
      <c r="C9" s="273"/>
      <c r="D9" s="709"/>
      <c r="E9" s="710"/>
      <c r="F9" s="711"/>
    </row>
    <row r="10" spans="1:37" ht="15" customHeight="1" x14ac:dyDescent="0.3">
      <c r="A10" s="708" t="s">
        <v>5</v>
      </c>
      <c r="B10" s="1141">
        <v>111100</v>
      </c>
      <c r="C10" s="275">
        <f>SUMIFS('Expenditures - all orgs'!$D$14:$D$3599,'Expenditures - all orgs'!$C$14:$C$3599, 'Budget Detail - EEEEEE'!$B10,'Expenditures - all orgs'!$B$14:$B$3599,'Budget Detail - EEEEEE'!$B$3)</f>
        <v>0</v>
      </c>
      <c r="D10" s="276">
        <f>SUMIFS('Expenditures - all orgs'!$E$14:$E$3599,'Expenditures - all orgs'!$C$14:$C$3599, 'Budget Detail - EEEEEE'!$B10,'Expenditures - all orgs'!$B$14:$B$3599,'Budget Detail - EEEEEE'!$B$3)</f>
        <v>0</v>
      </c>
      <c r="E10" s="965">
        <f>SUMIFS('Expenditures - all orgs'!$F$14:$F$3599,'Expenditures - all orgs'!$C$14:$C$3599, 'Budget Detail - EEEEEE'!$B10,'Expenditures - all orgs'!$B$14:$B$3599,'Budget Detail - EEEEEE'!$B$3)</f>
        <v>0</v>
      </c>
      <c r="F10" s="278">
        <f>C10-D10-E10</f>
        <v>0</v>
      </c>
    </row>
    <row r="11" spans="1:37" ht="15" customHeight="1" x14ac:dyDescent="0.3">
      <c r="A11" s="216" t="s">
        <v>6</v>
      </c>
      <c r="B11" s="1140">
        <v>111200</v>
      </c>
      <c r="C11" s="275">
        <f>SUMIFS('Expenditures - all orgs'!$D$14:$D$3599,'Expenditures - all orgs'!$C$14:$C$3599, 'Budget Detail - EEEEEE'!$B11,'Expenditures - all orgs'!$B$14:$B$3599,'Budget Detail - EEEEEE'!$B$3)</f>
        <v>0</v>
      </c>
      <c r="D11" s="276">
        <f>SUMIFS('Expenditures - all orgs'!$E$14:$E$3599,'Expenditures - all orgs'!$C$14:$C$3599, 'Budget Detail - EEEEEE'!$B11,'Expenditures - all orgs'!$B$14:$B$3599,'Budget Detail - EEEEEE'!$B$3)</f>
        <v>0</v>
      </c>
      <c r="E11" s="965">
        <f>SUMIFS('Expenditures - all orgs'!$F$14:$F$3599,'Expenditures - all orgs'!$C$14:$C$3599, 'Budget Detail - EEEEEE'!$B11,'Expenditures - all orgs'!$B$14:$B$3599,'Budget Detail - EEEEEE'!$B$3)</f>
        <v>0</v>
      </c>
      <c r="F11" s="278">
        <f t="shared" ref="F11:F75" si="0">C11-D11-E11</f>
        <v>0</v>
      </c>
    </row>
    <row r="12" spans="1:37" ht="15" customHeight="1" x14ac:dyDescent="0.3">
      <c r="A12" s="216" t="s">
        <v>110</v>
      </c>
      <c r="B12" s="1140">
        <v>111210</v>
      </c>
      <c r="C12" s="275">
        <f>SUMIFS('Expenditures - all orgs'!$D$14:$D$3599,'Expenditures - all orgs'!$C$14:$C$3599, 'Budget Detail - EEEEEE'!$B12,'Expenditures - all orgs'!$B$14:$B$3599,'Budget Detail - EEEEEE'!$B$3)</f>
        <v>0</v>
      </c>
      <c r="D12" s="276">
        <f>SUMIFS('Expenditures - all orgs'!$E$14:$E$3599,'Expenditures - all orgs'!$C$14:$C$3599, 'Budget Detail - EEEEEE'!$B12,'Expenditures - all orgs'!$B$14:$B$3599,'Budget Detail - EEEEEE'!$B$3)</f>
        <v>0</v>
      </c>
      <c r="E12" s="965">
        <f>SUMIFS('Expenditures - all orgs'!$F$14:$F$3599,'Expenditures - all orgs'!$C$14:$C$3599, 'Budget Detail - EEEEEE'!$B12,'Expenditures - all orgs'!$B$14:$B$3599,'Budget Detail - EEEEEE'!$B$3)</f>
        <v>0</v>
      </c>
      <c r="F12" s="278">
        <f t="shared" si="0"/>
        <v>0</v>
      </c>
    </row>
    <row r="13" spans="1:37" ht="15" customHeight="1" x14ac:dyDescent="0.3">
      <c r="A13" s="216" t="s">
        <v>310</v>
      </c>
      <c r="B13" s="1140">
        <v>111220</v>
      </c>
      <c r="C13" s="275">
        <f>SUMIFS('Expenditures - all orgs'!$D$14:$D$3599,'Expenditures - all orgs'!$C$14:$C$3599, 'Budget Detail - EEEEEE'!$B13,'Expenditures - all orgs'!$B$14:$B$3599,'Budget Detail - EEEEEE'!$B$3)</f>
        <v>0</v>
      </c>
      <c r="D13" s="276">
        <f>SUMIFS('Expenditures - all orgs'!$E$14:$E$3599,'Expenditures - all orgs'!$C$14:$C$3599, 'Budget Detail - EEEEEE'!$B13,'Expenditures - all orgs'!$B$14:$B$3599,'Budget Detail - EEEEEE'!$B$3)</f>
        <v>0</v>
      </c>
      <c r="E13" s="965">
        <f>SUMIFS('Expenditures - all orgs'!$F$14:$F$3599,'Expenditures - all orgs'!$C$14:$C$3599, 'Budget Detail - EEEEEE'!$B13,'Expenditures - all orgs'!$B$14:$B$3599,'Budget Detail - EEEEEE'!$B$3)</f>
        <v>0</v>
      </c>
      <c r="F13" s="278">
        <f t="shared" si="0"/>
        <v>0</v>
      </c>
    </row>
    <row r="14" spans="1:37" ht="15" customHeight="1" x14ac:dyDescent="0.3">
      <c r="A14" s="216" t="s">
        <v>7</v>
      </c>
      <c r="B14" s="1140">
        <v>111300</v>
      </c>
      <c r="C14" s="275">
        <f>SUMIFS('Expenditures - all orgs'!$D$14:$D$3599,'Expenditures - all orgs'!$C$14:$C$3599, 'Budget Detail - EEEEEE'!$B14,'Expenditures - all orgs'!$B$14:$B$3599,'Budget Detail - EEEEEE'!$B$3)</f>
        <v>0</v>
      </c>
      <c r="D14" s="276">
        <f>SUMIFS('Expenditures - all orgs'!$E$14:$E$3599,'Expenditures - all orgs'!$C$14:$C$3599, 'Budget Detail - EEEEEE'!$B14,'Expenditures - all orgs'!$B$14:$B$3599,'Budget Detail - EEEEEE'!$B$3)</f>
        <v>0</v>
      </c>
      <c r="E14" s="965">
        <f>SUMIFS('Expenditures - all orgs'!$F$14:$F$3599,'Expenditures - all orgs'!$C$14:$C$3599, 'Budget Detail - EEEEEE'!$B14,'Expenditures - all orgs'!$B$14:$B$3599,'Budget Detail - EEEEEE'!$B$3)</f>
        <v>0</v>
      </c>
      <c r="F14" s="278">
        <f t="shared" si="0"/>
        <v>0</v>
      </c>
    </row>
    <row r="15" spans="1:37" s="713" customFormat="1" ht="15" customHeight="1" x14ac:dyDescent="0.3">
      <c r="A15" s="225" t="s">
        <v>442</v>
      </c>
      <c r="B15" s="1140">
        <v>111310</v>
      </c>
      <c r="C15" s="275">
        <f>SUMIFS('Expenditures - all orgs'!$D$14:$D$3599,'Expenditures - all orgs'!$C$14:$C$3599, 'Budget Detail - EEEEEE'!$B15,'Expenditures - all orgs'!$B$14:$B$3599,'Budget Detail - EEEEEE'!$B$3)</f>
        <v>0</v>
      </c>
      <c r="D15" s="276">
        <f>SUMIFS('Expenditures - all orgs'!$E$14:$E$3599,'Expenditures - all orgs'!$C$14:$C$3599, 'Budget Detail - EEEEEE'!$B15,'Expenditures - all orgs'!$B$14:$B$3599,'Budget Detail - EEEEEE'!$B$3)</f>
        <v>0</v>
      </c>
      <c r="E15" s="277">
        <f>SUMIFS('Expenditures - all orgs'!$F$14:$F$3599,'Expenditures - all orgs'!$C$14:$C$3599, 'Budget Detail - EEEEEE'!$B15,'Expenditures - all orgs'!$B$14:$B$3599,'Budget Detail - EEEEEE'!$B$3)</f>
        <v>0</v>
      </c>
      <c r="F15" s="278">
        <f t="shared" si="0"/>
        <v>0</v>
      </c>
      <c r="G15" s="712"/>
      <c r="H15" s="280"/>
      <c r="I15" s="280"/>
      <c r="J15" s="280"/>
      <c r="K15" s="712"/>
      <c r="L15" s="712"/>
      <c r="M15" s="712"/>
      <c r="N15" s="712"/>
      <c r="O15" s="281"/>
      <c r="P15" s="712"/>
      <c r="Q15" s="712"/>
      <c r="R15" s="712"/>
      <c r="S15" s="712"/>
      <c r="T15" s="712"/>
      <c r="U15" s="712"/>
      <c r="V15" s="712"/>
      <c r="W15" s="712"/>
      <c r="X15" s="712"/>
      <c r="Y15" s="712"/>
      <c r="Z15" s="712"/>
      <c r="AA15" s="712"/>
      <c r="AB15" s="712"/>
      <c r="AC15" s="712"/>
      <c r="AD15" s="712"/>
      <c r="AE15" s="712"/>
      <c r="AF15" s="712"/>
      <c r="AG15" s="712"/>
      <c r="AH15" s="712"/>
      <c r="AI15" s="712"/>
      <c r="AJ15" s="712"/>
      <c r="AK15" s="712"/>
    </row>
    <row r="16" spans="1:37" ht="15" customHeight="1" x14ac:dyDescent="0.3">
      <c r="A16" s="216" t="s">
        <v>8</v>
      </c>
      <c r="B16" s="1140">
        <v>111400</v>
      </c>
      <c r="C16" s="275">
        <f>SUMIFS('Expenditures - all orgs'!$D$14:$D$3599,'Expenditures - all orgs'!$C$14:$C$3599, 'Budget Detail - EEEEEE'!$B16,'Expenditures - all orgs'!$B$14:$B$3599,'Budget Detail - EEEEEE'!$B$3)</f>
        <v>0</v>
      </c>
      <c r="D16" s="276">
        <f>SUMIFS('Expenditures - all orgs'!$E$14:$E$3599,'Expenditures - all orgs'!$C$14:$C$3599, 'Budget Detail - EEEEEE'!$B16,'Expenditures - all orgs'!$B$14:$B$3599,'Budget Detail - EEEEEE'!$B$3)</f>
        <v>0</v>
      </c>
      <c r="E16" s="965">
        <f>SUMIFS('Expenditures - all orgs'!$F$14:$F$3599,'Expenditures - all orgs'!$C$14:$C$3599, 'Budget Detail - EEEEEE'!$B16,'Expenditures - all orgs'!$B$14:$B$3599,'Budget Detail - EEEEEE'!$B$3)</f>
        <v>0</v>
      </c>
      <c r="F16" s="278">
        <f t="shared" si="0"/>
        <v>0</v>
      </c>
    </row>
    <row r="17" spans="1:6" ht="15" customHeight="1" x14ac:dyDescent="0.3">
      <c r="A17" s="216" t="s">
        <v>9</v>
      </c>
      <c r="B17" s="1140">
        <v>111500</v>
      </c>
      <c r="C17" s="275">
        <f>SUMIFS('Expenditures - all orgs'!$D$14:$D$3599,'Expenditures - all orgs'!$C$14:$C$3599, 'Budget Detail - EEEEEE'!$B17,'Expenditures - all orgs'!$B$14:$B$3599,'Budget Detail - EEEEEE'!$B$3)</f>
        <v>0</v>
      </c>
      <c r="D17" s="276">
        <f>SUMIFS('Expenditures - all orgs'!$E$14:$E$3599,'Expenditures - all orgs'!$C$14:$C$3599, 'Budget Detail - EEEEEE'!$B17,'Expenditures - all orgs'!$B$14:$B$3599,'Budget Detail - EEEEEE'!$B$3)</f>
        <v>0</v>
      </c>
      <c r="E17" s="965">
        <f>SUMIFS('Expenditures - all orgs'!$F$14:$F$3599,'Expenditures - all orgs'!$C$14:$C$3599, 'Budget Detail - EEEEEE'!$B17,'Expenditures - all orgs'!$B$14:$B$3599,'Budget Detail - EEEEEE'!$B$3)</f>
        <v>0</v>
      </c>
      <c r="F17" s="278">
        <f t="shared" si="0"/>
        <v>0</v>
      </c>
    </row>
    <row r="18" spans="1:6" ht="15" customHeight="1" x14ac:dyDescent="0.3">
      <c r="A18" s="216" t="s">
        <v>10</v>
      </c>
      <c r="B18" s="1140">
        <v>111600</v>
      </c>
      <c r="C18" s="275">
        <f>SUMIFS('Expenditures - all orgs'!$D$14:$D$3599,'Expenditures - all orgs'!$C$14:$C$3599, 'Budget Detail - EEEEEE'!$B18,'Expenditures - all orgs'!$B$14:$B$3599,'Budget Detail - EEEEEE'!$B$3)</f>
        <v>0</v>
      </c>
      <c r="D18" s="276">
        <f>SUMIFS('Expenditures - all orgs'!$E$14:$E$3599,'Expenditures - all orgs'!$C$14:$C$3599, 'Budget Detail - EEEEEE'!$B18,'Expenditures - all orgs'!$B$14:$B$3599,'Budget Detail - EEEEEE'!$B$3)</f>
        <v>0</v>
      </c>
      <c r="E18" s="965">
        <f>SUMIFS('Expenditures - all orgs'!$F$14:$F$3599,'Expenditures - all orgs'!$C$14:$C$3599, 'Budget Detail - EEEEEE'!$B18,'Expenditures - all orgs'!$B$14:$B$3599,'Budget Detail - EEEEEE'!$B$3)</f>
        <v>0</v>
      </c>
      <c r="F18" s="278">
        <f t="shared" si="0"/>
        <v>0</v>
      </c>
    </row>
    <row r="19" spans="1:6" ht="15" customHeight="1" x14ac:dyDescent="0.3">
      <c r="A19" s="216" t="s">
        <v>11</v>
      </c>
      <c r="B19" s="1140">
        <v>111700</v>
      </c>
      <c r="C19" s="275">
        <f>SUMIFS('Expenditures - all orgs'!$D$14:$D$3599,'Expenditures - all orgs'!$C$14:$C$3599, 'Budget Detail - EEEEEE'!$B19,'Expenditures - all orgs'!$B$14:$B$3599,'Budget Detail - EEEEEE'!$B$3)</f>
        <v>0</v>
      </c>
      <c r="D19" s="276">
        <f>SUMIFS('Expenditures - all orgs'!$E$14:$E$3599,'Expenditures - all orgs'!$C$14:$C$3599, 'Budget Detail - EEEEEE'!$B19,'Expenditures - all orgs'!$B$14:$B$3599,'Budget Detail - EEEEEE'!$B$3)</f>
        <v>0</v>
      </c>
      <c r="E19" s="965">
        <f>SUMIFS('Expenditures - all orgs'!$F$14:$F$3599,'Expenditures - all orgs'!$C$14:$C$3599, 'Budget Detail - EEEEEE'!$B19,'Expenditures - all orgs'!$B$14:$B$3599,'Budget Detail - EEEEEE'!$B$3)</f>
        <v>0</v>
      </c>
      <c r="F19" s="278">
        <f t="shared" si="0"/>
        <v>0</v>
      </c>
    </row>
    <row r="20" spans="1:6" ht="15" customHeight="1" x14ac:dyDescent="0.3">
      <c r="A20" s="216" t="s">
        <v>12</v>
      </c>
      <c r="B20" s="1140">
        <v>111800</v>
      </c>
      <c r="C20" s="275">
        <f>SUMIFS('Expenditures - all orgs'!$D$14:$D$3599,'Expenditures - all orgs'!$C$14:$C$3599, 'Budget Detail - EEEEEE'!$B20,'Expenditures - all orgs'!$B$14:$B$3599,'Budget Detail - EEEEEE'!$B$3)</f>
        <v>0</v>
      </c>
      <c r="D20" s="276">
        <f>SUMIFS('Expenditures - all orgs'!$E$14:$E$3599,'Expenditures - all orgs'!$C$14:$C$3599, 'Budget Detail - EEEEEE'!$B20,'Expenditures - all orgs'!$B$14:$B$3599,'Budget Detail - EEEEEE'!$B$3)</f>
        <v>0</v>
      </c>
      <c r="E20" s="965">
        <f>SUMIFS('Expenditures - all orgs'!$F$14:$F$3599,'Expenditures - all orgs'!$C$14:$C$3599, 'Budget Detail - EEEEEE'!$B20,'Expenditures - all orgs'!$B$14:$B$3599,'Budget Detail - EEEEEE'!$B$3)</f>
        <v>0</v>
      </c>
      <c r="F20" s="278">
        <f t="shared" si="0"/>
        <v>0</v>
      </c>
    </row>
    <row r="21" spans="1:6" ht="15" customHeight="1" x14ac:dyDescent="0.3">
      <c r="A21" s="216" t="s">
        <v>109</v>
      </c>
      <c r="B21" s="1140">
        <v>111900</v>
      </c>
      <c r="C21" s="275">
        <f>SUMIFS('Expenditures - all orgs'!$D$14:$D$3599,'Expenditures - all orgs'!$C$14:$C$3599, 'Budget Detail - EEEEEE'!$B21,'Expenditures - all orgs'!$B$14:$B$3599,'Budget Detail - EEEEEE'!$B$3)</f>
        <v>0</v>
      </c>
      <c r="D21" s="276">
        <f>SUMIFS('Expenditures - all orgs'!$E$14:$E$3599,'Expenditures - all orgs'!$C$14:$C$3599, 'Budget Detail - EEEEEE'!$B21,'Expenditures - all orgs'!$B$14:$B$3599,'Budget Detail - EEEEEE'!$B$3)</f>
        <v>0</v>
      </c>
      <c r="E21" s="965">
        <f>SUMIFS('Expenditures - all orgs'!$F$14:$F$3599,'Expenditures - all orgs'!$C$14:$C$3599, 'Budget Detail - EEEEEE'!$B21,'Expenditures - all orgs'!$B$14:$B$3599,'Budget Detail - EEEEEE'!$B$3)</f>
        <v>0</v>
      </c>
      <c r="F21" s="278">
        <f t="shared" si="0"/>
        <v>0</v>
      </c>
    </row>
    <row r="22" spans="1:6" ht="15" customHeight="1" x14ac:dyDescent="0.3">
      <c r="A22" s="708" t="s">
        <v>1</v>
      </c>
      <c r="B22" s="1140">
        <v>112100</v>
      </c>
      <c r="C22" s="275">
        <f>SUMIFS('Expenditures - all orgs'!$D$14:$D$3599,'Expenditures - all orgs'!$C$14:$C$3599, 'Budget Detail - EEEEEE'!$B22,'Expenditures - all orgs'!$B$14:$B$3599,'Budget Detail - EEEEEE'!$B$3)</f>
        <v>0</v>
      </c>
      <c r="D22" s="276">
        <f>SUMIFS('Expenditures - all orgs'!$E$14:$E$3599,'Expenditures - all orgs'!$C$14:$C$3599, 'Budget Detail - EEEEEE'!$B22,'Expenditures - all orgs'!$B$14:$B$3599,'Budget Detail - EEEEEE'!$B$3)</f>
        <v>0</v>
      </c>
      <c r="E22" s="965">
        <f>SUMIFS('Expenditures - all orgs'!$F$14:$F$3599,'Expenditures - all orgs'!$C$14:$C$3599, 'Budget Detail - EEEEEE'!$B22,'Expenditures - all orgs'!$B$14:$B$3599,'Budget Detail - EEEEEE'!$B$3)</f>
        <v>0</v>
      </c>
      <c r="F22" s="278">
        <f t="shared" si="0"/>
        <v>0</v>
      </c>
    </row>
    <row r="23" spans="1:6" ht="15" customHeight="1" x14ac:dyDescent="0.3">
      <c r="A23" s="708" t="s">
        <v>89</v>
      </c>
      <c r="B23" s="1140">
        <v>112110</v>
      </c>
      <c r="C23" s="275">
        <f>SUMIFS('Expenditures - all orgs'!$D$14:$D$3599,'Expenditures - all orgs'!$C$14:$C$3599, 'Budget Detail - EEEEEE'!$B23,'Expenditures - all orgs'!$B$14:$B$3599,'Budget Detail - EEEEEE'!$B$3)</f>
        <v>0</v>
      </c>
      <c r="D23" s="276">
        <f>SUMIFS('Expenditures - all orgs'!$E$14:$E$3599,'Expenditures - all orgs'!$C$14:$C$3599, 'Budget Detail - EEEEEE'!$B23,'Expenditures - all orgs'!$B$14:$B$3599,'Budget Detail - EEEEEE'!$B$3)</f>
        <v>0</v>
      </c>
      <c r="E23" s="965">
        <f>SUMIFS('Expenditures - all orgs'!$F$14:$F$3599,'Expenditures - all orgs'!$C$14:$C$3599, 'Budget Detail - EEEEEE'!$B23,'Expenditures - all orgs'!$B$14:$B$3599,'Budget Detail - EEEEEE'!$B$3)</f>
        <v>0</v>
      </c>
      <c r="F23" s="278">
        <f t="shared" si="0"/>
        <v>0</v>
      </c>
    </row>
    <row r="24" spans="1:6" ht="15" customHeight="1" x14ac:dyDescent="0.3">
      <c r="A24" s="708" t="s">
        <v>174</v>
      </c>
      <c r="B24" s="1140">
        <v>112130</v>
      </c>
      <c r="C24" s="275">
        <f>SUMIFS('Expenditures - all orgs'!$D$14:$D$3599,'Expenditures - all orgs'!$C$14:$C$3599, 'Budget Detail - EEEEEE'!$B24,'Expenditures - all orgs'!$B$14:$B$3599,'Budget Detail - EEEEEE'!$B$3)</f>
        <v>0</v>
      </c>
      <c r="D24" s="276">
        <f>SUMIFS('Expenditures - all orgs'!$E$14:$E$3599,'Expenditures - all orgs'!$C$14:$C$3599, 'Budget Detail - EEEEEE'!$B24,'Expenditures - all orgs'!$B$14:$B$3599,'Budget Detail - EEEEEE'!$B$3)</f>
        <v>0</v>
      </c>
      <c r="E24" s="965">
        <f>SUMIFS('Expenditures - all orgs'!$F$14:$F$3599,'Expenditures - all orgs'!$C$14:$C$3599, 'Budget Detail - EEEEEE'!$B24,'Expenditures - all orgs'!$B$14:$B$3599,'Budget Detail - EEEEEE'!$B$3)</f>
        <v>0</v>
      </c>
      <c r="F24" s="278">
        <f>C24-D24-E24</f>
        <v>0</v>
      </c>
    </row>
    <row r="25" spans="1:6" ht="15" customHeight="1" x14ac:dyDescent="0.3">
      <c r="A25" s="216" t="s">
        <v>2</v>
      </c>
      <c r="B25" s="1140">
        <v>112300</v>
      </c>
      <c r="C25" s="275">
        <f>SUMIFS('Expenditures - all orgs'!$D$14:$D$3599,'Expenditures - all orgs'!$C$14:$C$3599, 'Budget Detail - EEEEEE'!$B25,'Expenditures - all orgs'!$B$14:$B$3599,'Budget Detail - EEEEEE'!$B$3)</f>
        <v>0</v>
      </c>
      <c r="D25" s="276">
        <f>SUMIFS('Expenditures - all orgs'!$E$14:$E$3599,'Expenditures - all orgs'!$C$14:$C$3599, 'Budget Detail - EEEEEE'!$B25,'Expenditures - all orgs'!$B$14:$B$3599,'Budget Detail - EEEEEE'!$B$3)</f>
        <v>0</v>
      </c>
      <c r="E25" s="965">
        <f>SUMIFS('Expenditures - all orgs'!$F$14:$F$3599,'Expenditures - all orgs'!$C$14:$C$3599, 'Budget Detail - EEEEEE'!$B25,'Expenditures - all orgs'!$B$14:$B$3599,'Budget Detail - EEEEEE'!$B$3)</f>
        <v>0</v>
      </c>
      <c r="F25" s="278">
        <f t="shared" si="0"/>
        <v>0</v>
      </c>
    </row>
    <row r="26" spans="1:6" ht="15" customHeight="1" x14ac:dyDescent="0.3">
      <c r="A26" s="216" t="s">
        <v>88</v>
      </c>
      <c r="B26" s="1140">
        <v>112310</v>
      </c>
      <c r="C26" s="275">
        <f>SUMIFS('Expenditures - all orgs'!$D$14:$D$3599,'Expenditures - all orgs'!$C$14:$C$3599, 'Budget Detail - EEEEEE'!$B26,'Expenditures - all orgs'!$B$14:$B$3599,'Budget Detail - EEEEEE'!$B$3)</f>
        <v>0</v>
      </c>
      <c r="D26" s="276">
        <f>SUMIFS('Expenditures - all orgs'!$E$14:$E$3599,'Expenditures - all orgs'!$C$14:$C$3599, 'Budget Detail - EEEEEE'!$B26,'Expenditures - all orgs'!$B$14:$B$3599,'Budget Detail - EEEEEE'!$B$3)</f>
        <v>0</v>
      </c>
      <c r="E26" s="965">
        <f>SUMIFS('Expenditures - all orgs'!$F$14:$F$3599,'Expenditures - all orgs'!$C$14:$C$3599, 'Budget Detail - EEEEEE'!$B26,'Expenditures - all orgs'!$B$14:$B$3599,'Budget Detail - EEEEEE'!$B$3)</f>
        <v>0</v>
      </c>
      <c r="F26" s="278">
        <f t="shared" si="0"/>
        <v>0</v>
      </c>
    </row>
    <row r="27" spans="1:6" ht="15" customHeight="1" x14ac:dyDescent="0.3">
      <c r="A27" s="216" t="s">
        <v>64</v>
      </c>
      <c r="B27" s="1140">
        <v>112500</v>
      </c>
      <c r="C27" s="275">
        <f>SUMIFS('Expenditures - all orgs'!$D$14:$D$3599,'Expenditures - all orgs'!$C$14:$C$3599, 'Budget Detail - EEEEEE'!$B27,'Expenditures - all orgs'!$B$14:$B$3599,'Budget Detail - EEEEEE'!$B$3)</f>
        <v>0</v>
      </c>
      <c r="D27" s="276">
        <f>SUMIFS('Expenditures - all orgs'!$E$14:$E$3599,'Expenditures - all orgs'!$C$14:$C$3599, 'Budget Detail - EEEEEE'!$B27,'Expenditures - all orgs'!$B$14:$B$3599,'Budget Detail - EEEEEE'!$B$3)</f>
        <v>0</v>
      </c>
      <c r="E27" s="965">
        <f>SUMIFS('Expenditures - all orgs'!$F$14:$F$3599,'Expenditures - all orgs'!$C$14:$C$3599, 'Budget Detail - EEEEEE'!$B27,'Expenditures - all orgs'!$B$14:$B$3599,'Budget Detail - EEEEEE'!$B$3)</f>
        <v>0</v>
      </c>
      <c r="F27" s="278">
        <f t="shared" si="0"/>
        <v>0</v>
      </c>
    </row>
    <row r="28" spans="1:6" ht="15" customHeight="1" x14ac:dyDescent="0.3">
      <c r="A28" s="216" t="s">
        <v>65</v>
      </c>
      <c r="B28" s="1140">
        <v>112600</v>
      </c>
      <c r="C28" s="275">
        <f>SUMIFS('Expenditures - all orgs'!$D$14:$D$3599,'Expenditures - all orgs'!$C$14:$C$3599, 'Budget Detail - EEEEEE'!$B28,'Expenditures - all orgs'!$B$14:$B$3599,'Budget Detail - EEEEEE'!$B$3)</f>
        <v>0</v>
      </c>
      <c r="D28" s="276">
        <f>SUMIFS('Expenditures - all orgs'!$E$14:$E$3599,'Expenditures - all orgs'!$C$14:$C$3599, 'Budget Detail - EEEEEE'!$B28,'Expenditures - all orgs'!$B$14:$B$3599,'Budget Detail - EEEEEE'!$B$3)</f>
        <v>0</v>
      </c>
      <c r="E28" s="965">
        <f>SUMIFS('Expenditures - all orgs'!$F$14:$F$3599,'Expenditures - all orgs'!$C$14:$C$3599, 'Budget Detail - EEEEEE'!$B28,'Expenditures - all orgs'!$B$14:$B$3599,'Budget Detail - EEEEEE'!$B$3)</f>
        <v>0</v>
      </c>
      <c r="F28" s="278">
        <f t="shared" si="0"/>
        <v>0</v>
      </c>
    </row>
    <row r="29" spans="1:6" ht="15" customHeight="1" x14ac:dyDescent="0.3">
      <c r="A29" s="216" t="s">
        <v>163</v>
      </c>
      <c r="B29" s="1140">
        <v>112610</v>
      </c>
      <c r="C29" s="275">
        <f>SUMIFS('Expenditures - all orgs'!$D$14:$D$3599,'Expenditures - all orgs'!$C$14:$C$3599, 'Budget Detail - EEEEEE'!$B29,'Expenditures - all orgs'!$B$14:$B$3599,'Budget Detail - EEEEEE'!$B$3)</f>
        <v>0</v>
      </c>
      <c r="D29" s="276">
        <f>SUMIFS('Expenditures - all orgs'!$E$14:$E$3599,'Expenditures - all orgs'!$C$14:$C$3599, 'Budget Detail - EEEEEE'!$B29,'Expenditures - all orgs'!$B$14:$B$3599,'Budget Detail - EEEEEE'!$B$3)</f>
        <v>0</v>
      </c>
      <c r="E29" s="965">
        <f>SUMIFS('Expenditures - all orgs'!$F$14:$F$3599,'Expenditures - all orgs'!$C$14:$C$3599, 'Budget Detail - EEEEEE'!$B29,'Expenditures - all orgs'!$B$14:$B$3599,'Budget Detail - EEEEEE'!$B$3)</f>
        <v>0</v>
      </c>
      <c r="F29" s="278">
        <f t="shared" si="0"/>
        <v>0</v>
      </c>
    </row>
    <row r="30" spans="1:6" ht="15" customHeight="1" x14ac:dyDescent="0.3">
      <c r="A30" s="216" t="s">
        <v>68</v>
      </c>
      <c r="B30" s="1140">
        <v>112620</v>
      </c>
      <c r="C30" s="275">
        <f>SUMIFS('Expenditures - all orgs'!$D$14:$D$3599,'Expenditures - all orgs'!$C$14:$C$3599, 'Budget Detail - EEEEEE'!$B30,'Expenditures - all orgs'!$B$14:$B$3599,'Budget Detail - EEEEEE'!$B$3)</f>
        <v>0</v>
      </c>
      <c r="D30" s="276">
        <f>SUMIFS('Expenditures - all orgs'!$E$14:$E$3599,'Expenditures - all orgs'!$C$14:$C$3599, 'Budget Detail - EEEEEE'!$B30,'Expenditures - all orgs'!$B$14:$B$3599,'Budget Detail - EEEEEE'!$B$3)</f>
        <v>0</v>
      </c>
      <c r="E30" s="965">
        <f>SUMIFS('Expenditures - all orgs'!$F$14:$F$3599,'Expenditures - all orgs'!$C$14:$C$3599, 'Budget Detail - EEEEEE'!$B30,'Expenditures - all orgs'!$B$14:$B$3599,'Budget Detail - EEEEEE'!$B$3)</f>
        <v>0</v>
      </c>
      <c r="F30" s="278">
        <f t="shared" si="0"/>
        <v>0</v>
      </c>
    </row>
    <row r="31" spans="1:6" ht="15" customHeight="1" x14ac:dyDescent="0.3">
      <c r="A31" s="216" t="s">
        <v>162</v>
      </c>
      <c r="B31" s="1140">
        <v>112800</v>
      </c>
      <c r="C31" s="275">
        <f>SUMIFS('Expenditures - all orgs'!$D$14:$D$3599,'Expenditures - all orgs'!$C$14:$C$3599, 'Budget Detail - EEEEEE'!$B31,'Expenditures - all orgs'!$B$14:$B$3599,'Budget Detail - EEEEEE'!$B$3)</f>
        <v>0</v>
      </c>
      <c r="D31" s="276">
        <f>SUMIFS('Expenditures - all orgs'!$E$14:$E$3599,'Expenditures - all orgs'!$C$14:$C$3599, 'Budget Detail - EEEEEE'!$B31,'Expenditures - all orgs'!$B$14:$B$3599,'Budget Detail - EEEEEE'!$B$3)</f>
        <v>0</v>
      </c>
      <c r="E31" s="965">
        <f>SUMIFS('Expenditures - all orgs'!$F$14:$F$3599,'Expenditures - all orgs'!$C$14:$C$3599, 'Budget Detail - EEEEEE'!$B31,'Expenditures - all orgs'!$B$14:$B$3599,'Budget Detail - EEEEEE'!$B$3)</f>
        <v>0</v>
      </c>
      <c r="F31" s="278">
        <f t="shared" si="0"/>
        <v>0</v>
      </c>
    </row>
    <row r="32" spans="1:6" ht="15" customHeight="1" x14ac:dyDescent="0.3">
      <c r="A32" s="216" t="s">
        <v>164</v>
      </c>
      <c r="B32" s="1140">
        <v>112810</v>
      </c>
      <c r="C32" s="275">
        <f>SUMIFS('Expenditures - all orgs'!$D$14:$D$3599,'Expenditures - all orgs'!$C$14:$C$3599, 'Budget Detail - EEEEEE'!$B32,'Expenditures - all orgs'!$B$14:$B$3599,'Budget Detail - EEEEEE'!$B$3)</f>
        <v>0</v>
      </c>
      <c r="D32" s="276">
        <f>SUMIFS('Expenditures - all orgs'!$E$14:$E$3599,'Expenditures - all orgs'!$C$14:$C$3599, 'Budget Detail - EEEEEE'!$B32,'Expenditures - all orgs'!$B$14:$B$3599,'Budget Detail - EEEEEE'!$B$3)</f>
        <v>0</v>
      </c>
      <c r="E32" s="965">
        <f>SUMIFS('Expenditures - all orgs'!$F$14:$F$3599,'Expenditures - all orgs'!$C$14:$C$3599, 'Budget Detail - EEEEEE'!$B32,'Expenditures - all orgs'!$B$14:$B$3599,'Budget Detail - EEEEEE'!$B$3)</f>
        <v>0</v>
      </c>
      <c r="F32" s="278">
        <f t="shared" si="0"/>
        <v>0</v>
      </c>
    </row>
    <row r="33" spans="1:6" ht="15" customHeight="1" x14ac:dyDescent="0.3">
      <c r="A33" s="216" t="s">
        <v>165</v>
      </c>
      <c r="B33" s="1140">
        <v>112820</v>
      </c>
      <c r="C33" s="275">
        <f>SUMIFS('Expenditures - all orgs'!$D$14:$D$3599,'Expenditures - all orgs'!$C$14:$C$3599, 'Budget Detail - EEEEEE'!$B33,'Expenditures - all orgs'!$B$14:$B$3599,'Budget Detail - EEEEEE'!$B$3)</f>
        <v>0</v>
      </c>
      <c r="D33" s="276">
        <f>SUMIFS('Expenditures - all orgs'!$E$14:$E$3599,'Expenditures - all orgs'!$C$14:$C$3599, 'Budget Detail - EEEEEE'!$B33,'Expenditures - all orgs'!$B$14:$B$3599,'Budget Detail - EEEEEE'!$B$3)</f>
        <v>0</v>
      </c>
      <c r="E33" s="965">
        <f>SUMIFS('Expenditures - all orgs'!$F$14:$F$3599,'Expenditures - all orgs'!$C$14:$C$3599, 'Budget Detail - EEEEEE'!$B33,'Expenditures - all orgs'!$B$14:$B$3599,'Budget Detail - EEEEEE'!$B$3)</f>
        <v>0</v>
      </c>
      <c r="F33" s="278">
        <f t="shared" si="0"/>
        <v>0</v>
      </c>
    </row>
    <row r="34" spans="1:6" ht="15" customHeight="1" x14ac:dyDescent="0.3">
      <c r="A34" s="216" t="s">
        <v>166</v>
      </c>
      <c r="B34" s="1140">
        <v>112900</v>
      </c>
      <c r="C34" s="275">
        <f>SUMIFS('Expenditures - all orgs'!$D$14:$D$3599,'Expenditures - all orgs'!$C$14:$C$3599, 'Budget Detail - EEEEEE'!$B34,'Expenditures - all orgs'!$B$14:$B$3599,'Budget Detail - EEEEEE'!$B$3)</f>
        <v>0</v>
      </c>
      <c r="D34" s="276">
        <f>SUMIFS('Expenditures - all orgs'!$E$14:$E$3599,'Expenditures - all orgs'!$C$14:$C$3599, 'Budget Detail - EEEEEE'!$B34,'Expenditures - all orgs'!$B$14:$B$3599,'Budget Detail - EEEEEE'!$B$3)</f>
        <v>0</v>
      </c>
      <c r="E34" s="965">
        <f>SUMIFS('Expenditures - all orgs'!$F$14:$F$3599,'Expenditures - all orgs'!$C$14:$C$3599, 'Budget Detail - EEEEEE'!$B34,'Expenditures - all orgs'!$B$14:$B$3599,'Budget Detail - EEEEEE'!$B$3)</f>
        <v>0</v>
      </c>
      <c r="F34" s="278">
        <f t="shared" si="0"/>
        <v>0</v>
      </c>
    </row>
    <row r="35" spans="1:6" ht="15" customHeight="1" x14ac:dyDescent="0.3">
      <c r="A35" s="216" t="s">
        <v>63</v>
      </c>
      <c r="B35" s="1140">
        <v>113100</v>
      </c>
      <c r="C35" s="275">
        <f>SUMIFS('Expenditures - all orgs'!$D$14:$D$3599,'Expenditures - all orgs'!$C$14:$C$3599, 'Budget Detail - EEEEEE'!$B35,'Expenditures - all orgs'!$B$14:$B$3599,'Budget Detail - EEEEEE'!$B$3)</f>
        <v>0</v>
      </c>
      <c r="D35" s="276">
        <f>SUMIFS('Expenditures - all orgs'!$E$14:$E$3599,'Expenditures - all orgs'!$C$14:$C$3599, 'Budget Detail - EEEEEE'!$B35,'Expenditures - all orgs'!$B$14:$B$3599,'Budget Detail - EEEEEE'!$B$3)</f>
        <v>0</v>
      </c>
      <c r="E35" s="965">
        <f>SUMIFS('Expenditures - all orgs'!$F$14:$F$3599,'Expenditures - all orgs'!$C$14:$C$3599, 'Budget Detail - EEEEEE'!$B35,'Expenditures - all orgs'!$B$14:$B$3599,'Budget Detail - EEEEEE'!$B$3)</f>
        <v>0</v>
      </c>
      <c r="F35" s="278">
        <f t="shared" si="0"/>
        <v>0</v>
      </c>
    </row>
    <row r="36" spans="1:6" ht="15" customHeight="1" x14ac:dyDescent="0.3">
      <c r="A36" s="216" t="s">
        <v>159</v>
      </c>
      <c r="B36" s="1140">
        <v>113115</v>
      </c>
      <c r="C36" s="275">
        <f>SUMIFS('Expenditures - all orgs'!$D$14:$D$3599,'Expenditures - all orgs'!$C$14:$C$3599, 'Budget Detail - EEEEEE'!$B36,'Expenditures - all orgs'!$B$14:$B$3599,'Budget Detail - EEEEEE'!$B$3)</f>
        <v>0</v>
      </c>
      <c r="D36" s="276">
        <f>SUMIFS('Expenditures - all orgs'!$E$14:$E$3599,'Expenditures - all orgs'!$C$14:$C$3599, 'Budget Detail - EEEEEE'!$B36,'Expenditures - all orgs'!$B$14:$B$3599,'Budget Detail - EEEEEE'!$B$3)</f>
        <v>0</v>
      </c>
      <c r="E36" s="965">
        <f>SUMIFS('Expenditures - all orgs'!$F$14:$F$3599,'Expenditures - all orgs'!$C$14:$C$3599, 'Budget Detail - EEEEEE'!$B36,'Expenditures - all orgs'!$B$14:$B$3599,'Budget Detail - EEEEEE'!$B$3)</f>
        <v>0</v>
      </c>
      <c r="F36" s="278">
        <f t="shared" si="0"/>
        <v>0</v>
      </c>
    </row>
    <row r="37" spans="1:6" ht="15" customHeight="1" x14ac:dyDescent="0.3">
      <c r="A37" s="216" t="s">
        <v>13</v>
      </c>
      <c r="B37" s="1140">
        <v>113800</v>
      </c>
      <c r="C37" s="275">
        <f>SUMIFS('Expenditures - all orgs'!$D$14:$D$3599,'Expenditures - all orgs'!$C$14:$C$3599, 'Budget Detail - EEEEEE'!$B37,'Expenditures - all orgs'!$B$14:$B$3599,'Budget Detail - EEEEEE'!$B$3)</f>
        <v>0</v>
      </c>
      <c r="D37" s="276">
        <f>SUMIFS('Expenditures - all orgs'!$E$14:$E$3599,'Expenditures - all orgs'!$C$14:$C$3599, 'Budget Detail - EEEEEE'!$B37,'Expenditures - all orgs'!$B$14:$B$3599,'Budget Detail - EEEEEE'!$B$3)</f>
        <v>0</v>
      </c>
      <c r="E37" s="965">
        <f>SUMIFS('Expenditures - all orgs'!$F$14:$F$3599,'Expenditures - all orgs'!$C$14:$C$3599, 'Budget Detail - EEEEEE'!$B37,'Expenditures - all orgs'!$B$14:$B$3599,'Budget Detail - EEEEEE'!$B$3)</f>
        <v>0</v>
      </c>
      <c r="F37" s="278">
        <f t="shared" si="0"/>
        <v>0</v>
      </c>
    </row>
    <row r="38" spans="1:6" ht="15" customHeight="1" x14ac:dyDescent="0.3">
      <c r="A38" s="216" t="s">
        <v>3</v>
      </c>
      <c r="B38" s="1140">
        <v>114100</v>
      </c>
      <c r="C38" s="275">
        <f>SUMIFS('Expenditures - all orgs'!$D$14:$D$3599,'Expenditures - all orgs'!$C$14:$C$3599, 'Budget Detail - EEEEEE'!$B38,'Expenditures - all orgs'!$B$14:$B$3599,'Budget Detail - EEEEEE'!$B$3)</f>
        <v>0</v>
      </c>
      <c r="D38" s="276">
        <f>SUMIFS('Expenditures - all orgs'!$E$14:$E$3599,'Expenditures - all orgs'!$C$14:$C$3599, 'Budget Detail - EEEEEE'!$B38,'Expenditures - all orgs'!$B$14:$B$3599,'Budget Detail - EEEEEE'!$B$3)</f>
        <v>0</v>
      </c>
      <c r="E38" s="965">
        <f>SUMIFS('Expenditures - all orgs'!$F$14:$F$3599,'Expenditures - all orgs'!$C$14:$C$3599, 'Budget Detail - EEEEEE'!$B38,'Expenditures - all orgs'!$B$14:$B$3599,'Budget Detail - EEEEEE'!$B$3)</f>
        <v>0</v>
      </c>
      <c r="F38" s="278">
        <f t="shared" si="0"/>
        <v>0</v>
      </c>
    </row>
    <row r="39" spans="1:6" ht="15" customHeight="1" x14ac:dyDescent="0.3">
      <c r="A39" s="216" t="s">
        <v>157</v>
      </c>
      <c r="B39" s="1140">
        <v>114200</v>
      </c>
      <c r="C39" s="275">
        <f>SUMIFS('Expenditures - all orgs'!$D$14:$D$3599,'Expenditures - all orgs'!$C$14:$C$3599, 'Budget Detail - EEEEEE'!$B39,'Expenditures - all orgs'!$B$14:$B$3599,'Budget Detail - EEEEEE'!$B$3)</f>
        <v>0</v>
      </c>
      <c r="D39" s="276">
        <f>SUMIFS('Expenditures - all orgs'!$E$14:$E$3599,'Expenditures - all orgs'!$C$14:$C$3599, 'Budget Detail - EEEEEE'!$B39,'Expenditures - all orgs'!$B$14:$B$3599,'Budget Detail - EEEEEE'!$B$3)</f>
        <v>0</v>
      </c>
      <c r="E39" s="965">
        <f>SUMIFS('Expenditures - all orgs'!$F$14:$F$3599,'Expenditures - all orgs'!$C$14:$C$3599, 'Budget Detail - EEEEEE'!$B39,'Expenditures - all orgs'!$B$14:$B$3599,'Budget Detail - EEEEEE'!$B$3)</f>
        <v>0</v>
      </c>
      <c r="F39" s="278">
        <f t="shared" si="0"/>
        <v>0</v>
      </c>
    </row>
    <row r="40" spans="1:6" ht="15" customHeight="1" x14ac:dyDescent="0.3">
      <c r="A40" s="216" t="s">
        <v>167</v>
      </c>
      <c r="B40" s="1140">
        <v>114300</v>
      </c>
      <c r="C40" s="275">
        <f>SUMIFS('Expenditures - all orgs'!$D$14:$D$3599,'Expenditures - all orgs'!$C$14:$C$3599, 'Budget Detail - EEEEEE'!$B40,'Expenditures - all orgs'!$B$14:$B$3599,'Budget Detail - EEEEEE'!$B$3)</f>
        <v>0</v>
      </c>
      <c r="D40" s="276">
        <f>SUMIFS('Expenditures - all orgs'!$E$14:$E$3599,'Expenditures - all orgs'!$C$14:$C$3599, 'Budget Detail - EEEEEE'!$B40,'Expenditures - all orgs'!$B$14:$B$3599,'Budget Detail - EEEEEE'!$B$3)</f>
        <v>0</v>
      </c>
      <c r="E40" s="965">
        <f>SUMIFS('Expenditures - all orgs'!$F$14:$F$3599,'Expenditures - all orgs'!$C$14:$C$3599, 'Budget Detail - EEEEEE'!$B40,'Expenditures - all orgs'!$B$14:$B$3599,'Budget Detail - EEEEEE'!$B$3)</f>
        <v>0</v>
      </c>
      <c r="F40" s="278">
        <f t="shared" si="0"/>
        <v>0</v>
      </c>
    </row>
    <row r="41" spans="1:6" ht="15" customHeight="1" x14ac:dyDescent="0.3">
      <c r="A41" s="216" t="s">
        <v>4</v>
      </c>
      <c r="B41" s="1140">
        <v>114400</v>
      </c>
      <c r="C41" s="275">
        <f>SUMIFS('Expenditures - all orgs'!$D$14:$D$3599,'Expenditures - all orgs'!$C$14:$C$3599, 'Budget Detail - EEEEEE'!$B41,'Expenditures - all orgs'!$B$14:$B$3599,'Budget Detail - EEEEEE'!$B$3)</f>
        <v>0</v>
      </c>
      <c r="D41" s="276">
        <f>SUMIFS('Expenditures - all orgs'!$E$14:$E$3599,'Expenditures - all orgs'!$C$14:$C$3599, 'Budget Detail - EEEEEE'!$B41,'Expenditures - all orgs'!$B$14:$B$3599,'Budget Detail - EEEEEE'!$B$3)</f>
        <v>0</v>
      </c>
      <c r="E41" s="965">
        <f>SUMIFS('Expenditures - all orgs'!$F$14:$F$3599,'Expenditures - all orgs'!$C$14:$C$3599, 'Budget Detail - EEEEEE'!$B41,'Expenditures - all orgs'!$B$14:$B$3599,'Budget Detail - EEEEEE'!$B$3)</f>
        <v>0</v>
      </c>
      <c r="F41" s="278">
        <f t="shared" si="0"/>
        <v>0</v>
      </c>
    </row>
    <row r="42" spans="1:6" ht="15" customHeight="1" x14ac:dyDescent="0.3">
      <c r="A42" s="216" t="s">
        <v>66</v>
      </c>
      <c r="B42" s="1140">
        <v>114500</v>
      </c>
      <c r="C42" s="275">
        <f>SUMIFS('Expenditures - all orgs'!$D$14:$D$3599,'Expenditures - all orgs'!$C$14:$C$3599, 'Budget Detail - EEEEEE'!$B42,'Expenditures - all orgs'!$B$14:$B$3599,'Budget Detail - EEEEEE'!$B$3)</f>
        <v>0</v>
      </c>
      <c r="D42" s="276">
        <f>SUMIFS('Expenditures - all orgs'!$E$14:$E$3599,'Expenditures - all orgs'!$C$14:$C$3599, 'Budget Detail - EEEEEE'!$B42,'Expenditures - all orgs'!$B$14:$B$3599,'Budget Detail - EEEEEE'!$B$3)</f>
        <v>0</v>
      </c>
      <c r="E42" s="965">
        <f>SUMIFS('Expenditures - all orgs'!$F$14:$F$3599,'Expenditures - all orgs'!$C$14:$C$3599, 'Budget Detail - EEEEEE'!$B42,'Expenditures - all orgs'!$B$14:$B$3599,'Budget Detail - EEEEEE'!$B$3)</f>
        <v>0</v>
      </c>
      <c r="F42" s="278">
        <f t="shared" si="0"/>
        <v>0</v>
      </c>
    </row>
    <row r="43" spans="1:6" ht="15" customHeight="1" x14ac:dyDescent="0.3">
      <c r="A43" s="216" t="s">
        <v>168</v>
      </c>
      <c r="B43" s="1140">
        <v>114510</v>
      </c>
      <c r="C43" s="275">
        <f>SUMIFS('Expenditures - all orgs'!$D$14:$D$3599,'Expenditures - all orgs'!$C$14:$C$3599, 'Budget Detail - EEEEEE'!$B43,'Expenditures - all orgs'!$B$14:$B$3599,'Budget Detail - EEEEEE'!$B$3)</f>
        <v>0</v>
      </c>
      <c r="D43" s="276">
        <f>SUMIFS('Expenditures - all orgs'!$E$14:$E$3599,'Expenditures - all orgs'!$C$14:$C$3599, 'Budget Detail - EEEEEE'!$B43,'Expenditures - all orgs'!$B$14:$B$3599,'Budget Detail - EEEEEE'!$B$3)</f>
        <v>0</v>
      </c>
      <c r="E43" s="965">
        <f>SUMIFS('Expenditures - all orgs'!$F$14:$F$3599,'Expenditures - all orgs'!$C$14:$C$3599, 'Budget Detail - EEEEEE'!$B43,'Expenditures - all orgs'!$B$14:$B$3599,'Budget Detail - EEEEEE'!$B$3)</f>
        <v>0</v>
      </c>
      <c r="F43" s="278">
        <f t="shared" si="0"/>
        <v>0</v>
      </c>
    </row>
    <row r="44" spans="1:6" ht="15" customHeight="1" x14ac:dyDescent="0.3">
      <c r="A44" s="216" t="s">
        <v>67</v>
      </c>
      <c r="B44" s="1140">
        <v>114530</v>
      </c>
      <c r="C44" s="275">
        <f>SUMIFS('Expenditures - all orgs'!$D$14:$D$3599,'Expenditures - all orgs'!$C$14:$C$3599, 'Budget Detail - EEEEEE'!$B44,'Expenditures - all orgs'!$B$14:$B$3599,'Budget Detail - EEEEEE'!$B$3)</f>
        <v>0</v>
      </c>
      <c r="D44" s="276">
        <f>SUMIFS('Expenditures - all orgs'!$E$14:$E$3599,'Expenditures - all orgs'!$C$14:$C$3599, 'Budget Detail - EEEEEE'!$B44,'Expenditures - all orgs'!$B$14:$B$3599,'Budget Detail - EEEEEE'!$B$3)</f>
        <v>0</v>
      </c>
      <c r="E44" s="965">
        <f>SUMIFS('Expenditures - all orgs'!$F$14:$F$3599,'Expenditures - all orgs'!$C$14:$C$3599, 'Budget Detail - EEEEEE'!$B44,'Expenditures - all orgs'!$B$14:$B$3599,'Budget Detail - EEEEEE'!$B$3)</f>
        <v>0</v>
      </c>
      <c r="F44" s="278">
        <f t="shared" si="0"/>
        <v>0</v>
      </c>
    </row>
    <row r="45" spans="1:6" ht="15" customHeight="1" x14ac:dyDescent="0.3">
      <c r="A45" s="216" t="s">
        <v>156</v>
      </c>
      <c r="B45" s="1140">
        <v>114540</v>
      </c>
      <c r="C45" s="275">
        <f>SUMIFS('Expenditures - all orgs'!$D$14:$D$3599,'Expenditures - all orgs'!$C$14:$C$3599, 'Budget Detail - EEEEEE'!$B45,'Expenditures - all orgs'!$B$14:$B$3599,'Budget Detail - EEEEEE'!$B$3)</f>
        <v>0</v>
      </c>
      <c r="D45" s="276">
        <f>SUMIFS('Expenditures - all orgs'!$E$14:$E$3599,'Expenditures - all orgs'!$C$14:$C$3599, 'Budget Detail - EEEEEE'!$B45,'Expenditures - all orgs'!$B$14:$B$3599,'Budget Detail - EEEEEE'!$B$3)</f>
        <v>0</v>
      </c>
      <c r="E45" s="965">
        <f>SUMIFS('Expenditures - all orgs'!$F$14:$F$3599,'Expenditures - all orgs'!$C$14:$C$3599, 'Budget Detail - EEEEEE'!$B45,'Expenditures - all orgs'!$B$14:$B$3599,'Budget Detail - EEEEEE'!$B$3)</f>
        <v>0</v>
      </c>
      <c r="F45" s="278">
        <f t="shared" si="0"/>
        <v>0</v>
      </c>
    </row>
    <row r="46" spans="1:6" ht="15" customHeight="1" x14ac:dyDescent="0.3">
      <c r="A46" s="216" t="s">
        <v>158</v>
      </c>
      <c r="B46" s="1140">
        <v>114600</v>
      </c>
      <c r="C46" s="275">
        <f>SUMIFS('Expenditures - all orgs'!$D$14:$D$3599,'Expenditures - all orgs'!$C$14:$C$3599, 'Budget Detail - EEEEEE'!$B46,'Expenditures - all orgs'!$B$14:$B$3599,'Budget Detail - EEEEEE'!$B$3)</f>
        <v>0</v>
      </c>
      <c r="D46" s="276">
        <f>SUMIFS('Expenditures - all orgs'!$E$14:$E$3599,'Expenditures - all orgs'!$C$14:$C$3599, 'Budget Detail - EEEEEE'!$B46,'Expenditures - all orgs'!$B$14:$B$3599,'Budget Detail - EEEEEE'!$B$3)</f>
        <v>0</v>
      </c>
      <c r="E46" s="965">
        <f>SUMIFS('Expenditures - all orgs'!$F$14:$F$3599,'Expenditures - all orgs'!$C$14:$C$3599, 'Budget Detail - EEEEEE'!$B46,'Expenditures - all orgs'!$B$14:$B$3599,'Budget Detail - EEEEEE'!$B$3)</f>
        <v>0</v>
      </c>
      <c r="F46" s="278">
        <f t="shared" si="0"/>
        <v>0</v>
      </c>
    </row>
    <row r="47" spans="1:6" ht="15" customHeight="1" x14ac:dyDescent="0.3">
      <c r="A47" s="216" t="s">
        <v>169</v>
      </c>
      <c r="B47" s="1140">
        <v>114900</v>
      </c>
      <c r="C47" s="275">
        <f>SUMIFS('Expenditures - all orgs'!$D$14:$D$3599,'Expenditures - all orgs'!$C$14:$C$3599, 'Budget Detail - EEEEEE'!$B47,'Expenditures - all orgs'!$B$14:$B$3599,'Budget Detail - EEEEEE'!$B$3)</f>
        <v>0</v>
      </c>
      <c r="D47" s="276">
        <f>SUMIFS('Expenditures - all orgs'!$E$14:$E$3599,'Expenditures - all orgs'!$C$14:$C$3599, 'Budget Detail - EEEEEE'!$B47,'Expenditures - all orgs'!$B$14:$B$3599,'Budget Detail - EEEEEE'!$B$3)</f>
        <v>0</v>
      </c>
      <c r="E47" s="965">
        <f>SUMIFS('Expenditures - all orgs'!$F$14:$F$3599,'Expenditures - all orgs'!$C$14:$C$3599, 'Budget Detail - EEEEEE'!$B47,'Expenditures - all orgs'!$B$14:$B$3599,'Budget Detail - EEEEEE'!$B$3)</f>
        <v>0</v>
      </c>
      <c r="F47" s="278">
        <f t="shared" si="0"/>
        <v>0</v>
      </c>
    </row>
    <row r="48" spans="1:6" ht="15" customHeight="1" x14ac:dyDescent="0.3">
      <c r="A48" s="216" t="s">
        <v>170</v>
      </c>
      <c r="B48" s="1140">
        <v>114910</v>
      </c>
      <c r="C48" s="275">
        <f>SUMIFS('Expenditures - all orgs'!$D$14:$D$3599,'Expenditures - all orgs'!$C$14:$C$3599, 'Budget Detail - EEEEEE'!$B48,'Expenditures - all orgs'!$B$14:$B$3599,'Budget Detail - EEEEEE'!$B$3)</f>
        <v>0</v>
      </c>
      <c r="D48" s="276">
        <f>SUMIFS('Expenditures - all orgs'!$E$14:$E$3599,'Expenditures - all orgs'!$C$14:$C$3599, 'Budget Detail - EEEEEE'!$B48,'Expenditures - all orgs'!$B$14:$B$3599,'Budget Detail - EEEEEE'!$B$3)</f>
        <v>0</v>
      </c>
      <c r="E48" s="965">
        <f>SUMIFS('Expenditures - all orgs'!$F$14:$F$3599,'Expenditures - all orgs'!$C$14:$C$3599, 'Budget Detail - EEEEEE'!$B48,'Expenditures - all orgs'!$B$14:$B$3599,'Budget Detail - EEEEEE'!$B$3)</f>
        <v>0</v>
      </c>
      <c r="F48" s="278">
        <f t="shared" si="0"/>
        <v>0</v>
      </c>
    </row>
    <row r="49" spans="1:6" ht="15" customHeight="1" x14ac:dyDescent="0.3">
      <c r="A49" s="216" t="s">
        <v>179</v>
      </c>
      <c r="B49" s="1140">
        <v>115100</v>
      </c>
      <c r="C49" s="275">
        <f>SUMIFS('Expenditures - all orgs'!$D$14:$D$3599,'Expenditures - all orgs'!$C$14:$C$3599, 'Budget Detail - EEEEEE'!$B49,'Expenditures - all orgs'!$B$14:$B$3599,'Budget Detail - EEEEEE'!$B$3)</f>
        <v>0</v>
      </c>
      <c r="D49" s="276">
        <f>SUMIFS('Expenditures - all orgs'!$E$14:$E$3599,'Expenditures - all orgs'!$C$14:$C$3599, 'Budget Detail - EEEEEE'!$B49,'Expenditures - all orgs'!$B$14:$B$3599,'Budget Detail - EEEEEE'!$B$3)</f>
        <v>0</v>
      </c>
      <c r="E49" s="965">
        <f>SUMIFS('Expenditures - all orgs'!$F$14:$F$3599,'Expenditures - all orgs'!$C$14:$C$3599, 'Budget Detail - EEEEEE'!$B49,'Expenditures - all orgs'!$B$14:$B$3599,'Budget Detail - EEEEEE'!$B$3)</f>
        <v>0</v>
      </c>
      <c r="F49" s="278">
        <f t="shared" si="0"/>
        <v>0</v>
      </c>
    </row>
    <row r="50" spans="1:6" ht="15" customHeight="1" x14ac:dyDescent="0.3">
      <c r="A50" s="216" t="s">
        <v>178</v>
      </c>
      <c r="B50" s="1140">
        <v>115200</v>
      </c>
      <c r="C50" s="275">
        <f>SUMIFS('Expenditures - all orgs'!$D$14:$D$3599,'Expenditures - all orgs'!$C$14:$C$3599, 'Budget Detail - EEEEEE'!$B50,'Expenditures - all orgs'!$B$14:$B$3599,'Budget Detail - EEEEEE'!$B$3)</f>
        <v>0</v>
      </c>
      <c r="D50" s="276">
        <f>SUMIFS('Expenditures - all orgs'!$E$14:$E$3599,'Expenditures - all orgs'!$C$14:$C$3599, 'Budget Detail - EEEEEE'!$B50,'Expenditures - all orgs'!$B$14:$B$3599,'Budget Detail - EEEEEE'!$B$3)</f>
        <v>0</v>
      </c>
      <c r="E50" s="965">
        <f>SUMIFS('Expenditures - all orgs'!$F$14:$F$3599,'Expenditures - all orgs'!$C$14:$C$3599, 'Budget Detail - EEEEEE'!$B50,'Expenditures - all orgs'!$B$14:$B$3599,'Budget Detail - EEEEEE'!$B$3)</f>
        <v>0</v>
      </c>
      <c r="F50" s="278">
        <f t="shared" si="0"/>
        <v>0</v>
      </c>
    </row>
    <row r="51" spans="1:6" ht="15" customHeight="1" x14ac:dyDescent="0.3">
      <c r="A51" s="216" t="s">
        <v>180</v>
      </c>
      <c r="B51" s="1140">
        <v>115300</v>
      </c>
      <c r="C51" s="275">
        <f>SUMIFS('Expenditures - all orgs'!$D$14:$D$3599,'Expenditures - all orgs'!$C$14:$C$3599, 'Budget Detail - EEEEEE'!$B51,'Expenditures - all orgs'!$B$14:$B$3599,'Budget Detail - EEEEEE'!$B$3)</f>
        <v>0</v>
      </c>
      <c r="D51" s="276">
        <f>SUMIFS('Expenditures - all orgs'!$E$14:$E$3599,'Expenditures - all orgs'!$C$14:$C$3599, 'Budget Detail - EEEEEE'!$B51,'Expenditures - all orgs'!$B$14:$B$3599,'Budget Detail - EEEEEE'!$B$3)</f>
        <v>0</v>
      </c>
      <c r="E51" s="965">
        <f>SUMIFS('Expenditures - all orgs'!$F$14:$F$3599,'Expenditures - all orgs'!$C$14:$C$3599, 'Budget Detail - EEEEEE'!$B51,'Expenditures - all orgs'!$B$14:$B$3599,'Budget Detail - EEEEEE'!$B$3)</f>
        <v>0</v>
      </c>
      <c r="F51" s="278">
        <f t="shared" si="0"/>
        <v>0</v>
      </c>
    </row>
    <row r="52" spans="1:6" ht="15" customHeight="1" x14ac:dyDescent="0.3">
      <c r="A52" s="216" t="s">
        <v>181</v>
      </c>
      <c r="B52" s="1140">
        <v>115400</v>
      </c>
      <c r="C52" s="275">
        <f>SUMIFS('Expenditures - all orgs'!$D$14:$D$3599,'Expenditures - all orgs'!$C$14:$C$3599, 'Budget Detail - EEEEEE'!$B52,'Expenditures - all orgs'!$B$14:$B$3599,'Budget Detail - EEEEEE'!$B$3)</f>
        <v>0</v>
      </c>
      <c r="D52" s="276">
        <f>SUMIFS('Expenditures - all orgs'!$E$14:$E$3599,'Expenditures - all orgs'!$C$14:$C$3599, 'Budget Detail - EEEEEE'!$B52,'Expenditures - all orgs'!$B$14:$B$3599,'Budget Detail - EEEEEE'!$B$3)</f>
        <v>0</v>
      </c>
      <c r="E52" s="965">
        <f>SUMIFS('Expenditures - all orgs'!$F$14:$F$3599,'Expenditures - all orgs'!$C$14:$C$3599, 'Budget Detail - EEEEEE'!$B52,'Expenditures - all orgs'!$B$14:$B$3599,'Budget Detail - EEEEEE'!$B$3)</f>
        <v>0</v>
      </c>
      <c r="F52" s="278">
        <f t="shared" si="0"/>
        <v>0</v>
      </c>
    </row>
    <row r="53" spans="1:6" ht="15" customHeight="1" x14ac:dyDescent="0.3">
      <c r="A53" s="216" t="s">
        <v>182</v>
      </c>
      <c r="B53" s="1140">
        <v>115800</v>
      </c>
      <c r="C53" s="275">
        <f>SUMIFS('Expenditures - all orgs'!$D$14:$D$3599,'Expenditures - all orgs'!$C$14:$C$3599, 'Budget Detail - EEEEEE'!$B53,'Expenditures - all orgs'!$B$14:$B$3599,'Budget Detail - EEEEEE'!$B$3)</f>
        <v>0</v>
      </c>
      <c r="D53" s="276">
        <f>SUMIFS('Expenditures - all orgs'!$E$14:$E$3599,'Expenditures - all orgs'!$C$14:$C$3599, 'Budget Detail - EEEEEE'!$B53,'Expenditures - all orgs'!$B$14:$B$3599,'Budget Detail - EEEEEE'!$B$3)</f>
        <v>0</v>
      </c>
      <c r="E53" s="965">
        <f>SUMIFS('Expenditures - all orgs'!$F$14:$F$3599,'Expenditures - all orgs'!$C$14:$C$3599, 'Budget Detail - EEEEEE'!$B53,'Expenditures - all orgs'!$B$14:$B$3599,'Budget Detail - EEEEEE'!$B$3)</f>
        <v>0</v>
      </c>
      <c r="F53" s="278">
        <f t="shared" si="0"/>
        <v>0</v>
      </c>
    </row>
    <row r="54" spans="1:6" ht="15" customHeight="1" x14ac:dyDescent="0.3">
      <c r="A54" s="216" t="s">
        <v>160</v>
      </c>
      <c r="B54" s="1140">
        <v>116200</v>
      </c>
      <c r="C54" s="275">
        <f>SUMIFS('Expenditures - all orgs'!$D$14:$D$3599,'Expenditures - all orgs'!$C$14:$C$3599, 'Budget Detail - EEEEEE'!$B54,'Expenditures - all orgs'!$B$14:$B$3599,'Budget Detail - EEEEEE'!$B$3)</f>
        <v>0</v>
      </c>
      <c r="D54" s="276">
        <f>SUMIFS('Expenditures - all orgs'!$E$14:$E$3599,'Expenditures - all orgs'!$C$14:$C$3599, 'Budget Detail - EEEEEE'!$B54,'Expenditures - all orgs'!$B$14:$B$3599,'Budget Detail - EEEEEE'!$B$3)</f>
        <v>0</v>
      </c>
      <c r="E54" s="965">
        <f>SUMIFS('Expenditures - all orgs'!$F$14:$F$3599,'Expenditures - all orgs'!$C$14:$C$3599, 'Budget Detail - EEEEEE'!$B54,'Expenditures - all orgs'!$B$14:$B$3599,'Budget Detail - EEEEEE'!$B$3)</f>
        <v>0</v>
      </c>
      <c r="F54" s="278">
        <f t="shared" si="0"/>
        <v>0</v>
      </c>
    </row>
    <row r="55" spans="1:6" ht="15" customHeight="1" x14ac:dyDescent="0.3">
      <c r="A55" s="216" t="s">
        <v>171</v>
      </c>
      <c r="B55" s="1140">
        <v>116300</v>
      </c>
      <c r="C55" s="275">
        <f>SUMIFS('Expenditures - all orgs'!$D$14:$D$3599,'Expenditures - all orgs'!$C$14:$C$3599, 'Budget Detail - EEEEEE'!$B55,'Expenditures - all orgs'!$B$14:$B$3599,'Budget Detail - EEEEEE'!$B$3)</f>
        <v>0</v>
      </c>
      <c r="D55" s="276">
        <f>SUMIFS('Expenditures - all orgs'!$E$14:$E$3599,'Expenditures - all orgs'!$C$14:$C$3599, 'Budget Detail - EEEEEE'!$B55,'Expenditures - all orgs'!$B$14:$B$3599,'Budget Detail - EEEEEE'!$B$3)</f>
        <v>0</v>
      </c>
      <c r="E55" s="965">
        <f>SUMIFS('Expenditures - all orgs'!$F$14:$F$3599,'Expenditures - all orgs'!$C$14:$C$3599, 'Budget Detail - EEEEEE'!$B55,'Expenditures - all orgs'!$B$14:$B$3599,'Budget Detail - EEEEEE'!$B$3)</f>
        <v>0</v>
      </c>
      <c r="F55" s="278">
        <f t="shared" si="0"/>
        <v>0</v>
      </c>
    </row>
    <row r="56" spans="1:6" ht="15" customHeight="1" x14ac:dyDescent="0.3">
      <c r="A56" s="216" t="s">
        <v>172</v>
      </c>
      <c r="B56" s="1140">
        <v>116400</v>
      </c>
      <c r="C56" s="275">
        <f>SUMIFS('Expenditures - all orgs'!$D$14:$D$3599,'Expenditures - all orgs'!$C$14:$C$3599, 'Budget Detail - EEEEEE'!$B56,'Expenditures - all orgs'!$B$14:$B$3599,'Budget Detail - EEEEEE'!$B$3)</f>
        <v>0</v>
      </c>
      <c r="D56" s="276">
        <f>SUMIFS('Expenditures - all orgs'!$E$14:$E$3599,'Expenditures - all orgs'!$C$14:$C$3599, 'Budget Detail - EEEEEE'!$B56,'Expenditures - all orgs'!$B$14:$B$3599,'Budget Detail - EEEEEE'!$B$3)</f>
        <v>0</v>
      </c>
      <c r="E56" s="965">
        <f>SUMIFS('Expenditures - all orgs'!$F$14:$F$3599,'Expenditures - all orgs'!$C$14:$C$3599, 'Budget Detail - EEEEEE'!$B56,'Expenditures - all orgs'!$B$14:$B$3599,'Budget Detail - EEEEEE'!$B$3)</f>
        <v>0</v>
      </c>
      <c r="F56" s="278">
        <f t="shared" si="0"/>
        <v>0</v>
      </c>
    </row>
    <row r="57" spans="1:6" ht="15" customHeight="1" x14ac:dyDescent="0.3">
      <c r="A57" s="216" t="s">
        <v>173</v>
      </c>
      <c r="B57" s="1140">
        <v>116500</v>
      </c>
      <c r="C57" s="275">
        <f>SUMIFS('Expenditures - all orgs'!$D$14:$D$3599,'Expenditures - all orgs'!$C$14:$C$3599, 'Budget Detail - EEEEEE'!$B57,'Expenditures - all orgs'!$B$14:$B$3599,'Budget Detail - EEEEEE'!$B$3)</f>
        <v>0</v>
      </c>
      <c r="D57" s="276">
        <f>SUMIFS('Expenditures - all orgs'!$E$14:$E$3599,'Expenditures - all orgs'!$C$14:$C$3599, 'Budget Detail - EEEEEE'!$B57,'Expenditures - all orgs'!$B$14:$B$3599,'Budget Detail - EEEEEE'!$B$3)</f>
        <v>0</v>
      </c>
      <c r="E57" s="965">
        <f>SUMIFS('Expenditures - all orgs'!$F$14:$F$3599,'Expenditures - all orgs'!$C$14:$C$3599, 'Budget Detail - EEEEEE'!$B57,'Expenditures - all orgs'!$B$14:$B$3599,'Budget Detail - EEEEEE'!$B$3)</f>
        <v>0</v>
      </c>
      <c r="F57" s="278">
        <f t="shared" si="0"/>
        <v>0</v>
      </c>
    </row>
    <row r="58" spans="1:6" ht="15" customHeight="1" x14ac:dyDescent="0.3">
      <c r="A58" s="216" t="s">
        <v>161</v>
      </c>
      <c r="B58" s="1140">
        <v>116600</v>
      </c>
      <c r="C58" s="275">
        <f>SUMIFS('Expenditures - all orgs'!$D$14:$D$3599,'Expenditures - all orgs'!$C$14:$C$3599, 'Budget Detail - EEEEEE'!$B58,'Expenditures - all orgs'!$B$14:$B$3599,'Budget Detail - EEEEEE'!$B$3)</f>
        <v>0</v>
      </c>
      <c r="D58" s="276">
        <f>SUMIFS('Expenditures - all orgs'!$E$14:$E$3599,'Expenditures - all orgs'!$C$14:$C$3599, 'Budget Detail - EEEEEE'!$B58,'Expenditures - all orgs'!$B$14:$B$3599,'Budget Detail - EEEEEE'!$B$3)</f>
        <v>0</v>
      </c>
      <c r="E58" s="965">
        <f>SUMIFS('Expenditures - all orgs'!$F$14:$F$3599,'Expenditures - all orgs'!$C$14:$C$3599, 'Budget Detail - EEEEEE'!$B58,'Expenditures - all orgs'!$B$14:$B$3599,'Budget Detail - EEEEEE'!$B$3)</f>
        <v>0</v>
      </c>
      <c r="F58" s="278">
        <f t="shared" si="0"/>
        <v>0</v>
      </c>
    </row>
    <row r="59" spans="1:6" ht="15" customHeight="1" x14ac:dyDescent="0.3">
      <c r="A59" s="216" t="s">
        <v>104</v>
      </c>
      <c r="B59" s="1142" t="s">
        <v>107</v>
      </c>
      <c r="C59" s="275">
        <f>SUMIFS('Expenditures - all orgs'!$D$14:$D$3599,'Expenditures - all orgs'!$C$14:$C$3599, 'Budget Detail - EEEEEE'!$B59,'Expenditures - all orgs'!$B$14:$B$3599,'Budget Detail - EEEEEE'!$B$3)</f>
        <v>0</v>
      </c>
      <c r="D59" s="276">
        <f>SUMIFS('Expenditures - all orgs'!$E$14:$E$3599,'Expenditures - all orgs'!$C$14:$C$3599, 'Budget Detail - EEEEEE'!$B59,'Expenditures - all orgs'!$B$14:$B$3599,'Budget Detail - EEEEEE'!$B$3)</f>
        <v>0</v>
      </c>
      <c r="E59" s="965">
        <f>SUMIFS('Expenditures - all orgs'!$F$14:$F$3599,'Expenditures - all orgs'!$C$14:$C$3599, 'Budget Detail - EEEEEE'!$B59,'Expenditures - all orgs'!$B$14:$B$3599,'Budget Detail - EEEEEE'!$B$3)</f>
        <v>0</v>
      </c>
      <c r="F59" s="278">
        <f t="shared" si="0"/>
        <v>0</v>
      </c>
    </row>
    <row r="60" spans="1:6" ht="15" customHeight="1" x14ac:dyDescent="0.3">
      <c r="A60" s="216" t="s">
        <v>104</v>
      </c>
      <c r="B60" s="1142" t="s">
        <v>107</v>
      </c>
      <c r="C60" s="275">
        <f>SUMIFS('Expenditures - all orgs'!$D$14:$D$3599,'Expenditures - all orgs'!$C$14:$C$3599, 'Budget Detail - EEEEEE'!$B60,'Expenditures - all orgs'!$B$14:$B$3599,'Budget Detail - EEEEEE'!$B$3)</f>
        <v>0</v>
      </c>
      <c r="D60" s="276">
        <f>SUMIFS('Expenditures - all orgs'!$E$14:$E$3599,'Expenditures - all orgs'!$C$14:$C$3599, 'Budget Detail - EEEEEE'!$B60,'Expenditures - all orgs'!$B$14:$B$3599,'Budget Detail - EEEEEE'!$B$3)</f>
        <v>0</v>
      </c>
      <c r="E60" s="965">
        <f>SUMIFS('Expenditures - all orgs'!$F$14:$F$3599,'Expenditures - all orgs'!$C$14:$C$3599, 'Budget Detail - EEEEEE'!$B60,'Expenditures - all orgs'!$B$14:$B$3599,'Budget Detail - EEEEEE'!$B$3)</f>
        <v>0</v>
      </c>
      <c r="F60" s="278">
        <f t="shared" si="0"/>
        <v>0</v>
      </c>
    </row>
    <row r="61" spans="1:6" ht="15" customHeight="1" x14ac:dyDescent="0.3">
      <c r="A61" s="216" t="s">
        <v>104</v>
      </c>
      <c r="B61" s="1142" t="s">
        <v>107</v>
      </c>
      <c r="C61" s="275">
        <f>SUMIFS('Expenditures - all orgs'!$D$14:$D$3599,'Expenditures - all orgs'!$C$14:$C$3599, 'Budget Detail - EEEEEE'!$B61,'Expenditures - all orgs'!$B$14:$B$3599,'Budget Detail - EEEEEE'!$B$3)</f>
        <v>0</v>
      </c>
      <c r="D61" s="276">
        <f>SUMIFS('Expenditures - all orgs'!$E$14:$E$3599,'Expenditures - all orgs'!$C$14:$C$3599, 'Budget Detail - EEEEEE'!$B61,'Expenditures - all orgs'!$B$14:$B$3599,'Budget Detail - EEEEEE'!$B$3)</f>
        <v>0</v>
      </c>
      <c r="E61" s="965">
        <f>SUMIFS('Expenditures - all orgs'!$F$14:$F$3599,'Expenditures - all orgs'!$C$14:$C$3599, 'Budget Detail - EEEEEE'!$B61,'Expenditures - all orgs'!$B$14:$B$3599,'Budget Detail - EEEEEE'!$B$3)</f>
        <v>0</v>
      </c>
      <c r="F61" s="278">
        <f t="shared" si="0"/>
        <v>0</v>
      </c>
    </row>
    <row r="62" spans="1:6" ht="15" customHeight="1" x14ac:dyDescent="0.3">
      <c r="A62" s="216" t="s">
        <v>104</v>
      </c>
      <c r="B62" s="1142" t="s">
        <v>107</v>
      </c>
      <c r="C62" s="275">
        <f>SUMIFS('Expenditures - all orgs'!$D$14:$D$3599,'Expenditures - all orgs'!$C$14:$C$3599, 'Budget Detail - EEEEEE'!$B62,'Expenditures - all orgs'!$B$14:$B$3599,'Budget Detail - EEEEEE'!$B$3)</f>
        <v>0</v>
      </c>
      <c r="D62" s="276">
        <f>SUMIFS('Expenditures - all orgs'!$E$14:$E$3599,'Expenditures - all orgs'!$C$14:$C$3599, 'Budget Detail - EEEEEE'!$B62,'Expenditures - all orgs'!$B$14:$B$3599,'Budget Detail - EEEEEE'!$B$3)</f>
        <v>0</v>
      </c>
      <c r="E62" s="965">
        <f>SUMIFS('Expenditures - all orgs'!$F$14:$F$3599,'Expenditures - all orgs'!$C$14:$C$3599, 'Budget Detail - EEEEEE'!$B62,'Expenditures - all orgs'!$B$14:$B$3599,'Budget Detail - EEEEEE'!$B$3)</f>
        <v>0</v>
      </c>
      <c r="F62" s="278">
        <f t="shared" si="0"/>
        <v>0</v>
      </c>
    </row>
    <row r="63" spans="1:6" ht="15" customHeight="1" x14ac:dyDescent="0.3">
      <c r="A63" s="216" t="s">
        <v>104</v>
      </c>
      <c r="B63" s="1142" t="s">
        <v>107</v>
      </c>
      <c r="C63" s="275">
        <f>SUMIFS('Expenditures - all orgs'!$D$14:$D$3599,'Expenditures - all orgs'!$C$14:$C$3599, 'Budget Detail - EEEEEE'!$B63,'Expenditures - all orgs'!$B$14:$B$3599,'Budget Detail - EEEEEE'!$B$3)</f>
        <v>0</v>
      </c>
      <c r="D63" s="276">
        <f>SUMIFS('Expenditures - all orgs'!$E$14:$E$3599,'Expenditures - all orgs'!$C$14:$C$3599, 'Budget Detail - EEEEEE'!$B63,'Expenditures - all orgs'!$B$14:$B$3599,'Budget Detail - EEEEEE'!$B$3)</f>
        <v>0</v>
      </c>
      <c r="E63" s="965">
        <f>SUMIFS('Expenditures - all orgs'!$F$14:$F$3599,'Expenditures - all orgs'!$C$14:$C$3599, 'Budget Detail - EEEEEE'!$B63,'Expenditures - all orgs'!$B$14:$B$3599,'Budget Detail - EEEEEE'!$B$3)</f>
        <v>0</v>
      </c>
      <c r="F63" s="278">
        <f t="shared" si="0"/>
        <v>0</v>
      </c>
    </row>
    <row r="64" spans="1:6" ht="15" customHeight="1" x14ac:dyDescent="0.3">
      <c r="A64" s="216" t="s">
        <v>104</v>
      </c>
      <c r="B64" s="1142" t="s">
        <v>107</v>
      </c>
      <c r="C64" s="275">
        <f>SUMIFS('Expenditures - all orgs'!$D$14:$D$3599,'Expenditures - all orgs'!$C$14:$C$3599, 'Budget Detail - EEEEEE'!$B64,'Expenditures - all orgs'!$B$14:$B$3599,'Budget Detail - EEEEEE'!$B$3)</f>
        <v>0</v>
      </c>
      <c r="D64" s="276">
        <f>SUMIFS('Expenditures - all orgs'!$E$14:$E$3599,'Expenditures - all orgs'!$C$14:$C$3599, 'Budget Detail - EEEEEE'!$B64,'Expenditures - all orgs'!$B$14:$B$3599,'Budget Detail - EEEEEE'!$B$3)</f>
        <v>0</v>
      </c>
      <c r="E64" s="965">
        <f>SUMIFS('Expenditures - all orgs'!$F$14:$F$3599,'Expenditures - all orgs'!$C$14:$C$3599, 'Budget Detail - EEEEEE'!$B64,'Expenditures - all orgs'!$B$14:$B$3599,'Budget Detail - EEEEEE'!$B$3)</f>
        <v>0</v>
      </c>
      <c r="F64" s="278">
        <f t="shared" si="0"/>
        <v>0</v>
      </c>
    </row>
    <row r="65" spans="1:6" ht="15" customHeight="1" x14ac:dyDescent="0.3">
      <c r="A65" s="216" t="s">
        <v>104</v>
      </c>
      <c r="B65" s="1142" t="s">
        <v>107</v>
      </c>
      <c r="C65" s="275">
        <f>SUMIFS('Expenditures - all orgs'!$D$14:$D$3599,'Expenditures - all orgs'!$C$14:$C$3599, 'Budget Detail - EEEEEE'!$B65,'Expenditures - all orgs'!$B$14:$B$3599,'Budget Detail - EEEEEE'!$B$3)</f>
        <v>0</v>
      </c>
      <c r="D65" s="276">
        <f>SUMIFS('Expenditures - all orgs'!$E$14:$E$3599,'Expenditures - all orgs'!$C$14:$C$3599, 'Budget Detail - EEEEEE'!$B65,'Expenditures - all orgs'!$B$14:$B$3599,'Budget Detail - EEEEEE'!$B$3)</f>
        <v>0</v>
      </c>
      <c r="E65" s="965">
        <f>SUMIFS('Expenditures - all orgs'!$F$14:$F$3599,'Expenditures - all orgs'!$C$14:$C$3599, 'Budget Detail - EEEEEE'!$B65,'Expenditures - all orgs'!$B$14:$B$3599,'Budget Detail - EEEEEE'!$B$3)</f>
        <v>0</v>
      </c>
      <c r="F65" s="278">
        <f t="shared" si="0"/>
        <v>0</v>
      </c>
    </row>
    <row r="66" spans="1:6" ht="15" customHeight="1" x14ac:dyDescent="0.3">
      <c r="A66" s="216" t="s">
        <v>104</v>
      </c>
      <c r="B66" s="1142" t="s">
        <v>107</v>
      </c>
      <c r="C66" s="275">
        <f>SUMIFS('Expenditures - all orgs'!$D$14:$D$3599,'Expenditures - all orgs'!$C$14:$C$3599, 'Budget Detail - EEEEEE'!$B66,'Expenditures - all orgs'!$B$14:$B$3599,'Budget Detail - EEEEEE'!$B$3)</f>
        <v>0</v>
      </c>
      <c r="D66" s="276">
        <f>SUMIFS('Expenditures - all orgs'!$E$14:$E$3599,'Expenditures - all orgs'!$C$14:$C$3599, 'Budget Detail - EEEEEE'!$B66,'Expenditures - all orgs'!$B$14:$B$3599,'Budget Detail - EEEEEE'!$B$3)</f>
        <v>0</v>
      </c>
      <c r="E66" s="965">
        <f>SUMIFS('Expenditures - all orgs'!$F$14:$F$3599,'Expenditures - all orgs'!$C$14:$C$3599, 'Budget Detail - EEEEEE'!$B66,'Expenditures - all orgs'!$B$14:$B$3599,'Budget Detail - EEEEEE'!$B$3)</f>
        <v>0</v>
      </c>
      <c r="F66" s="278">
        <f t="shared" si="0"/>
        <v>0</v>
      </c>
    </row>
    <row r="67" spans="1:6" ht="15" customHeight="1" x14ac:dyDescent="0.3">
      <c r="A67" s="216" t="s">
        <v>104</v>
      </c>
      <c r="B67" s="1142" t="s">
        <v>107</v>
      </c>
      <c r="C67" s="275">
        <f>SUMIFS('Expenditures - all orgs'!$D$14:$D$3599,'Expenditures - all orgs'!$C$14:$C$3599, 'Budget Detail - EEEEEE'!$B67,'Expenditures - all orgs'!$B$14:$B$3599,'Budget Detail - EEEEEE'!$B$3)</f>
        <v>0</v>
      </c>
      <c r="D67" s="276">
        <f>SUMIFS('Expenditures - all orgs'!$E$14:$E$3599,'Expenditures - all orgs'!$C$14:$C$3599, 'Budget Detail - EEEEEE'!$B67,'Expenditures - all orgs'!$B$14:$B$3599,'Budget Detail - EEEEEE'!$B$3)</f>
        <v>0</v>
      </c>
      <c r="E67" s="965">
        <f>SUMIFS('Expenditures - all orgs'!$F$14:$F$3599,'Expenditures - all orgs'!$C$14:$C$3599, 'Budget Detail - EEEEEE'!$B67,'Expenditures - all orgs'!$B$14:$B$3599,'Budget Detail - EEEEEE'!$B$3)</f>
        <v>0</v>
      </c>
      <c r="F67" s="278">
        <f t="shared" si="0"/>
        <v>0</v>
      </c>
    </row>
    <row r="68" spans="1:6" ht="15" customHeight="1" x14ac:dyDescent="0.3">
      <c r="A68" s="216" t="s">
        <v>104</v>
      </c>
      <c r="B68" s="1142" t="s">
        <v>107</v>
      </c>
      <c r="C68" s="275">
        <f>SUMIFS('Expenditures - all orgs'!$D$14:$D$3599,'Expenditures - all orgs'!$C$14:$C$3599, 'Budget Detail - EEEEEE'!$B68,'Expenditures - all orgs'!$B$14:$B$3599,'Budget Detail - EEEEEE'!$B$3)</f>
        <v>0</v>
      </c>
      <c r="D68" s="276">
        <f>SUMIFS('Expenditures - all orgs'!$E$14:$E$3599,'Expenditures - all orgs'!$C$14:$C$3599, 'Budget Detail - EEEEEE'!$B68,'Expenditures - all orgs'!$B$14:$B$3599,'Budget Detail - EEEEEE'!$B$3)</f>
        <v>0</v>
      </c>
      <c r="E68" s="965">
        <f>SUMIFS('Expenditures - all orgs'!$F$14:$F$3599,'Expenditures - all orgs'!$C$14:$C$3599, 'Budget Detail - EEEEEE'!$B68,'Expenditures - all orgs'!$B$14:$B$3599,'Budget Detail - EEEEEE'!$B$3)</f>
        <v>0</v>
      </c>
      <c r="F68" s="278">
        <f t="shared" si="0"/>
        <v>0</v>
      </c>
    </row>
    <row r="69" spans="1:6" ht="15" customHeight="1" x14ac:dyDescent="0.3">
      <c r="A69" s="216" t="s">
        <v>104</v>
      </c>
      <c r="B69" s="1142" t="s">
        <v>107</v>
      </c>
      <c r="C69" s="275">
        <f>SUMIFS('Expenditures - all orgs'!$D$14:$D$3599,'Expenditures - all orgs'!$C$14:$C$3599, 'Budget Detail - EEEEEE'!$B69,'Expenditures - all orgs'!$B$14:$B$3599,'Budget Detail - EEEEEE'!$B$3)</f>
        <v>0</v>
      </c>
      <c r="D69" s="276">
        <f>SUMIFS('Expenditures - all orgs'!$E$14:$E$3599,'Expenditures - all orgs'!$C$14:$C$3599, 'Budget Detail - EEEEEE'!$B69,'Expenditures - all orgs'!$B$14:$B$3599,'Budget Detail - EEEEEE'!$B$3)</f>
        <v>0</v>
      </c>
      <c r="E69" s="965">
        <f>SUMIFS('Expenditures - all orgs'!$F$14:$F$3599,'Expenditures - all orgs'!$C$14:$C$3599, 'Budget Detail - EEEEEE'!$B69,'Expenditures - all orgs'!$B$14:$B$3599,'Budget Detail - EEEEEE'!$B$3)</f>
        <v>0</v>
      </c>
      <c r="F69" s="278">
        <f t="shared" si="0"/>
        <v>0</v>
      </c>
    </row>
    <row r="70" spans="1:6" ht="15" customHeight="1" thickBot="1" x14ac:dyDescent="0.35">
      <c r="A70" s="216" t="s">
        <v>104</v>
      </c>
      <c r="B70" s="1142" t="s">
        <v>107</v>
      </c>
      <c r="C70" s="275">
        <f>SUMIFS('Expenditures - all orgs'!$D$14:$D$3599,'Expenditures - all orgs'!$C$14:$C$3599, 'Budget Detail - EEEEEE'!$B70,'Expenditures - all orgs'!$B$14:$B$3599,'Budget Detail - EEEEEE'!$B$3)</f>
        <v>0</v>
      </c>
      <c r="D70" s="276">
        <f>SUMIFS('Expenditures - all orgs'!$E$14:$E$3599,'Expenditures - all orgs'!$C$14:$C$3599, 'Budget Detail - EEEEEE'!$B70,'Expenditures - all orgs'!$B$14:$B$3599,'Budget Detail - EEEEEE'!$B$3)</f>
        <v>0</v>
      </c>
      <c r="E70" s="965">
        <f>SUMIFS('Expenditures - all orgs'!$F$14:$F$3599,'Expenditures - all orgs'!$C$14:$C$3599, 'Budget Detail - EEEEEE'!$B70,'Expenditures - all orgs'!$B$14:$B$3599,'Budget Detail - EEEEEE'!$B$3)</f>
        <v>0</v>
      </c>
      <c r="F70" s="286">
        <f t="shared" si="0"/>
        <v>0</v>
      </c>
    </row>
    <row r="71" spans="1:6" ht="15" customHeight="1" thickBot="1" x14ac:dyDescent="0.35">
      <c r="A71" s="1384" t="s">
        <v>211</v>
      </c>
      <c r="B71" s="1385"/>
      <c r="C71" s="1138">
        <f>SUM(C10:C70)</f>
        <v>0</v>
      </c>
      <c r="D71" s="1138">
        <f>SUM(D10:D70)</f>
        <v>0</v>
      </c>
      <c r="E71" s="1138">
        <f>SUM(E10:E70)</f>
        <v>0</v>
      </c>
      <c r="F71" s="1139">
        <f>SUM(F10:F70)</f>
        <v>0</v>
      </c>
    </row>
    <row r="72" spans="1:6" ht="15" customHeight="1" x14ac:dyDescent="0.3">
      <c r="A72" s="708"/>
      <c r="B72" s="708"/>
      <c r="C72" s="287"/>
      <c r="D72" s="288"/>
      <c r="E72" s="289"/>
      <c r="F72" s="290"/>
    </row>
    <row r="73" spans="1:6" ht="15" customHeight="1" x14ac:dyDescent="0.3">
      <c r="A73" s="217" t="s">
        <v>294</v>
      </c>
      <c r="B73" s="708"/>
      <c r="C73" s="291"/>
      <c r="D73" s="292"/>
      <c r="E73" s="292"/>
      <c r="F73" s="293"/>
    </row>
    <row r="74" spans="1:6" ht="15" customHeight="1" x14ac:dyDescent="0.3">
      <c r="A74" s="218" t="s">
        <v>183</v>
      </c>
      <c r="B74" s="589">
        <v>119600</v>
      </c>
      <c r="C74" s="294">
        <f>SUMIFS('Expenditures - all orgs'!$D$14:$D$3599,'Expenditures - all orgs'!$C$14:$C$3599, 'Budget Detail - EEEEEE'!$B74,'Expenditures - all orgs'!$B$14:$B$3599,'Budget Detail - EEEEEE'!$B$3)</f>
        <v>0</v>
      </c>
      <c r="D74" s="295">
        <f>SUMIFS('Expenditures - all orgs'!$E$14:$E$3599,'Expenditures - all orgs'!$C$14:$C$3599, 'Budget Detail - EEEEEE'!$B74,'Expenditures - all orgs'!$B$14:$B$3599,'Budget Detail - EEEEEE'!$B$3)</f>
        <v>0</v>
      </c>
      <c r="E74" s="296">
        <f>SUMIFS('Expenditures - all orgs'!$F$14:$F$3599,'Expenditures - all orgs'!$C$14:$C$3599, 'Budget Detail - EEEEEE'!$B74,'Expenditures - all orgs'!$B$14:$B$3599,'Budget Detail - EEEEEE'!$B$3)</f>
        <v>0</v>
      </c>
      <c r="F74" s="297">
        <f t="shared" si="0"/>
        <v>0</v>
      </c>
    </row>
    <row r="75" spans="1:6" ht="15" customHeight="1" x14ac:dyDescent="0.3">
      <c r="A75" s="218" t="s">
        <v>184</v>
      </c>
      <c r="B75" s="590">
        <v>119700</v>
      </c>
      <c r="C75" s="294">
        <f>SUMIFS('Expenditures - all orgs'!$D$14:$D$3599,'Expenditures - all orgs'!$C$14:$C$3599, 'Budget Detail - EEEEEE'!$B75,'Expenditures - all orgs'!$B$14:$B$3599,'Budget Detail - EEEEEE'!$B$3)</f>
        <v>0</v>
      </c>
      <c r="D75" s="295">
        <f>SUMIFS('Expenditures - all orgs'!$E$14:$E$3599,'Expenditures - all orgs'!$C$14:$C$3599, 'Budget Detail - EEEEEE'!$B75,'Expenditures - all orgs'!$B$14:$B$3599,'Budget Detail - EEEEEE'!$B$3)</f>
        <v>0</v>
      </c>
      <c r="E75" s="296">
        <f>SUMIFS('Expenditures - all orgs'!$F$14:$F$3599,'Expenditures - all orgs'!$C$14:$C$3599, 'Budget Detail - EEEEEE'!$B75,'Expenditures - all orgs'!$B$14:$B$3599,'Budget Detail - EEEEEE'!$B$3)</f>
        <v>0</v>
      </c>
      <c r="F75" s="297">
        <f t="shared" si="0"/>
        <v>0</v>
      </c>
    </row>
    <row r="76" spans="1:6" ht="15" customHeight="1" x14ac:dyDescent="0.3">
      <c r="A76" s="218" t="s">
        <v>185</v>
      </c>
      <c r="B76" s="590">
        <v>119800</v>
      </c>
      <c r="C76" s="294">
        <f>SUMIFS('Expenditures - all orgs'!$D$14:$D$3599,'Expenditures - all orgs'!$C$14:$C$3599, 'Budget Detail - EEEEEE'!$B76,'Expenditures - all orgs'!$B$14:$B$3599,'Budget Detail - EEEEEE'!$B$3)</f>
        <v>0</v>
      </c>
      <c r="D76" s="295">
        <f>SUMIFS('Expenditures - all orgs'!$E$14:$E$3599,'Expenditures - all orgs'!$C$14:$C$3599, 'Budget Detail - EEEEEE'!$B76,'Expenditures - all orgs'!$B$14:$B$3599,'Budget Detail - EEEEEE'!$B$3)</f>
        <v>0</v>
      </c>
      <c r="E76" s="296">
        <f>SUMIFS('Expenditures - all orgs'!$F$14:$F$3599,'Expenditures - all orgs'!$C$14:$C$3599, 'Budget Detail - EEEEEE'!$B76,'Expenditures - all orgs'!$B$14:$B$3599,'Budget Detail - EEEEEE'!$B$3)</f>
        <v>0</v>
      </c>
      <c r="F76" s="297">
        <f t="shared" ref="F76:F80" si="1">C76-D76-E76</f>
        <v>0</v>
      </c>
    </row>
    <row r="77" spans="1:6" ht="15" customHeight="1" x14ac:dyDescent="0.3">
      <c r="A77" s="218" t="s">
        <v>185</v>
      </c>
      <c r="B77" s="590">
        <v>119900</v>
      </c>
      <c r="C77" s="294">
        <f>SUMIFS('Expenditures - all orgs'!$D$14:$D$3599,'Expenditures - all orgs'!$C$14:$C$3599, 'Budget Detail - EEEEEE'!$B77,'Expenditures - all orgs'!$B$14:$B$3599,'Budget Detail - EEEEEE'!$B$3)</f>
        <v>0</v>
      </c>
      <c r="D77" s="295">
        <f>SUMIFS('Expenditures - all orgs'!$E$14:$E$3599,'Expenditures - all orgs'!$C$14:$C$3599, 'Budget Detail - EEEEEE'!$B77,'Expenditures - all orgs'!$B$14:$B$3599,'Budget Detail - EEEEEE'!$B$3)</f>
        <v>0</v>
      </c>
      <c r="E77" s="296">
        <f>SUMIFS('Expenditures - all orgs'!$F$14:$F$3599,'Expenditures - all orgs'!$C$14:$C$3599, 'Budget Detail - EEEEEE'!$B77,'Expenditures - all orgs'!$B$14:$B$3599,'Budget Detail - EEEEEE'!$B$3)</f>
        <v>0</v>
      </c>
      <c r="F77" s="297">
        <f t="shared" si="1"/>
        <v>0</v>
      </c>
    </row>
    <row r="78" spans="1:6" ht="15" customHeight="1" x14ac:dyDescent="0.3">
      <c r="A78" s="218" t="s">
        <v>185</v>
      </c>
      <c r="B78" s="590">
        <v>119940</v>
      </c>
      <c r="C78" s="294">
        <f>SUMIFS('Expenditures - all orgs'!$D$14:$D$3599,'Expenditures - all orgs'!$C$14:$C$3599, 'Budget Detail - EEEEEE'!$B78,'Expenditures - all orgs'!$B$14:$B$3599,'Budget Detail - EEEEEE'!$B$3)</f>
        <v>0</v>
      </c>
      <c r="D78" s="295">
        <f>SUMIFS('Expenditures - all orgs'!$E$14:$E$3599,'Expenditures - all orgs'!$C$14:$C$3599, 'Budget Detail - EEEEEE'!$B78,'Expenditures - all orgs'!$B$14:$B$3599,'Budget Detail - EEEEEE'!$B$3)</f>
        <v>0</v>
      </c>
      <c r="E78" s="296">
        <f>SUMIFS('Expenditures - all orgs'!$F$14:$F$3599,'Expenditures - all orgs'!$C$14:$C$3599, 'Budget Detail - EEEEEE'!$B78,'Expenditures - all orgs'!$B$14:$B$3599,'Budget Detail - EEEEEE'!$B$3)</f>
        <v>0</v>
      </c>
      <c r="F78" s="297">
        <f t="shared" si="1"/>
        <v>0</v>
      </c>
    </row>
    <row r="79" spans="1:6" ht="15" customHeight="1" x14ac:dyDescent="0.3">
      <c r="A79" s="218" t="s">
        <v>104</v>
      </c>
      <c r="B79" s="590" t="s">
        <v>107</v>
      </c>
      <c r="C79" s="294">
        <f>SUMIFS('Expenditures - all orgs'!$D$14:$D$3599,'Expenditures - all orgs'!$C$14:$C$3599, 'Budget Detail - EEEEEE'!$B79,'Expenditures - all orgs'!$B$14:$B$3599,'Budget Detail - EEEEEE'!$B$3)</f>
        <v>0</v>
      </c>
      <c r="D79" s="295">
        <f>SUMIFS('Expenditures - all orgs'!$E$14:$E$3599,'Expenditures - all orgs'!$C$14:$C$3599, 'Budget Detail - EEEEEE'!$B79,'Expenditures - all orgs'!$B$14:$B$3599,'Budget Detail - EEEEEE'!$B$3)</f>
        <v>0</v>
      </c>
      <c r="E79" s="296">
        <f>SUMIFS('Expenditures - all orgs'!$F$14:$F$3599,'Expenditures - all orgs'!$C$14:$C$3599, 'Budget Detail - EEEEEE'!$B79,'Expenditures - all orgs'!$B$14:$B$3599,'Budget Detail - EEEEEE'!$B$3)</f>
        <v>0</v>
      </c>
      <c r="F79" s="297">
        <f t="shared" si="1"/>
        <v>0</v>
      </c>
    </row>
    <row r="80" spans="1:6" ht="15" customHeight="1" thickBot="1" x14ac:dyDescent="0.35">
      <c r="A80" s="218" t="s">
        <v>104</v>
      </c>
      <c r="B80" s="590" t="s">
        <v>107</v>
      </c>
      <c r="C80" s="294">
        <f>SUMIFS('Expenditures - all orgs'!$D$14:$D$3599,'Expenditures - all orgs'!$C$14:$C$3599, 'Budget Detail - EEEEEE'!$B80,'Expenditures - all orgs'!$B$14:$B$3599,'Budget Detail - EEEEEE'!$B$3)</f>
        <v>0</v>
      </c>
      <c r="D80" s="295">
        <f>SUMIFS('Expenditures - all orgs'!$E$14:$E$3599,'Expenditures - all orgs'!$C$14:$C$3599, 'Budget Detail - EEEEEE'!$B80,'Expenditures - all orgs'!$B$14:$B$3599,'Budget Detail - EEEEEE'!$B$3)</f>
        <v>0</v>
      </c>
      <c r="E80" s="296">
        <f>SUMIFS('Expenditures - all orgs'!$F$14:$F$3599,'Expenditures - all orgs'!$C$14:$C$3599, 'Budget Detail - EEEEEE'!$B80,'Expenditures - all orgs'!$B$14:$B$3599,'Budget Detail - EEEEEE'!$B$3)</f>
        <v>0</v>
      </c>
      <c r="F80" s="298">
        <f t="shared" si="1"/>
        <v>0</v>
      </c>
    </row>
    <row r="81" spans="1:37" ht="15" customHeight="1" thickBot="1" x14ac:dyDescent="0.35">
      <c r="A81" s="1386" t="s">
        <v>212</v>
      </c>
      <c r="B81" s="1387"/>
      <c r="C81" s="1143">
        <f>SUM(C74:C80)</f>
        <v>0</v>
      </c>
      <c r="D81" s="1143">
        <f>SUM(D74:D80)</f>
        <v>0</v>
      </c>
      <c r="E81" s="1143">
        <f t="shared" ref="E81:F81" si="2">SUM(E74:E80)</f>
        <v>0</v>
      </c>
      <c r="F81" s="1144">
        <f t="shared" si="2"/>
        <v>0</v>
      </c>
    </row>
    <row r="82" spans="1:37" ht="15" customHeight="1" thickBot="1" x14ac:dyDescent="0.35">
      <c r="A82" s="218"/>
      <c r="B82" s="219"/>
      <c r="C82" s="300"/>
      <c r="D82" s="289"/>
      <c r="E82" s="289"/>
      <c r="F82" s="290"/>
    </row>
    <row r="83" spans="1:37" ht="18" thickBot="1" x14ac:dyDescent="0.35">
      <c r="A83" s="1382" t="s">
        <v>313</v>
      </c>
      <c r="B83" s="1383"/>
      <c r="C83" s="301">
        <f>C71+C81</f>
        <v>0</v>
      </c>
      <c r="D83" s="301">
        <f>D71+D81</f>
        <v>0</v>
      </c>
      <c r="E83" s="301">
        <f>E71+E81</f>
        <v>0</v>
      </c>
      <c r="F83" s="302">
        <f>F71+F81</f>
        <v>0</v>
      </c>
    </row>
    <row r="84" spans="1:37" ht="15" customHeight="1" x14ac:dyDescent="0.3">
      <c r="A84" s="215"/>
      <c r="B84" s="215"/>
      <c r="C84" s="709"/>
      <c r="D84" s="709"/>
      <c r="E84" s="303"/>
      <c r="F84" s="284"/>
    </row>
    <row r="85" spans="1:37" ht="15" customHeight="1" x14ac:dyDescent="0.3">
      <c r="A85" s="216"/>
      <c r="B85" s="216"/>
      <c r="C85" s="709"/>
      <c r="D85" s="709"/>
      <c r="E85" s="710"/>
      <c r="F85" s="714"/>
    </row>
    <row r="86" spans="1:37" ht="17.399999999999999" x14ac:dyDescent="0.3">
      <c r="A86" s="220" t="s">
        <v>14</v>
      </c>
      <c r="B86" s="221"/>
      <c r="C86" s="304"/>
      <c r="D86" s="709"/>
      <c r="E86" s="710"/>
      <c r="F86" s="714"/>
    </row>
    <row r="87" spans="1:37" ht="15" customHeight="1" thickBot="1" x14ac:dyDescent="0.35">
      <c r="A87" s="222" t="s">
        <v>86</v>
      </c>
      <c r="B87" s="595">
        <v>120010</v>
      </c>
      <c r="C87" s="347">
        <f>SUMIFS('Expenditures - all orgs'!$D$14:$D$3599,'Expenditures - all orgs'!$C$14:$C$3599, 'Budget Detail - EEEEEE'!$B87,'Expenditures - all orgs'!$B$14:$B$3599,'Budget Detail - EEEEEE'!$B$3)</f>
        <v>0</v>
      </c>
      <c r="D87" s="388">
        <f>SUMIFS('Expenditures - all orgs'!$E$14:$E$3599,'Expenditures - all orgs'!$C$14:$C$3599, 'Budget Detail - EEEEEE'!$B87,'Expenditures - all orgs'!$B$14:$B$3599,'Budget Detail - EEEEEE'!$B$3)</f>
        <v>0</v>
      </c>
      <c r="E87" s="389">
        <f>SUMIFS('Expenditures - all orgs'!$F$14:$F$3599,'Expenditures - all orgs'!$C$14:$C$3599, 'Budget Detail - EEEEEE'!$B87,'Expenditures - all orgs'!$B$14:$B$3599,'Budget Detail - EEEEEE'!$B$3)</f>
        <v>0</v>
      </c>
      <c r="F87" s="390">
        <f>C87-D87-E87</f>
        <v>0</v>
      </c>
    </row>
    <row r="88" spans="1:37" ht="15" customHeight="1" thickBot="1" x14ac:dyDescent="0.35">
      <c r="A88" s="218"/>
      <c r="B88" s="596" t="s">
        <v>362</v>
      </c>
      <c r="C88" s="349">
        <f>SUM(C87)</f>
        <v>0</v>
      </c>
      <c r="D88" s="349">
        <f t="shared" ref="D88:F88" si="3">SUM(D87)</f>
        <v>0</v>
      </c>
      <c r="E88" s="349">
        <f t="shared" si="3"/>
        <v>0</v>
      </c>
      <c r="F88" s="349">
        <f t="shared" si="3"/>
        <v>0</v>
      </c>
    </row>
    <row r="89" spans="1:37" ht="15" customHeight="1" x14ac:dyDescent="0.3">
      <c r="A89" s="708"/>
      <c r="B89" s="588"/>
      <c r="C89" s="288"/>
      <c r="D89" s="966"/>
      <c r="E89" s="966"/>
      <c r="F89" s="967"/>
    </row>
    <row r="90" spans="1:37" ht="15" customHeight="1" x14ac:dyDescent="0.3">
      <c r="A90" s="231" t="s">
        <v>204</v>
      </c>
      <c r="B90" s="588"/>
      <c r="C90" s="291"/>
      <c r="D90" s="292"/>
      <c r="E90" s="292"/>
      <c r="F90" s="293"/>
    </row>
    <row r="91" spans="1:37" ht="15" customHeight="1" x14ac:dyDescent="0.3">
      <c r="A91" s="222" t="s">
        <v>91</v>
      </c>
      <c r="B91" s="597">
        <v>121100</v>
      </c>
      <c r="C91" s="308">
        <f>SUMIFS('Expenditures - all orgs'!$D$14:$D$3599,'Expenditures - all orgs'!$C$14:$C$3599, 'Budget Detail - EEEEEE'!$B91,'Expenditures - all orgs'!$B$14:$B$3599,'Budget Detail - EEEEEE'!$B$3)</f>
        <v>0</v>
      </c>
      <c r="D91" s="393">
        <f>SUMIFS('Expenditures - all orgs'!$E$14:$E$3599,'Expenditures - all orgs'!$C$14:$C$3599, 'Budget Detail - EEEEEE'!$B91,'Expenditures - all orgs'!$B$14:$B$3599,'Budget Detail - EEEEEE'!$B$3)</f>
        <v>0</v>
      </c>
      <c r="E91" s="394">
        <f>SUMIFS('Expenditures - all orgs'!$F$14:$F$3599,'Expenditures - all orgs'!$C$14:$C$3599, 'Budget Detail - EEEEEE'!$B91,'Expenditures - all orgs'!$B$14:$B$3599,'Budget Detail - EEEEEE'!$B$3)</f>
        <v>0</v>
      </c>
      <c r="F91" s="395">
        <f>C91-D91-E91</f>
        <v>0</v>
      </c>
    </row>
    <row r="92" spans="1:37" ht="15" customHeight="1" x14ac:dyDescent="0.3">
      <c r="A92" s="222" t="s">
        <v>301</v>
      </c>
      <c r="B92" s="598">
        <v>121110</v>
      </c>
      <c r="C92" s="308">
        <f>SUMIFS('Expenditures - all orgs'!$D$14:$D$3599,'Expenditures - all orgs'!$C$14:$C$3599, 'Budget Detail - EEEEEE'!$B92,'Expenditures - all orgs'!$B$14:$B$3599,'Budget Detail - EEEEEE'!$B$3)</f>
        <v>0</v>
      </c>
      <c r="D92" s="393">
        <f>SUMIFS('Expenditures - all orgs'!$E$14:$E$3599,'Expenditures - all orgs'!$C$14:$C$3599, 'Budget Detail - EEEEEE'!$B92,'Expenditures - all orgs'!$B$14:$B$3599,'Budget Detail - EEEEEE'!$B$3)</f>
        <v>0</v>
      </c>
      <c r="E92" s="394">
        <f>SUMIFS('Expenditures - all orgs'!$F$14:$F$3599,'Expenditures - all orgs'!$C$14:$C$3599, 'Budget Detail - EEEEEE'!$B92,'Expenditures - all orgs'!$B$14:$B$3599,'Budget Detail - EEEEEE'!$B$3)</f>
        <v>0</v>
      </c>
      <c r="F92" s="396">
        <f>C92-D92-E92</f>
        <v>0</v>
      </c>
    </row>
    <row r="93" spans="1:37" ht="15" customHeight="1" x14ac:dyDescent="0.3">
      <c r="A93" s="222" t="s">
        <v>186</v>
      </c>
      <c r="B93" s="598">
        <v>121200</v>
      </c>
      <c r="C93" s="308">
        <f>SUMIFS('Expenditures - all orgs'!$D$14:$D$3599,'Expenditures - all orgs'!$C$14:$C$3599, 'Budget Detail - EEEEEE'!$B93,'Expenditures - all orgs'!$B$14:$B$3599,'Budget Detail - EEEEEE'!$B$3)</f>
        <v>0</v>
      </c>
      <c r="D93" s="393">
        <f>SUMIFS('Expenditures - all orgs'!$E$14:$E$3599,'Expenditures - all orgs'!$C$14:$C$3599, 'Budget Detail - EEEEEE'!$B93,'Expenditures - all orgs'!$B$14:$B$3599,'Budget Detail - EEEEEE'!$B$3)</f>
        <v>0</v>
      </c>
      <c r="E93" s="394">
        <f>SUMIFS('Expenditures - all orgs'!$F$14:$F$3599,'Expenditures - all orgs'!$C$14:$C$3599, 'Budget Detail - EEEEEE'!$B93,'Expenditures - all orgs'!$B$14:$B$3599,'Budget Detail - EEEEEE'!$B$3)</f>
        <v>0</v>
      </c>
      <c r="F93" s="396">
        <f t="shared" ref="F93:F103" si="4">C93-D93-E93</f>
        <v>0</v>
      </c>
    </row>
    <row r="94" spans="1:37" s="713" customFormat="1" ht="15" customHeight="1" x14ac:dyDescent="0.3">
      <c r="A94" s="222" t="s">
        <v>418</v>
      </c>
      <c r="B94" s="598">
        <v>121300</v>
      </c>
      <c r="C94" s="308">
        <f>SUMIFS('Expenditures - all orgs'!$D$14:$D$3599,'Expenditures - all orgs'!$C$14:$C$3599, 'Budget Detail - EEEEEE'!$B94,'Expenditures - all orgs'!$B$14:$B$3599,'Budget Detail - EEEEEE'!$B$3)</f>
        <v>0</v>
      </c>
      <c r="D94" s="393">
        <f>SUMIFS('Expenditures - all orgs'!$E$14:$E$3599,'Expenditures - all orgs'!$C$14:$C$3599, 'Budget Detail - EEEEEE'!$B94,'Expenditures - all orgs'!$B$14:$B$3599,'Budget Detail - EEEEEE'!$B$3)</f>
        <v>0</v>
      </c>
      <c r="E94" s="394">
        <f>SUMIFS('Expenditures - all orgs'!$F$14:$F$3599,'Expenditures - all orgs'!$C$14:$C$3599, 'Budget Detail - EEEEEE'!$B94,'Expenditures - all orgs'!$B$14:$B$3599,'Budget Detail - EEEEEE'!$B$3)</f>
        <v>0</v>
      </c>
      <c r="F94" s="396">
        <f t="shared" si="4"/>
        <v>0</v>
      </c>
      <c r="G94" s="281"/>
      <c r="H94" s="711"/>
      <c r="I94" s="711"/>
      <c r="J94" s="711"/>
      <c r="K94" s="712"/>
      <c r="L94" s="712"/>
      <c r="M94" s="712"/>
      <c r="N94" s="712"/>
      <c r="O94" s="712"/>
      <c r="P94" s="712"/>
      <c r="Q94" s="712"/>
      <c r="R94" s="712"/>
      <c r="S94" s="712"/>
      <c r="T94" s="712"/>
      <c r="U94" s="712"/>
      <c r="V94" s="712"/>
      <c r="W94" s="712"/>
      <c r="X94" s="712"/>
      <c r="Y94" s="712"/>
      <c r="Z94" s="712"/>
      <c r="AA94" s="712"/>
      <c r="AB94" s="712"/>
      <c r="AC94" s="712"/>
      <c r="AD94" s="712"/>
      <c r="AE94" s="712"/>
      <c r="AF94" s="712"/>
      <c r="AG94" s="712"/>
      <c r="AH94" s="712"/>
      <c r="AI94" s="712"/>
      <c r="AJ94" s="712"/>
      <c r="AK94" s="712"/>
    </row>
    <row r="95" spans="1:37" ht="15" customHeight="1" x14ac:dyDescent="0.3">
      <c r="A95" s="222" t="s">
        <v>203</v>
      </c>
      <c r="B95" s="598">
        <v>121400</v>
      </c>
      <c r="C95" s="308">
        <f>SUMIFS('Expenditures - all orgs'!$D$14:$D$3599,'Expenditures - all orgs'!$C$14:$C$3599, 'Budget Detail - EEEEEE'!$B95,'Expenditures - all orgs'!$B$14:$B$3599,'Budget Detail - EEEEEE'!$B$3)</f>
        <v>0</v>
      </c>
      <c r="D95" s="393">
        <f>SUMIFS('Expenditures - all orgs'!$E$14:$E$3599,'Expenditures - all orgs'!$C$14:$C$3599, 'Budget Detail - EEEEEE'!$B95,'Expenditures - all orgs'!$B$14:$B$3599,'Budget Detail - EEEEEE'!$B$3)</f>
        <v>0</v>
      </c>
      <c r="E95" s="394">
        <f>SUMIFS('Expenditures - all orgs'!$F$14:$F$3599,'Expenditures - all orgs'!$C$14:$C$3599, 'Budget Detail - EEEEEE'!$B95,'Expenditures - all orgs'!$B$14:$B$3599,'Budget Detail - EEEEEE'!$B$3)</f>
        <v>0</v>
      </c>
      <c r="F95" s="396">
        <f t="shared" si="4"/>
        <v>0</v>
      </c>
    </row>
    <row r="96" spans="1:37" s="713" customFormat="1" ht="15" customHeight="1" x14ac:dyDescent="0.3">
      <c r="A96" s="222" t="s">
        <v>419</v>
      </c>
      <c r="B96" s="598">
        <v>121410</v>
      </c>
      <c r="C96" s="308">
        <f>SUMIFS('Expenditures - all orgs'!$D$14:$D$3599,'Expenditures - all orgs'!$C$14:$C$3599, 'Budget Detail - EEEEEE'!$B96,'Expenditures - all orgs'!$B$14:$B$3599,'Budget Detail - EEEEEE'!$B$3)</f>
        <v>0</v>
      </c>
      <c r="D96" s="393">
        <f>SUMIFS('Expenditures - all orgs'!$E$14:$E$3599,'Expenditures - all orgs'!$C$14:$C$3599, 'Budget Detail - EEEEEE'!$B96,'Expenditures - all orgs'!$B$14:$B$3599,'Budget Detail - EEEEEE'!$B$3)</f>
        <v>0</v>
      </c>
      <c r="E96" s="394">
        <f>SUMIFS('Expenditures - all orgs'!$F$14:$F$3599,'Expenditures - all orgs'!$C$14:$C$3599, 'Budget Detail - EEEEEE'!$B96,'Expenditures - all orgs'!$B$14:$B$3599,'Budget Detail - EEEEEE'!$B$3)</f>
        <v>0</v>
      </c>
      <c r="F96" s="396">
        <f t="shared" si="4"/>
        <v>0</v>
      </c>
      <c r="G96" s="712"/>
      <c r="H96" s="711"/>
      <c r="I96" s="711"/>
      <c r="J96" s="711"/>
      <c r="K96" s="712"/>
      <c r="L96" s="712"/>
      <c r="M96" s="712"/>
      <c r="N96" s="712"/>
      <c r="O96" s="712"/>
      <c r="P96" s="712"/>
      <c r="Q96" s="712"/>
      <c r="R96" s="712"/>
      <c r="S96" s="712"/>
      <c r="T96" s="712"/>
      <c r="U96" s="712"/>
      <c r="V96" s="712"/>
      <c r="W96" s="712"/>
      <c r="X96" s="712"/>
      <c r="Y96" s="712"/>
      <c r="Z96" s="712"/>
      <c r="AA96" s="712"/>
      <c r="AB96" s="712"/>
      <c r="AC96" s="712"/>
      <c r="AD96" s="712"/>
      <c r="AE96" s="712"/>
      <c r="AF96" s="712"/>
      <c r="AG96" s="712"/>
      <c r="AH96" s="712"/>
      <c r="AI96" s="712"/>
      <c r="AJ96" s="712"/>
      <c r="AK96" s="712"/>
    </row>
    <row r="97" spans="1:37" s="713" customFormat="1" ht="15" customHeight="1" x14ac:dyDescent="0.3">
      <c r="A97" s="222" t="s">
        <v>420</v>
      </c>
      <c r="B97" s="598">
        <v>121420</v>
      </c>
      <c r="C97" s="308">
        <f>SUMIFS('Expenditures - all orgs'!$D$14:$D$3599,'Expenditures - all orgs'!$C$14:$C$3599, 'Budget Detail - EEEEEE'!$B97,'Expenditures - all orgs'!$B$14:$B$3599,'Budget Detail - EEEEEE'!$B$3)</f>
        <v>0</v>
      </c>
      <c r="D97" s="393">
        <f>SUMIFS('Expenditures - all orgs'!$E$14:$E$3599,'Expenditures - all orgs'!$C$14:$C$3599, 'Budget Detail - EEEEEE'!$B97,'Expenditures - all orgs'!$B$14:$B$3599,'Budget Detail - EEEEEE'!$B$3)</f>
        <v>0</v>
      </c>
      <c r="E97" s="394">
        <f>SUMIFS('Expenditures - all orgs'!$F$14:$F$3599,'Expenditures - all orgs'!$C$14:$C$3599, 'Budget Detail - EEEEEE'!$B97,'Expenditures - all orgs'!$B$14:$B$3599,'Budget Detail - EEEEEE'!$B$3)</f>
        <v>0</v>
      </c>
      <c r="F97" s="396">
        <f t="shared" si="4"/>
        <v>0</v>
      </c>
      <c r="G97" s="712"/>
      <c r="H97" s="711"/>
      <c r="I97" s="711"/>
      <c r="J97" s="711"/>
      <c r="K97" s="712"/>
      <c r="L97" s="712"/>
      <c r="M97" s="712"/>
      <c r="N97" s="712"/>
      <c r="O97" s="712"/>
      <c r="P97" s="712"/>
      <c r="Q97" s="712"/>
      <c r="R97" s="712"/>
      <c r="S97" s="712"/>
      <c r="T97" s="712"/>
      <c r="U97" s="712"/>
      <c r="V97" s="712"/>
      <c r="W97" s="712"/>
      <c r="X97" s="712"/>
      <c r="Y97" s="712"/>
      <c r="Z97" s="712"/>
      <c r="AA97" s="712"/>
      <c r="AB97" s="712"/>
      <c r="AC97" s="712"/>
      <c r="AD97" s="712"/>
      <c r="AE97" s="712"/>
      <c r="AF97" s="712"/>
      <c r="AG97" s="712"/>
      <c r="AH97" s="712"/>
      <c r="AI97" s="712"/>
      <c r="AJ97" s="712"/>
      <c r="AK97" s="712"/>
    </row>
    <row r="98" spans="1:37" ht="15" customHeight="1" x14ac:dyDescent="0.3">
      <c r="A98" s="223" t="s">
        <v>82</v>
      </c>
      <c r="B98" s="598">
        <v>121500</v>
      </c>
      <c r="C98" s="308">
        <f>SUMIFS('Expenditures - all orgs'!$D$14:$D$3599,'Expenditures - all orgs'!$C$14:$C$3599, 'Budget Detail - EEEEEE'!$B98,'Expenditures - all orgs'!$B$14:$B$3599,'Budget Detail - EEEEEE'!$B$3)</f>
        <v>0</v>
      </c>
      <c r="D98" s="393">
        <f>SUMIFS('Expenditures - all orgs'!$E$14:$E$3599,'Expenditures - all orgs'!$C$14:$C$3599, 'Budget Detail - EEEEEE'!$B98,'Expenditures - all orgs'!$B$14:$B$3599,'Budget Detail - EEEEEE'!$B$3)</f>
        <v>0</v>
      </c>
      <c r="E98" s="394">
        <f>SUMIFS('Expenditures - all orgs'!$F$14:$F$3599,'Expenditures - all orgs'!$C$14:$C$3599, 'Budget Detail - EEEEEE'!$B98,'Expenditures - all orgs'!$B$14:$B$3599,'Budget Detail - EEEEEE'!$B$3)</f>
        <v>0</v>
      </c>
      <c r="F98" s="396">
        <f t="shared" si="4"/>
        <v>0</v>
      </c>
    </row>
    <row r="99" spans="1:37" ht="15" customHeight="1" x14ac:dyDescent="0.3">
      <c r="A99" s="223" t="s">
        <v>205</v>
      </c>
      <c r="B99" s="598">
        <v>121700</v>
      </c>
      <c r="C99" s="308">
        <f>SUMIFS('Expenditures - all orgs'!$D$14:$D$3599,'Expenditures - all orgs'!$C$14:$C$3599, 'Budget Detail - EEEEEE'!$B99,'Expenditures - all orgs'!$B$14:$B$3599,'Budget Detail - EEEEEE'!$B$3)</f>
        <v>0</v>
      </c>
      <c r="D99" s="393">
        <f>SUMIFS('Expenditures - all orgs'!$E$14:$E$3599,'Expenditures - all orgs'!$C$14:$C$3599, 'Budget Detail - EEEEEE'!$B99,'Expenditures - all orgs'!$B$14:$B$3599,'Budget Detail - EEEEEE'!$B$3)</f>
        <v>0</v>
      </c>
      <c r="E99" s="394">
        <f>SUMIFS('Expenditures - all orgs'!$F$14:$F$3599,'Expenditures - all orgs'!$C$14:$C$3599, 'Budget Detail - EEEEEE'!$B99,'Expenditures - all orgs'!$B$14:$B$3599,'Budget Detail - EEEEEE'!$B$3)</f>
        <v>0</v>
      </c>
      <c r="F99" s="396">
        <f t="shared" si="4"/>
        <v>0</v>
      </c>
    </row>
    <row r="100" spans="1:37" ht="15" customHeight="1" x14ac:dyDescent="0.3">
      <c r="A100" s="223" t="s">
        <v>206</v>
      </c>
      <c r="B100" s="598">
        <v>121800</v>
      </c>
      <c r="C100" s="308">
        <f>SUMIFS('Expenditures - all orgs'!$D$14:$D$3599,'Expenditures - all orgs'!$C$14:$C$3599, 'Budget Detail - EEEEEE'!$B100,'Expenditures - all orgs'!$B$14:$B$3599,'Budget Detail - EEEEEE'!$B$3)</f>
        <v>0</v>
      </c>
      <c r="D100" s="393">
        <f>SUMIFS('Expenditures - all orgs'!$E$14:$E$3599,'Expenditures - all orgs'!$C$14:$C$3599, 'Budget Detail - EEEEEE'!$B100,'Expenditures - all orgs'!$B$14:$B$3599,'Budget Detail - EEEEEE'!$B$3)</f>
        <v>0</v>
      </c>
      <c r="E100" s="394">
        <f>SUMIFS('Expenditures - all orgs'!$F$14:$F$3599,'Expenditures - all orgs'!$C$14:$C$3599, 'Budget Detail - EEEEEE'!$B100,'Expenditures - all orgs'!$B$14:$B$3599,'Budget Detail - EEEEEE'!$B$3)</f>
        <v>0</v>
      </c>
      <c r="F100" s="396">
        <f t="shared" si="4"/>
        <v>0</v>
      </c>
    </row>
    <row r="101" spans="1:37" ht="15" customHeight="1" x14ac:dyDescent="0.3">
      <c r="A101" s="223" t="s">
        <v>187</v>
      </c>
      <c r="B101" s="598">
        <v>121900</v>
      </c>
      <c r="C101" s="308">
        <f>SUMIFS('Expenditures - all orgs'!$D$14:$D$3599,'Expenditures - all orgs'!$C$14:$C$3599, 'Budget Detail - EEEEEE'!$B101,'Expenditures - all orgs'!$B$14:$B$3599,'Budget Detail - EEEEEE'!$B$3)</f>
        <v>0</v>
      </c>
      <c r="D101" s="393">
        <f>SUMIFS('Expenditures - all orgs'!$E$14:$E$3599,'Expenditures - all orgs'!$C$14:$C$3599, 'Budget Detail - EEEEEE'!$B101,'Expenditures - all orgs'!$B$14:$B$3599,'Budget Detail - EEEEEE'!$B$3)</f>
        <v>0</v>
      </c>
      <c r="E101" s="394">
        <f>SUMIFS('Expenditures - all orgs'!$F$14:$F$3599,'Expenditures - all orgs'!$C$14:$C$3599, 'Budget Detail - EEEEEE'!$B101,'Expenditures - all orgs'!$B$14:$B$3599,'Budget Detail - EEEEEE'!$B$3)</f>
        <v>0</v>
      </c>
      <c r="F101" s="397">
        <f t="shared" si="4"/>
        <v>0</v>
      </c>
    </row>
    <row r="102" spans="1:37" ht="15" customHeight="1" x14ac:dyDescent="0.3">
      <c r="A102" s="708" t="s">
        <v>104</v>
      </c>
      <c r="B102" s="599" t="s">
        <v>107</v>
      </c>
      <c r="C102" s="308">
        <f>SUMIFS('Expenditures - all orgs'!$D$14:$D$3599,'Expenditures - all orgs'!$C$14:$C$3599, 'Budget Detail - EEEEEE'!$B102,'Expenditures - all orgs'!$B$14:$B$3599,'Budget Detail - EEEEEE'!$B$3)</f>
        <v>0</v>
      </c>
      <c r="D102" s="393">
        <f>SUMIFS('Expenditures - all orgs'!$E$14:$E$3599,'Expenditures - all orgs'!$C$14:$C$3599, 'Budget Detail - EEEEEE'!$B102,'Expenditures - all orgs'!$B$14:$B$3599,'Budget Detail - EEEEEE'!$B$3)</f>
        <v>0</v>
      </c>
      <c r="E102" s="394">
        <f>SUMIFS('Expenditures - all orgs'!$F$14:$F$3599,'Expenditures - all orgs'!$C$14:$C$3599, 'Budget Detail - EEEEEE'!$B102,'Expenditures - all orgs'!$B$14:$B$3599,'Budget Detail - EEEEEE'!$B$3)</f>
        <v>0</v>
      </c>
      <c r="F102" s="397">
        <f t="shared" si="4"/>
        <v>0</v>
      </c>
    </row>
    <row r="103" spans="1:37" ht="15" customHeight="1" thickBot="1" x14ac:dyDescent="0.35">
      <c r="A103" s="708" t="s">
        <v>104</v>
      </c>
      <c r="B103" s="599" t="s">
        <v>107</v>
      </c>
      <c r="C103" s="308">
        <f>SUMIFS('Expenditures - all orgs'!$D$14:$D$3599,'Expenditures - all orgs'!$C$14:$C$3599, 'Budget Detail - EEEEEE'!$B103,'Expenditures - all orgs'!$B$14:$B$3599,'Budget Detail - EEEEEE'!$B$3)</f>
        <v>0</v>
      </c>
      <c r="D103" s="398">
        <f>SUMIFS('Expenditures - all orgs'!$E$14:$E$3599,'Expenditures - all orgs'!$C$14:$C$3599, 'Budget Detail - EEEEEE'!$B103,'Expenditures - all orgs'!$B$14:$B$3599,'Budget Detail - EEEEEE'!$B$3)</f>
        <v>0</v>
      </c>
      <c r="E103" s="399">
        <f>SUMIFS('Expenditures - all orgs'!$F$14:$F$3599,'Expenditures - all orgs'!$C$14:$C$3599, 'Budget Detail - EEEEEE'!$B103,'Expenditures - all orgs'!$B$14:$B$3599,'Budget Detail - EEEEEE'!$B$3)</f>
        <v>0</v>
      </c>
      <c r="F103" s="400">
        <f t="shared" si="4"/>
        <v>0</v>
      </c>
    </row>
    <row r="104" spans="1:37" ht="15" customHeight="1" thickBot="1" x14ac:dyDescent="0.35">
      <c r="A104" s="708"/>
      <c r="B104" s="600" t="s">
        <v>362</v>
      </c>
      <c r="C104" s="350">
        <f>SUM(C91:C103)</f>
        <v>0</v>
      </c>
      <c r="D104" s="350">
        <f t="shared" ref="D104:F104" si="5">SUM(D91:D103)</f>
        <v>0</v>
      </c>
      <c r="E104" s="350">
        <f t="shared" si="5"/>
        <v>0</v>
      </c>
      <c r="F104" s="350">
        <f t="shared" si="5"/>
        <v>0</v>
      </c>
    </row>
    <row r="105" spans="1:37" ht="15" customHeight="1" x14ac:dyDescent="0.3">
      <c r="A105" s="708"/>
      <c r="B105" s="588"/>
      <c r="C105" s="288"/>
      <c r="D105" s="966"/>
      <c r="E105" s="966"/>
      <c r="F105" s="967"/>
    </row>
    <row r="106" spans="1:37" ht="15" customHeight="1" x14ac:dyDescent="0.3">
      <c r="A106" s="231" t="s">
        <v>207</v>
      </c>
      <c r="B106" s="588"/>
      <c r="C106" s="291"/>
      <c r="D106" s="292"/>
      <c r="E106" s="292"/>
      <c r="F106" s="293"/>
    </row>
    <row r="107" spans="1:37" ht="15" customHeight="1" x14ac:dyDescent="0.3">
      <c r="A107" s="223" t="s">
        <v>32</v>
      </c>
      <c r="B107" s="601">
        <v>122100</v>
      </c>
      <c r="C107" s="309">
        <f>SUMIFS('Expenditures - all orgs'!$D$14:$D$3599,'Expenditures - all orgs'!$C$14:$C$3599, 'Budget Detail - EEEEEE'!$B107,'Expenditures - all orgs'!$B$14:$B$3599,'Budget Detail - EEEEEE'!$B$3)</f>
        <v>0</v>
      </c>
      <c r="D107" s="403">
        <f>SUMIFS('Expenditures - all orgs'!$E$14:$E$3599,'Expenditures - all orgs'!$C$14:$C$3599, 'Budget Detail - EEEEEE'!$B107,'Expenditures - all orgs'!$B$14:$B$3599,'Budget Detail - EEEEEE'!$B$3)</f>
        <v>0</v>
      </c>
      <c r="E107" s="404">
        <f>SUMIFS('Expenditures - all orgs'!$F$14:$F$3599,'Expenditures - all orgs'!$C$14:$C$3599, 'Budget Detail - EEEEEE'!$B107,'Expenditures - all orgs'!$B$14:$B$3599,'Budget Detail - EEEEEE'!$B$3)</f>
        <v>0</v>
      </c>
      <c r="F107" s="405">
        <f t="shared" ref="F107:F365" si="6">C107-D107-E107</f>
        <v>0</v>
      </c>
    </row>
    <row r="108" spans="1:37" ht="15" customHeight="1" x14ac:dyDescent="0.3">
      <c r="A108" s="223" t="s">
        <v>188</v>
      </c>
      <c r="B108" s="602">
        <v>122200</v>
      </c>
      <c r="C108" s="309">
        <f>SUMIFS('Expenditures - all orgs'!$D$14:$D$3599,'Expenditures - all orgs'!$C$14:$C$3599, 'Budget Detail - EEEEEE'!$B108,'Expenditures - all orgs'!$B$14:$B$3599,'Budget Detail - EEEEEE'!$B$3)</f>
        <v>0</v>
      </c>
      <c r="D108" s="403">
        <f>SUMIFS('Expenditures - all orgs'!$E$14:$E$3599,'Expenditures - all orgs'!$C$14:$C$3599, 'Budget Detail - EEEEEE'!$B108,'Expenditures - all orgs'!$B$14:$B$3599,'Budget Detail - EEEEEE'!$B$3)</f>
        <v>0</v>
      </c>
      <c r="E108" s="404">
        <f>SUMIFS('Expenditures - all orgs'!$F$14:$F$3599,'Expenditures - all orgs'!$C$14:$C$3599, 'Budget Detail - EEEEEE'!$B108,'Expenditures - all orgs'!$B$14:$B$3599,'Budget Detail - EEEEEE'!$B$3)</f>
        <v>0</v>
      </c>
      <c r="F108" s="405">
        <f t="shared" si="6"/>
        <v>0</v>
      </c>
    </row>
    <row r="109" spans="1:37" ht="15" customHeight="1" x14ac:dyDescent="0.3">
      <c r="A109" s="223" t="s">
        <v>59</v>
      </c>
      <c r="B109" s="602">
        <v>122400</v>
      </c>
      <c r="C109" s="309">
        <f>SUMIFS('Expenditures - all orgs'!$D$14:$D$3599,'Expenditures - all orgs'!$C$14:$C$3599, 'Budget Detail - EEEEEE'!$B109,'Expenditures - all orgs'!$B$14:$B$3599,'Budget Detail - EEEEEE'!$B$3)</f>
        <v>0</v>
      </c>
      <c r="D109" s="403">
        <f>SUMIFS('Expenditures - all orgs'!$E$14:$E$3599,'Expenditures - all orgs'!$C$14:$C$3599, 'Budget Detail - EEEEEE'!$B109,'Expenditures - all orgs'!$B$14:$B$3599,'Budget Detail - EEEEEE'!$B$3)</f>
        <v>0</v>
      </c>
      <c r="E109" s="404">
        <f>SUMIFS('Expenditures - all orgs'!$F$14:$F$3599,'Expenditures - all orgs'!$C$14:$C$3599, 'Budget Detail - EEEEEE'!$B109,'Expenditures - all orgs'!$B$14:$B$3599,'Budget Detail - EEEEEE'!$B$3)</f>
        <v>0</v>
      </c>
      <c r="F109" s="405">
        <f t="shared" si="6"/>
        <v>0</v>
      </c>
    </row>
    <row r="110" spans="1:37" ht="15" customHeight="1" x14ac:dyDescent="0.3">
      <c r="A110" s="223" t="s">
        <v>108</v>
      </c>
      <c r="B110" s="602">
        <v>122430</v>
      </c>
      <c r="C110" s="309">
        <f>SUMIFS('Expenditures - all orgs'!$D$14:$D$3599,'Expenditures - all orgs'!$C$14:$C$3599, 'Budget Detail - EEEEEE'!$B110,'Expenditures - all orgs'!$B$14:$B$3599,'Budget Detail - EEEEEE'!$B$3)</f>
        <v>0</v>
      </c>
      <c r="D110" s="403">
        <f>SUMIFS('Expenditures - all orgs'!$E$14:$E$3599,'Expenditures - all orgs'!$C$14:$C$3599, 'Budget Detail - EEEEEE'!$B110,'Expenditures - all orgs'!$B$14:$B$3599,'Budget Detail - EEEEEE'!$B$3)</f>
        <v>0</v>
      </c>
      <c r="E110" s="404">
        <f>SUMIFS('Expenditures - all orgs'!$F$14:$F$3599,'Expenditures - all orgs'!$C$14:$C$3599, 'Budget Detail - EEEEEE'!$B110,'Expenditures - all orgs'!$B$14:$B$3599,'Budget Detail - EEEEEE'!$B$3)</f>
        <v>0</v>
      </c>
      <c r="F110" s="405">
        <f t="shared" si="6"/>
        <v>0</v>
      </c>
    </row>
    <row r="111" spans="1:37" ht="15" customHeight="1" x14ac:dyDescent="0.3">
      <c r="A111" s="224" t="s">
        <v>60</v>
      </c>
      <c r="B111" s="602">
        <v>122500</v>
      </c>
      <c r="C111" s="309">
        <f>SUMIFS('Expenditures - all orgs'!$D$14:$D$3599,'Expenditures - all orgs'!$C$14:$C$3599, 'Budget Detail - EEEEEE'!$B111,'Expenditures - all orgs'!$B$14:$B$3599,'Budget Detail - EEEEEE'!$B$3)</f>
        <v>0</v>
      </c>
      <c r="D111" s="403">
        <f>SUMIFS('Expenditures - all orgs'!$E$14:$E$3599,'Expenditures - all orgs'!$C$14:$C$3599, 'Budget Detail - EEEEEE'!$B111,'Expenditures - all orgs'!$B$14:$B$3599,'Budget Detail - EEEEEE'!$B$3)</f>
        <v>0</v>
      </c>
      <c r="E111" s="404">
        <f>SUMIFS('Expenditures - all orgs'!$F$14:$F$3599,'Expenditures - all orgs'!$C$14:$C$3599, 'Budget Detail - EEEEEE'!$B111,'Expenditures - all orgs'!$B$14:$B$3599,'Budget Detail - EEEEEE'!$B$3)</f>
        <v>0</v>
      </c>
      <c r="F111" s="405">
        <f t="shared" si="6"/>
        <v>0</v>
      </c>
    </row>
    <row r="112" spans="1:37" ht="15" customHeight="1" x14ac:dyDescent="0.3">
      <c r="A112" s="224" t="s">
        <v>61</v>
      </c>
      <c r="B112" s="602">
        <v>122600</v>
      </c>
      <c r="C112" s="309">
        <f>SUMIFS('Expenditures - all orgs'!$D$14:$D$3599,'Expenditures - all orgs'!$C$14:$C$3599, 'Budget Detail - EEEEEE'!$B112,'Expenditures - all orgs'!$B$14:$B$3599,'Budget Detail - EEEEEE'!$B$3)</f>
        <v>0</v>
      </c>
      <c r="D112" s="403">
        <f>SUMIFS('Expenditures - all orgs'!$E$14:$E$3599,'Expenditures - all orgs'!$C$14:$C$3599, 'Budget Detail - EEEEEE'!$B112,'Expenditures - all orgs'!$B$14:$B$3599,'Budget Detail - EEEEEE'!$B$3)</f>
        <v>0</v>
      </c>
      <c r="E112" s="404">
        <f>SUMIFS('Expenditures - all orgs'!$F$14:$F$3599,'Expenditures - all orgs'!$C$14:$C$3599, 'Budget Detail - EEEEEE'!$B112,'Expenditures - all orgs'!$B$14:$B$3599,'Budget Detail - EEEEEE'!$B$3)</f>
        <v>0</v>
      </c>
      <c r="F112" s="405">
        <f t="shared" si="6"/>
        <v>0</v>
      </c>
    </row>
    <row r="113" spans="1:6" ht="15" customHeight="1" x14ac:dyDescent="0.3">
      <c r="A113" s="223" t="s">
        <v>15</v>
      </c>
      <c r="B113" s="602">
        <v>122700</v>
      </c>
      <c r="C113" s="309">
        <f>SUMIFS('Expenditures - all orgs'!$D$14:$D$3599,'Expenditures - all orgs'!$C$14:$C$3599, 'Budget Detail - EEEEEE'!$B113,'Expenditures - all orgs'!$B$14:$B$3599,'Budget Detail - EEEEEE'!$B$3)</f>
        <v>0</v>
      </c>
      <c r="D113" s="403">
        <f>SUMIFS('Expenditures - all orgs'!$E$14:$E$3599,'Expenditures - all orgs'!$C$14:$C$3599, 'Budget Detail - EEEEEE'!$B113,'Expenditures - all orgs'!$B$14:$B$3599,'Budget Detail - EEEEEE'!$B$3)</f>
        <v>0</v>
      </c>
      <c r="E113" s="404">
        <f>SUMIFS('Expenditures - all orgs'!$F$14:$F$3599,'Expenditures - all orgs'!$C$14:$C$3599, 'Budget Detail - EEEEEE'!$B113,'Expenditures - all orgs'!$B$14:$B$3599,'Budget Detail - EEEEEE'!$B$3)</f>
        <v>0</v>
      </c>
      <c r="F113" s="405">
        <f t="shared" si="6"/>
        <v>0</v>
      </c>
    </row>
    <row r="114" spans="1:6" ht="15" customHeight="1" x14ac:dyDescent="0.3">
      <c r="A114" s="223" t="s">
        <v>114</v>
      </c>
      <c r="B114" s="602">
        <v>122730</v>
      </c>
      <c r="C114" s="309">
        <f>SUMIFS('Expenditures - all orgs'!$D$14:$D$3599,'Expenditures - all orgs'!$C$14:$C$3599, 'Budget Detail - EEEEEE'!$B114,'Expenditures - all orgs'!$B$14:$B$3599,'Budget Detail - EEEEEE'!$B$3)</f>
        <v>0</v>
      </c>
      <c r="D114" s="403">
        <f>SUMIFS('Expenditures - all orgs'!$E$14:$E$3599,'Expenditures - all orgs'!$C$14:$C$3599, 'Budget Detail - EEEEEE'!$B114,'Expenditures - all orgs'!$B$14:$B$3599,'Budget Detail - EEEEEE'!$B$3)</f>
        <v>0</v>
      </c>
      <c r="E114" s="404">
        <f>SUMIFS('Expenditures - all orgs'!$F$14:$F$3599,'Expenditures - all orgs'!$C$14:$C$3599, 'Budget Detail - EEEEEE'!$B114,'Expenditures - all orgs'!$B$14:$B$3599,'Budget Detail - EEEEEE'!$B$3)</f>
        <v>0</v>
      </c>
      <c r="F114" s="405">
        <f t="shared" si="6"/>
        <v>0</v>
      </c>
    </row>
    <row r="115" spans="1:6" ht="15" customHeight="1" x14ac:dyDescent="0.3">
      <c r="A115" s="223" t="s">
        <v>189</v>
      </c>
      <c r="B115" s="602">
        <v>122800</v>
      </c>
      <c r="C115" s="309">
        <f>SUMIFS('Expenditures - all orgs'!$D$14:$D$3599,'Expenditures - all orgs'!$C$14:$C$3599, 'Budget Detail - EEEEEE'!$B115,'Expenditures - all orgs'!$B$14:$B$3599,'Budget Detail - EEEEEE'!$B$3)</f>
        <v>0</v>
      </c>
      <c r="D115" s="403">
        <f>SUMIFS('Expenditures - all orgs'!$E$14:$E$3599,'Expenditures - all orgs'!$C$14:$C$3599, 'Budget Detail - EEEEEE'!$B115,'Expenditures - all orgs'!$B$14:$B$3599,'Budget Detail - EEEEEE'!$B$3)</f>
        <v>0</v>
      </c>
      <c r="E115" s="404">
        <f>SUMIFS('Expenditures - all orgs'!$F$14:$F$3599,'Expenditures - all orgs'!$C$14:$C$3599, 'Budget Detail - EEEEEE'!$B115,'Expenditures - all orgs'!$B$14:$B$3599,'Budget Detail - EEEEEE'!$B$3)</f>
        <v>0</v>
      </c>
      <c r="F115" s="405">
        <f t="shared" si="6"/>
        <v>0</v>
      </c>
    </row>
    <row r="116" spans="1:6" ht="15" customHeight="1" x14ac:dyDescent="0.3">
      <c r="A116" s="708" t="s">
        <v>104</v>
      </c>
      <c r="B116" s="602" t="s">
        <v>107</v>
      </c>
      <c r="C116" s="309">
        <f>SUMIFS('Expenditures - all orgs'!$D$14:$D$3599,'Expenditures - all orgs'!$C$14:$C$3599, 'Budget Detail - EEEEEE'!$B116,'Expenditures - all orgs'!$B$14:$B$3599,'Budget Detail - EEEEEE'!$B$3)</f>
        <v>0</v>
      </c>
      <c r="D116" s="403">
        <f>SUMIFS('Expenditures - all orgs'!$E$14:$E$3599,'Expenditures - all orgs'!$C$14:$C$3599, 'Budget Detail - EEEEEE'!$B116,'Expenditures - all orgs'!$B$14:$B$3599,'Budget Detail - EEEEEE'!$B$3)</f>
        <v>0</v>
      </c>
      <c r="E116" s="404">
        <f>SUMIFS('Expenditures - all orgs'!$F$14:$F$3599,'Expenditures - all orgs'!$C$14:$C$3599, 'Budget Detail - EEEEEE'!$B116,'Expenditures - all orgs'!$B$14:$B$3599,'Budget Detail - EEEEEE'!$B$3)</f>
        <v>0</v>
      </c>
      <c r="F116" s="405">
        <f t="shared" si="6"/>
        <v>0</v>
      </c>
    </row>
    <row r="117" spans="1:6" ht="15" customHeight="1" thickBot="1" x14ac:dyDescent="0.35">
      <c r="A117" s="708" t="s">
        <v>104</v>
      </c>
      <c r="B117" s="602" t="s">
        <v>107</v>
      </c>
      <c r="C117" s="309">
        <f>SUMIFS('Expenditures - all orgs'!$D$14:$D$3599,'Expenditures - all orgs'!$C$14:$C$3599, 'Budget Detail - EEEEEE'!$B117,'Expenditures - all orgs'!$B$14:$B$3599,'Budget Detail - EEEEEE'!$B$3)</f>
        <v>0</v>
      </c>
      <c r="D117" s="406">
        <f>SUMIFS('Expenditures - all orgs'!$E$14:$E$3599,'Expenditures - all orgs'!$C$14:$C$3599, 'Budget Detail - EEEEEE'!$B117,'Expenditures - all orgs'!$B$14:$B$3599,'Budget Detail - EEEEEE'!$B$3)</f>
        <v>0</v>
      </c>
      <c r="E117" s="407">
        <f>SUMIFS('Expenditures - all orgs'!$F$14:$F$3599,'Expenditures - all orgs'!$C$14:$C$3599, 'Budget Detail - EEEEEE'!$B117,'Expenditures - all orgs'!$B$14:$B$3599,'Budget Detail - EEEEEE'!$B$3)</f>
        <v>0</v>
      </c>
      <c r="F117" s="408">
        <f t="shared" si="6"/>
        <v>0</v>
      </c>
    </row>
    <row r="118" spans="1:6" ht="15" customHeight="1" thickBot="1" x14ac:dyDescent="0.35">
      <c r="A118" s="708"/>
      <c r="B118" s="603" t="s">
        <v>362</v>
      </c>
      <c r="C118" s="346">
        <f>SUM(C107:C117)</f>
        <v>0</v>
      </c>
      <c r="D118" s="346">
        <f t="shared" ref="D118:F118" si="7">SUM(D107:D117)</f>
        <v>0</v>
      </c>
      <c r="E118" s="346">
        <f t="shared" si="7"/>
        <v>0</v>
      </c>
      <c r="F118" s="346">
        <f t="shared" si="7"/>
        <v>0</v>
      </c>
    </row>
    <row r="119" spans="1:6" ht="15" customHeight="1" x14ac:dyDescent="0.3">
      <c r="A119" s="708"/>
      <c r="B119" s="588"/>
      <c r="C119" s="288"/>
      <c r="D119" s="966"/>
      <c r="E119" s="966"/>
      <c r="F119" s="967"/>
    </row>
    <row r="120" spans="1:6" ht="15" customHeight="1" x14ac:dyDescent="0.3">
      <c r="A120" s="231" t="s">
        <v>202</v>
      </c>
      <c r="B120" s="588"/>
      <c r="C120" s="291"/>
      <c r="D120" s="292"/>
      <c r="E120" s="292"/>
      <c r="F120" s="293"/>
    </row>
    <row r="121" spans="1:6" ht="15" customHeight="1" x14ac:dyDescent="0.3">
      <c r="A121" s="223" t="s">
        <v>421</v>
      </c>
      <c r="B121" s="604">
        <v>124200</v>
      </c>
      <c r="C121" s="310">
        <f>SUMIFS('Expenditures - all orgs'!$D$14:$D$3599,'Expenditures - all orgs'!$C$14:$C$3599, 'Budget Detail - EEEEEE'!$B121,'Expenditures - all orgs'!$B$14:$B$3599,'Budget Detail - EEEEEE'!$B$3)</f>
        <v>0</v>
      </c>
      <c r="D121" s="410">
        <f>SUMIFS('Expenditures - all orgs'!$E$14:$E$3599,'Expenditures - all orgs'!$C$14:$C$3599, 'Budget Detail - EEEEEE'!$B121,'Expenditures - all orgs'!$B$14:$B$3599,'Budget Detail - EEEEEE'!$B$3)</f>
        <v>0</v>
      </c>
      <c r="E121" s="411">
        <f>SUMIFS('Expenditures - all orgs'!$F$14:$F$3599,'Expenditures - all orgs'!$C$14:$C$3599, 'Budget Detail - EEEEEE'!$B121,'Expenditures - all orgs'!$B$14:$B$3599,'Budget Detail - EEEEEE'!$B$3)</f>
        <v>0</v>
      </c>
      <c r="F121" s="412">
        <f t="shared" ref="F121" si="8">C121-D121-E121</f>
        <v>0</v>
      </c>
    </row>
    <row r="122" spans="1:6" ht="15" customHeight="1" x14ac:dyDescent="0.3">
      <c r="A122" s="223" t="s">
        <v>328</v>
      </c>
      <c r="B122" s="1103">
        <v>124400</v>
      </c>
      <c r="C122" s="310">
        <f>SUMIFS('Expenditures - all orgs'!$D$14:$D$3599,'Expenditures - all orgs'!$C$14:$C$3599, 'Budget Detail - EEEEEE'!$B122,'Expenditures - all orgs'!$B$14:$B$3599,'Budget Detail - EEEEEE'!$B$3)</f>
        <v>0</v>
      </c>
      <c r="D122" s="410">
        <f>SUMIFS('Expenditures - all orgs'!$E$14:$E$3599,'Expenditures - all orgs'!$C$14:$C$3599, 'Budget Detail - EEEEEE'!$B122,'Expenditures - all orgs'!$B$14:$B$3599,'Budget Detail - EEEEEE'!$B$3)</f>
        <v>0</v>
      </c>
      <c r="E122" s="411">
        <f>SUMIFS('Expenditures - all orgs'!$F$14:$F$3599,'Expenditures - all orgs'!$C$14:$C$3599, 'Budget Detail - EEEEEE'!$B122,'Expenditures - all orgs'!$B$14:$B$3599,'Budget Detail - EEEEEE'!$B$3)</f>
        <v>0</v>
      </c>
      <c r="F122" s="412">
        <f t="shared" ref="F122" si="9">C122-D122-E122</f>
        <v>0</v>
      </c>
    </row>
    <row r="123" spans="1:6" ht="15" customHeight="1" x14ac:dyDescent="0.3">
      <c r="A123" s="222" t="s">
        <v>92</v>
      </c>
      <c r="B123" s="605">
        <v>124600</v>
      </c>
      <c r="C123" s="310">
        <f>SUMIFS('Expenditures - all orgs'!$D$14:$D$3599,'Expenditures - all orgs'!$C$14:$C$3599, 'Budget Detail - EEEEEE'!$B123,'Expenditures - all orgs'!$B$14:$B$3599,'Budget Detail - EEEEEE'!$B$3)</f>
        <v>0</v>
      </c>
      <c r="D123" s="410">
        <f>SUMIFS('Expenditures - all orgs'!$E$14:$E$3599,'Expenditures - all orgs'!$C$14:$C$3599, 'Budget Detail - EEEEEE'!$B123,'Expenditures - all orgs'!$B$14:$B$3599,'Budget Detail - EEEEEE'!$B$3)</f>
        <v>0</v>
      </c>
      <c r="E123" s="411">
        <f>SUMIFS('Expenditures - all orgs'!$F$14:$F$3599,'Expenditures - all orgs'!$C$14:$C$3599, 'Budget Detail - EEEEEE'!$B123,'Expenditures - all orgs'!$B$14:$B$3599,'Budget Detail - EEEEEE'!$B$3)</f>
        <v>0</v>
      </c>
      <c r="F123" s="412">
        <f t="shared" si="6"/>
        <v>0</v>
      </c>
    </row>
    <row r="124" spans="1:6" ht="15" customHeight="1" x14ac:dyDescent="0.3">
      <c r="A124" s="222" t="s">
        <v>190</v>
      </c>
      <c r="B124" s="605">
        <v>124700</v>
      </c>
      <c r="C124" s="310">
        <f>SUMIFS('Expenditures - all orgs'!$D$14:$D$3599,'Expenditures - all orgs'!$C$14:$C$3599, 'Budget Detail - EEEEEE'!$B124,'Expenditures - all orgs'!$B$14:$B$3599,'Budget Detail - EEEEEE'!$B$3)</f>
        <v>0</v>
      </c>
      <c r="D124" s="410">
        <f>SUMIFS('Expenditures - all orgs'!$E$14:$E$3599,'Expenditures - all orgs'!$C$14:$C$3599, 'Budget Detail - EEEEEE'!$B124,'Expenditures - all orgs'!$B$14:$B$3599,'Budget Detail - EEEEEE'!$B$3)</f>
        <v>0</v>
      </c>
      <c r="E124" s="411">
        <f>SUMIFS('Expenditures - all orgs'!$F$14:$F$3599,'Expenditures - all orgs'!$C$14:$C$3599, 'Budget Detail - EEEEEE'!$B124,'Expenditures - all orgs'!$B$14:$B$3599,'Budget Detail - EEEEEE'!$B$3)</f>
        <v>0</v>
      </c>
      <c r="F124" s="412">
        <f t="shared" si="6"/>
        <v>0</v>
      </c>
    </row>
    <row r="125" spans="1:6" ht="15" customHeight="1" x14ac:dyDescent="0.3">
      <c r="A125" s="222" t="s">
        <v>177</v>
      </c>
      <c r="B125" s="605">
        <v>124800</v>
      </c>
      <c r="C125" s="310">
        <f>SUMIFS('Expenditures - all orgs'!$D$14:$D$3599,'Expenditures - all orgs'!$C$14:$C$3599, 'Budget Detail - EEEEEE'!$B125,'Expenditures - all orgs'!$B$14:$B$3599,'Budget Detail - EEEEEE'!$B$3)</f>
        <v>0</v>
      </c>
      <c r="D125" s="410">
        <f>SUMIFS('Expenditures - all orgs'!$E$14:$E$3599,'Expenditures - all orgs'!$C$14:$C$3599, 'Budget Detail - EEEEEE'!$B125,'Expenditures - all orgs'!$B$14:$B$3599,'Budget Detail - EEEEEE'!$B$3)</f>
        <v>0</v>
      </c>
      <c r="E125" s="411">
        <f>SUMIFS('Expenditures - all orgs'!$F$14:$F$3599,'Expenditures - all orgs'!$C$14:$C$3599, 'Budget Detail - EEEEEE'!$B125,'Expenditures - all orgs'!$B$14:$B$3599,'Budget Detail - EEEEEE'!$B$3)</f>
        <v>0</v>
      </c>
      <c r="F125" s="412">
        <f t="shared" si="6"/>
        <v>0</v>
      </c>
    </row>
    <row r="126" spans="1:6" ht="15" customHeight="1" x14ac:dyDescent="0.3">
      <c r="A126" s="222" t="s">
        <v>99</v>
      </c>
      <c r="B126" s="605">
        <v>124900</v>
      </c>
      <c r="C126" s="310">
        <f>SUMIFS('Expenditures - all orgs'!$D$14:$D$3599,'Expenditures - all orgs'!$C$14:$C$3599, 'Budget Detail - EEEEEE'!$B126,'Expenditures - all orgs'!$B$14:$B$3599,'Budget Detail - EEEEEE'!$B$3)</f>
        <v>0</v>
      </c>
      <c r="D126" s="410">
        <f>SUMIFS('Expenditures - all orgs'!$E$14:$E$3599,'Expenditures - all orgs'!$C$14:$C$3599, 'Budget Detail - EEEEEE'!$B126,'Expenditures - all orgs'!$B$14:$B$3599,'Budget Detail - EEEEEE'!$B$3)</f>
        <v>0</v>
      </c>
      <c r="E126" s="411">
        <f>SUMIFS('Expenditures - all orgs'!$F$14:$F$3599,'Expenditures - all orgs'!$C$14:$C$3599, 'Budget Detail - EEEEEE'!$B126,'Expenditures - all orgs'!$B$14:$B$3599,'Budget Detail - EEEEEE'!$B$3)</f>
        <v>0</v>
      </c>
      <c r="F126" s="412">
        <f t="shared" si="6"/>
        <v>0</v>
      </c>
    </row>
    <row r="127" spans="1:6" ht="15" customHeight="1" x14ac:dyDescent="0.3">
      <c r="A127" s="222" t="s">
        <v>104</v>
      </c>
      <c r="B127" s="605" t="s">
        <v>107</v>
      </c>
      <c r="C127" s="310">
        <f>SUMIFS('Expenditures - all orgs'!$D$14:$D$3599,'Expenditures - all orgs'!$C$14:$C$3599, 'Budget Detail - EEEEEE'!$B127,'Expenditures - all orgs'!$B$14:$B$3599,'Budget Detail - EEEEEE'!$B$3)</f>
        <v>0</v>
      </c>
      <c r="D127" s="410">
        <f>SUMIFS('Expenditures - all orgs'!$E$14:$E$3599,'Expenditures - all orgs'!$C$14:$C$3599, 'Budget Detail - EEEEEE'!$B127,'Expenditures - all orgs'!$B$14:$B$3599,'Budget Detail - EEEEEE'!$B$3)</f>
        <v>0</v>
      </c>
      <c r="E127" s="411">
        <f>SUMIFS('Expenditures - all orgs'!$F$14:$F$3599,'Expenditures - all orgs'!$C$14:$C$3599, 'Budget Detail - EEEEEE'!$B127,'Expenditures - all orgs'!$B$14:$B$3599,'Budget Detail - EEEEEE'!$B$3)</f>
        <v>0</v>
      </c>
      <c r="F127" s="412">
        <f t="shared" si="6"/>
        <v>0</v>
      </c>
    </row>
    <row r="128" spans="1:6" ht="15" customHeight="1" thickBot="1" x14ac:dyDescent="0.35">
      <c r="A128" s="222" t="s">
        <v>104</v>
      </c>
      <c r="B128" s="605" t="s">
        <v>107</v>
      </c>
      <c r="C128" s="310">
        <f>SUMIFS('Expenditures - all orgs'!$D$14:$D$3599,'Expenditures - all orgs'!$C$14:$C$3599, 'Budget Detail - EEEEEE'!$B128,'Expenditures - all orgs'!$B$14:$B$3599,'Budget Detail - EEEEEE'!$B$3)</f>
        <v>0</v>
      </c>
      <c r="D128" s="413">
        <f>SUMIFS('Expenditures - all orgs'!$E$14:$E$3599,'Expenditures - all orgs'!$C$14:$C$3599, 'Budget Detail - EEEEEE'!$B128,'Expenditures - all orgs'!$B$14:$B$3599,'Budget Detail - EEEEEE'!$B$3)</f>
        <v>0</v>
      </c>
      <c r="E128" s="414">
        <f>SUMIFS('Expenditures - all orgs'!$F$14:$F$3599,'Expenditures - all orgs'!$C$14:$C$3599, 'Budget Detail - EEEEEE'!$B128,'Expenditures - all orgs'!$B$14:$B$3599,'Budget Detail - EEEEEE'!$B$3)</f>
        <v>0</v>
      </c>
      <c r="F128" s="415">
        <f t="shared" si="6"/>
        <v>0</v>
      </c>
    </row>
    <row r="129" spans="1:37" ht="15" customHeight="1" thickBot="1" x14ac:dyDescent="0.35">
      <c r="A129" s="218"/>
      <c r="B129" s="606" t="s">
        <v>362</v>
      </c>
      <c r="C129" s="348">
        <f>SUM(C121:C128)</f>
        <v>0</v>
      </c>
      <c r="D129" s="348">
        <f t="shared" ref="D129:F129" si="10">SUM(D121:D128)</f>
        <v>0</v>
      </c>
      <c r="E129" s="348">
        <f t="shared" si="10"/>
        <v>0</v>
      </c>
      <c r="F129" s="348">
        <f t="shared" si="10"/>
        <v>0</v>
      </c>
    </row>
    <row r="130" spans="1:37" ht="15" customHeight="1" x14ac:dyDescent="0.3">
      <c r="A130" s="708"/>
      <c r="B130" s="588"/>
      <c r="C130" s="288"/>
      <c r="D130" s="966"/>
      <c r="E130" s="966"/>
      <c r="F130" s="967"/>
    </row>
    <row r="131" spans="1:37" ht="15" customHeight="1" x14ac:dyDescent="0.3">
      <c r="A131" s="231" t="s">
        <v>208</v>
      </c>
      <c r="B131" s="588"/>
      <c r="C131" s="291"/>
      <c r="D131" s="292"/>
      <c r="E131" s="292"/>
      <c r="F131" s="293"/>
    </row>
    <row r="132" spans="1:37" ht="15" customHeight="1" x14ac:dyDescent="0.3">
      <c r="A132" s="222" t="s">
        <v>87</v>
      </c>
      <c r="B132" s="607">
        <v>125000</v>
      </c>
      <c r="C132" s="311">
        <f>SUMIFS('Expenditures - all orgs'!$D$14:$D$3599,'Expenditures - all orgs'!$C$14:$C$3599, 'Budget Detail - EEEEEE'!$B132,'Expenditures - all orgs'!$B$14:$B$3599,'Budget Detail - EEEEEE'!$B$3)</f>
        <v>0</v>
      </c>
      <c r="D132" s="417">
        <f>SUMIFS('Expenditures - all orgs'!$E$14:$E$3599,'Expenditures - all orgs'!$C$14:$C$3599, 'Budget Detail - EEEEEE'!$B132,'Expenditures - all orgs'!$B$14:$B$3599,'Budget Detail - EEEEEE'!$B$3)</f>
        <v>0</v>
      </c>
      <c r="E132" s="418">
        <f>SUMIFS('Expenditures - all orgs'!$F$14:$F$3599,'Expenditures - all orgs'!$C$14:$C$3599, 'Budget Detail - EEEEEE'!$B132,'Expenditures - all orgs'!$B$14:$B$3599,'Budget Detail - EEEEEE'!$B$3)</f>
        <v>0</v>
      </c>
      <c r="F132" s="419">
        <f t="shared" si="6"/>
        <v>0</v>
      </c>
    </row>
    <row r="133" spans="1:37" ht="15" customHeight="1" x14ac:dyDescent="0.3">
      <c r="A133" s="222" t="s">
        <v>191</v>
      </c>
      <c r="B133" s="608">
        <v>125100</v>
      </c>
      <c r="C133" s="311">
        <f>SUMIFS('Expenditures - all orgs'!$D$14:$D$3599,'Expenditures - all orgs'!$C$14:$C$3599, 'Budget Detail - EEEEEE'!$B133,'Expenditures - all orgs'!$B$14:$B$3599,'Budget Detail - EEEEEE'!$B$3)</f>
        <v>0</v>
      </c>
      <c r="D133" s="417">
        <f>SUMIFS('Expenditures - all orgs'!$E$14:$E$3599,'Expenditures - all orgs'!$C$14:$C$3599, 'Budget Detail - EEEEEE'!$B133,'Expenditures - all orgs'!$B$14:$B$3599,'Budget Detail - EEEEEE'!$B$3)</f>
        <v>0</v>
      </c>
      <c r="E133" s="418">
        <f>SUMIFS('Expenditures - all orgs'!$F$14:$F$3599,'Expenditures - all orgs'!$C$14:$C$3599, 'Budget Detail - EEEEEE'!$B133,'Expenditures - all orgs'!$B$14:$B$3599,'Budget Detail - EEEEEE'!$B$3)</f>
        <v>0</v>
      </c>
      <c r="F133" s="419">
        <f t="shared" si="6"/>
        <v>0</v>
      </c>
    </row>
    <row r="134" spans="1:37" ht="15" customHeight="1" x14ac:dyDescent="0.3">
      <c r="A134" s="222" t="s">
        <v>192</v>
      </c>
      <c r="B134" s="608">
        <v>125110</v>
      </c>
      <c r="C134" s="311">
        <f>SUMIFS('Expenditures - all orgs'!$D$14:$D$3599,'Expenditures - all orgs'!$C$14:$C$3599, 'Budget Detail - EEEEEE'!$B134,'Expenditures - all orgs'!$B$14:$B$3599,'Budget Detail - EEEEEE'!$B$3)</f>
        <v>0</v>
      </c>
      <c r="D134" s="417">
        <f>SUMIFS('Expenditures - all orgs'!$E$14:$E$3599,'Expenditures - all orgs'!$C$14:$C$3599, 'Budget Detail - EEEEEE'!$B134,'Expenditures - all orgs'!$B$14:$B$3599,'Budget Detail - EEEEEE'!$B$3)</f>
        <v>0</v>
      </c>
      <c r="E134" s="418">
        <f>SUMIFS('Expenditures - all orgs'!$F$14:$F$3599,'Expenditures - all orgs'!$C$14:$C$3599, 'Budget Detail - EEEEEE'!$B134,'Expenditures - all orgs'!$B$14:$B$3599,'Budget Detail - EEEEEE'!$B$3)</f>
        <v>0</v>
      </c>
      <c r="F134" s="419">
        <f t="shared" si="6"/>
        <v>0</v>
      </c>
    </row>
    <row r="135" spans="1:37" ht="15" customHeight="1" x14ac:dyDescent="0.3">
      <c r="A135" s="222" t="s">
        <v>193</v>
      </c>
      <c r="B135" s="608">
        <v>125200</v>
      </c>
      <c r="C135" s="311">
        <f>SUMIFS('Expenditures - all orgs'!$D$14:$D$3599,'Expenditures - all orgs'!$C$14:$C$3599, 'Budget Detail - EEEEEE'!$B135,'Expenditures - all orgs'!$B$14:$B$3599,'Budget Detail - EEEEEE'!$B$3)</f>
        <v>0</v>
      </c>
      <c r="D135" s="417">
        <f>SUMIFS('Expenditures - all orgs'!$E$14:$E$3599,'Expenditures - all orgs'!$C$14:$C$3599, 'Budget Detail - EEEEEE'!$B135,'Expenditures - all orgs'!$B$14:$B$3599,'Budget Detail - EEEEEE'!$B$3)</f>
        <v>0</v>
      </c>
      <c r="E135" s="418">
        <f>SUMIFS('Expenditures - all orgs'!$F$14:$F$3599,'Expenditures - all orgs'!$C$14:$C$3599, 'Budget Detail - EEEEEE'!$B135,'Expenditures - all orgs'!$B$14:$B$3599,'Budget Detail - EEEEEE'!$B$3)</f>
        <v>0</v>
      </c>
      <c r="F135" s="419">
        <f t="shared" si="6"/>
        <v>0</v>
      </c>
    </row>
    <row r="136" spans="1:37" ht="15" customHeight="1" x14ac:dyDescent="0.3">
      <c r="A136" s="222" t="s">
        <v>194</v>
      </c>
      <c r="B136" s="608">
        <v>125300</v>
      </c>
      <c r="C136" s="311">
        <f>SUMIFS('Expenditures - all orgs'!$D$14:$D$3599,'Expenditures - all orgs'!$C$14:$C$3599, 'Budget Detail - EEEEEE'!$B136,'Expenditures - all orgs'!$B$14:$B$3599,'Budget Detail - EEEEEE'!$B$3)</f>
        <v>0</v>
      </c>
      <c r="D136" s="417">
        <f>SUMIFS('Expenditures - all orgs'!$E$14:$E$3599,'Expenditures - all orgs'!$C$14:$C$3599, 'Budget Detail - EEEEEE'!$B136,'Expenditures - all orgs'!$B$14:$B$3599,'Budget Detail - EEEEEE'!$B$3)</f>
        <v>0</v>
      </c>
      <c r="E136" s="418">
        <f>SUMIFS('Expenditures - all orgs'!$F$14:$F$3599,'Expenditures - all orgs'!$C$14:$C$3599, 'Budget Detail - EEEEEE'!$B136,'Expenditures - all orgs'!$B$14:$B$3599,'Budget Detail - EEEEEE'!$B$3)</f>
        <v>0</v>
      </c>
      <c r="F136" s="419">
        <f t="shared" si="6"/>
        <v>0</v>
      </c>
    </row>
    <row r="137" spans="1:37" s="713" customFormat="1" ht="15" customHeight="1" x14ac:dyDescent="0.3">
      <c r="A137" s="222" t="s">
        <v>423</v>
      </c>
      <c r="B137" s="608">
        <v>125400</v>
      </c>
      <c r="C137" s="311">
        <f>SUMIFS('Expenditures - all orgs'!$D$14:$D$3599,'Expenditures - all orgs'!$C$14:$C$3599, 'Budget Detail - EEEEEE'!$B137,'Expenditures - all orgs'!$B$14:$B$3599,'Budget Detail - EEEEEE'!$B$3)</f>
        <v>0</v>
      </c>
      <c r="D137" s="417">
        <f>SUMIFS('Expenditures - all orgs'!$E$14:$E$3599,'Expenditures - all orgs'!$C$14:$C$3599, 'Budget Detail - EEEEEE'!$B137,'Expenditures - all orgs'!$B$14:$B$3599,'Budget Detail - EEEEEE'!$B$3)</f>
        <v>0</v>
      </c>
      <c r="E137" s="418">
        <f>SUMIFS('Expenditures - all orgs'!$F$14:$F$3599,'Expenditures - all orgs'!$C$14:$C$3599, 'Budget Detail - EEEEEE'!$B137,'Expenditures - all orgs'!$B$14:$B$3599,'Budget Detail - EEEEEE'!$B$3)</f>
        <v>0</v>
      </c>
      <c r="F137" s="419">
        <f t="shared" si="6"/>
        <v>0</v>
      </c>
      <c r="G137" s="712"/>
      <c r="H137" s="711"/>
      <c r="I137" s="711"/>
      <c r="J137" s="711"/>
      <c r="K137" s="712"/>
      <c r="L137" s="712"/>
      <c r="M137" s="712"/>
      <c r="N137" s="712"/>
      <c r="O137" s="712"/>
      <c r="P137" s="712"/>
      <c r="Q137" s="712"/>
      <c r="R137" s="712"/>
      <c r="S137" s="712"/>
      <c r="T137" s="712"/>
      <c r="U137" s="712"/>
      <c r="V137" s="712"/>
      <c r="W137" s="712"/>
      <c r="X137" s="712"/>
      <c r="Y137" s="712"/>
      <c r="Z137" s="712"/>
      <c r="AA137" s="712"/>
      <c r="AB137" s="712"/>
      <c r="AC137" s="712"/>
      <c r="AD137" s="712"/>
      <c r="AE137" s="712"/>
      <c r="AF137" s="712"/>
      <c r="AG137" s="712"/>
      <c r="AH137" s="712"/>
      <c r="AI137" s="712"/>
      <c r="AJ137" s="712"/>
      <c r="AK137" s="712"/>
    </row>
    <row r="138" spans="1:37" s="713" customFormat="1" ht="15" customHeight="1" x14ac:dyDescent="0.3">
      <c r="A138" s="222" t="s">
        <v>422</v>
      </c>
      <c r="B138" s="608">
        <v>125500</v>
      </c>
      <c r="C138" s="311">
        <f>SUMIFS('Expenditures - all orgs'!$D$14:$D$3599,'Expenditures - all orgs'!$C$14:$C$3599, 'Budget Detail - EEEEEE'!$B138,'Expenditures - all orgs'!$B$14:$B$3599,'Budget Detail - EEEEEE'!$B$3)</f>
        <v>0</v>
      </c>
      <c r="D138" s="417">
        <f>SUMIFS('Expenditures - all orgs'!$E$14:$E$3599,'Expenditures - all orgs'!$C$14:$C$3599, 'Budget Detail - EEEEEE'!$B138,'Expenditures - all orgs'!$B$14:$B$3599,'Budget Detail - EEEEEE'!$B$3)</f>
        <v>0</v>
      </c>
      <c r="E138" s="418">
        <f>SUMIFS('Expenditures - all orgs'!$F$14:$F$3599,'Expenditures - all orgs'!$C$14:$C$3599, 'Budget Detail - EEEEEE'!$B138,'Expenditures - all orgs'!$B$14:$B$3599,'Budget Detail - EEEEEE'!$B$3)</f>
        <v>0</v>
      </c>
      <c r="F138" s="419">
        <f t="shared" si="6"/>
        <v>0</v>
      </c>
      <c r="G138" s="712"/>
      <c r="H138" s="711"/>
      <c r="I138" s="711"/>
      <c r="J138" s="711"/>
      <c r="K138" s="712"/>
      <c r="L138" s="712"/>
      <c r="M138" s="712"/>
      <c r="N138" s="712"/>
      <c r="O138" s="712"/>
      <c r="P138" s="712"/>
      <c r="Q138" s="712"/>
      <c r="R138" s="712"/>
      <c r="S138" s="712"/>
      <c r="T138" s="712"/>
      <c r="U138" s="712"/>
      <c r="V138" s="712"/>
      <c r="W138" s="712"/>
      <c r="X138" s="712"/>
      <c r="Y138" s="712"/>
      <c r="Z138" s="712"/>
      <c r="AA138" s="712"/>
      <c r="AB138" s="712"/>
      <c r="AC138" s="712"/>
      <c r="AD138" s="712"/>
      <c r="AE138" s="712"/>
      <c r="AF138" s="712"/>
      <c r="AG138" s="712"/>
      <c r="AH138" s="712"/>
      <c r="AI138" s="712"/>
      <c r="AJ138" s="712"/>
      <c r="AK138" s="712"/>
    </row>
    <row r="139" spans="1:37" ht="15" customHeight="1" x14ac:dyDescent="0.3">
      <c r="A139" s="222" t="s">
        <v>195</v>
      </c>
      <c r="B139" s="608">
        <v>125600</v>
      </c>
      <c r="C139" s="311">
        <f>SUMIFS('Expenditures - all orgs'!$D$14:$D$3599,'Expenditures - all orgs'!$C$14:$C$3599, 'Budget Detail - EEEEEE'!$B139,'Expenditures - all orgs'!$B$14:$B$3599,'Budget Detail - EEEEEE'!$B$3)</f>
        <v>0</v>
      </c>
      <c r="D139" s="417">
        <f>SUMIFS('Expenditures - all orgs'!$E$14:$E$3599,'Expenditures - all orgs'!$C$14:$C$3599, 'Budget Detail - EEEEEE'!$B139,'Expenditures - all orgs'!$B$14:$B$3599,'Budget Detail - EEEEEE'!$B$3)</f>
        <v>0</v>
      </c>
      <c r="E139" s="418">
        <f>SUMIFS('Expenditures - all orgs'!$F$14:$F$3599,'Expenditures - all orgs'!$C$14:$C$3599, 'Budget Detail - EEEEEE'!$B139,'Expenditures - all orgs'!$B$14:$B$3599,'Budget Detail - EEEEEE'!$B$3)</f>
        <v>0</v>
      </c>
      <c r="F139" s="419">
        <f t="shared" si="6"/>
        <v>0</v>
      </c>
    </row>
    <row r="140" spans="1:37" ht="15" customHeight="1" x14ac:dyDescent="0.3">
      <c r="A140" s="222" t="s">
        <v>196</v>
      </c>
      <c r="B140" s="608">
        <v>125700</v>
      </c>
      <c r="C140" s="311">
        <f>SUMIFS('Expenditures - all orgs'!$D$14:$D$3599,'Expenditures - all orgs'!$C$14:$C$3599, 'Budget Detail - EEEEEE'!$B140,'Expenditures - all orgs'!$B$14:$B$3599,'Budget Detail - EEEEEE'!$B$3)</f>
        <v>0</v>
      </c>
      <c r="D140" s="417">
        <f>SUMIFS('Expenditures - all orgs'!$E$14:$E$3599,'Expenditures - all orgs'!$C$14:$C$3599, 'Budget Detail - EEEEEE'!$B140,'Expenditures - all orgs'!$B$14:$B$3599,'Budget Detail - EEEEEE'!$B$3)</f>
        <v>0</v>
      </c>
      <c r="E140" s="418">
        <f>SUMIFS('Expenditures - all orgs'!$F$14:$F$3599,'Expenditures - all orgs'!$C$14:$C$3599, 'Budget Detail - EEEEEE'!$B140,'Expenditures - all orgs'!$B$14:$B$3599,'Budget Detail - EEEEEE'!$B$3)</f>
        <v>0</v>
      </c>
      <c r="F140" s="419">
        <f t="shared" si="6"/>
        <v>0</v>
      </c>
    </row>
    <row r="141" spans="1:37" ht="15" customHeight="1" x14ac:dyDescent="0.3">
      <c r="A141" s="222" t="s">
        <v>197</v>
      </c>
      <c r="B141" s="608">
        <v>125710</v>
      </c>
      <c r="C141" s="311">
        <f>SUMIFS('Expenditures - all orgs'!$D$14:$D$3599,'Expenditures - all orgs'!$C$14:$C$3599, 'Budget Detail - EEEEEE'!$B141,'Expenditures - all orgs'!$B$14:$B$3599,'Budget Detail - EEEEEE'!$B$3)</f>
        <v>0</v>
      </c>
      <c r="D141" s="417">
        <f>SUMIFS('Expenditures - all orgs'!$E$14:$E$3599,'Expenditures - all orgs'!$C$14:$C$3599, 'Budget Detail - EEEEEE'!$B141,'Expenditures - all orgs'!$B$14:$B$3599,'Budget Detail - EEEEEE'!$B$3)</f>
        <v>0</v>
      </c>
      <c r="E141" s="418">
        <f>SUMIFS('Expenditures - all orgs'!$F$14:$F$3599,'Expenditures - all orgs'!$C$14:$C$3599, 'Budget Detail - EEEEEE'!$B141,'Expenditures - all orgs'!$B$14:$B$3599,'Budget Detail - EEEEEE'!$B$3)</f>
        <v>0</v>
      </c>
      <c r="F141" s="419">
        <f t="shared" si="6"/>
        <v>0</v>
      </c>
    </row>
    <row r="142" spans="1:37" ht="15" customHeight="1" x14ac:dyDescent="0.3">
      <c r="A142" s="222" t="s">
        <v>100</v>
      </c>
      <c r="B142" s="608">
        <v>125800</v>
      </c>
      <c r="C142" s="311">
        <f>SUMIFS('Expenditures - all orgs'!$D$14:$D$3599,'Expenditures - all orgs'!$C$14:$C$3599, 'Budget Detail - EEEEEE'!$B142,'Expenditures - all orgs'!$B$14:$B$3599,'Budget Detail - EEEEEE'!$B$3)</f>
        <v>0</v>
      </c>
      <c r="D142" s="417">
        <f>SUMIFS('Expenditures - all orgs'!$E$14:$E$3599,'Expenditures - all orgs'!$C$14:$C$3599, 'Budget Detail - EEEEEE'!$B142,'Expenditures - all orgs'!$B$14:$B$3599,'Budget Detail - EEEEEE'!$B$3)</f>
        <v>0</v>
      </c>
      <c r="E142" s="418">
        <f>SUMIFS('Expenditures - all orgs'!$F$14:$F$3599,'Expenditures - all orgs'!$C$14:$C$3599, 'Budget Detail - EEEEEE'!$B142,'Expenditures - all orgs'!$B$14:$B$3599,'Budget Detail - EEEEEE'!$B$3)</f>
        <v>0</v>
      </c>
      <c r="F142" s="419">
        <f t="shared" si="6"/>
        <v>0</v>
      </c>
    </row>
    <row r="143" spans="1:37" ht="15" customHeight="1" x14ac:dyDescent="0.3">
      <c r="A143" s="222" t="s">
        <v>198</v>
      </c>
      <c r="B143" s="608">
        <v>125900</v>
      </c>
      <c r="C143" s="311">
        <f>SUMIFS('Expenditures - all orgs'!$D$14:$D$3599,'Expenditures - all orgs'!$C$14:$C$3599, 'Budget Detail - EEEEEE'!$B143,'Expenditures - all orgs'!$B$14:$B$3599,'Budget Detail - EEEEEE'!$B$3)</f>
        <v>0</v>
      </c>
      <c r="D143" s="417">
        <f>SUMIFS('Expenditures - all orgs'!$E$14:$E$3599,'Expenditures - all orgs'!$C$14:$C$3599, 'Budget Detail - EEEEEE'!$B143,'Expenditures - all orgs'!$B$14:$B$3599,'Budget Detail - EEEEEE'!$B$3)</f>
        <v>0</v>
      </c>
      <c r="E143" s="418">
        <f>SUMIFS('Expenditures - all orgs'!$F$14:$F$3599,'Expenditures - all orgs'!$C$14:$C$3599, 'Budget Detail - EEEEEE'!$B143,'Expenditures - all orgs'!$B$14:$B$3599,'Budget Detail - EEEEEE'!$B$3)</f>
        <v>0</v>
      </c>
      <c r="F143" s="419">
        <f t="shared" si="6"/>
        <v>0</v>
      </c>
    </row>
    <row r="144" spans="1:37" ht="15" customHeight="1" x14ac:dyDescent="0.3">
      <c r="A144" s="222" t="s">
        <v>104</v>
      </c>
      <c r="B144" s="608" t="s">
        <v>107</v>
      </c>
      <c r="C144" s="311">
        <f>SUMIFS('Expenditures - all orgs'!$D$14:$D$3599,'Expenditures - all orgs'!$C$14:$C$3599, 'Budget Detail - EEEEEE'!$B144,'Expenditures - all orgs'!$B$14:$B$3599,'Budget Detail - EEEEEE'!$B$3)</f>
        <v>0</v>
      </c>
      <c r="D144" s="417">
        <f>SUMIFS('Expenditures - all orgs'!$E$14:$E$3599,'Expenditures - all orgs'!$C$14:$C$3599, 'Budget Detail - EEEEEE'!$B144,'Expenditures - all orgs'!$B$14:$B$3599,'Budget Detail - EEEEEE'!$B$3)</f>
        <v>0</v>
      </c>
      <c r="E144" s="418">
        <f>SUMIFS('Expenditures - all orgs'!$F$14:$F$3599,'Expenditures - all orgs'!$C$14:$C$3599, 'Budget Detail - EEEEEE'!$B144,'Expenditures - all orgs'!$B$14:$B$3599,'Budget Detail - EEEEEE'!$B$3)</f>
        <v>0</v>
      </c>
      <c r="F144" s="419">
        <f t="shared" si="6"/>
        <v>0</v>
      </c>
    </row>
    <row r="145" spans="1:6" ht="15" customHeight="1" x14ac:dyDescent="0.3">
      <c r="A145" s="222" t="s">
        <v>104</v>
      </c>
      <c r="B145" s="608" t="s">
        <v>107</v>
      </c>
      <c r="C145" s="311">
        <f>SUMIFS('Expenditures - all orgs'!$D$14:$D$3599,'Expenditures - all orgs'!$C$14:$C$3599, 'Budget Detail - EEEEEE'!$B145,'Expenditures - all orgs'!$B$14:$B$3599,'Budget Detail - EEEEEE'!$B$3)</f>
        <v>0</v>
      </c>
      <c r="D145" s="417">
        <f>SUMIFS('Expenditures - all orgs'!$E$14:$E$3599,'Expenditures - all orgs'!$C$14:$C$3599, 'Budget Detail - EEEEEE'!$B145,'Expenditures - all orgs'!$B$14:$B$3599,'Budget Detail - EEEEEE'!$B$3)</f>
        <v>0</v>
      </c>
      <c r="E145" s="418">
        <f>SUMIFS('Expenditures - all orgs'!$F$14:$F$3599,'Expenditures - all orgs'!$C$14:$C$3599, 'Budget Detail - EEEEEE'!$B145,'Expenditures - all orgs'!$B$14:$B$3599,'Budget Detail - EEEEEE'!$B$3)</f>
        <v>0</v>
      </c>
      <c r="F145" s="419">
        <f t="shared" si="6"/>
        <v>0</v>
      </c>
    </row>
    <row r="146" spans="1:6" ht="15" customHeight="1" thickBot="1" x14ac:dyDescent="0.35">
      <c r="A146" s="222" t="s">
        <v>104</v>
      </c>
      <c r="B146" s="608" t="s">
        <v>107</v>
      </c>
      <c r="C146" s="311">
        <f>SUMIFS('Expenditures - all orgs'!$D$14:$D$3599,'Expenditures - all orgs'!$C$14:$C$3599, 'Budget Detail - EEEEEE'!$B146,'Expenditures - all orgs'!$B$14:$B$3599,'Budget Detail - EEEEEE'!$B$3)</f>
        <v>0</v>
      </c>
      <c r="D146" s="420">
        <f>SUMIFS('Expenditures - all orgs'!$E$14:$E$3599,'Expenditures - all orgs'!$C$14:$C$3599, 'Budget Detail - EEEEEE'!$B146,'Expenditures - all orgs'!$B$14:$B$3599,'Budget Detail - EEEEEE'!$B$3)</f>
        <v>0</v>
      </c>
      <c r="E146" s="421">
        <f>SUMIFS('Expenditures - all orgs'!$F$14:$F$3599,'Expenditures - all orgs'!$C$14:$C$3599, 'Budget Detail - EEEEEE'!$B146,'Expenditures - all orgs'!$B$14:$B$3599,'Budget Detail - EEEEEE'!$B$3)</f>
        <v>0</v>
      </c>
      <c r="F146" s="422">
        <f t="shared" si="6"/>
        <v>0</v>
      </c>
    </row>
    <row r="147" spans="1:6" ht="15" customHeight="1" thickBot="1" x14ac:dyDescent="0.35">
      <c r="A147" s="218"/>
      <c r="B147" s="609" t="s">
        <v>362</v>
      </c>
      <c r="C147" s="354">
        <f>SUM(C132:C146)</f>
        <v>0</v>
      </c>
      <c r="D147" s="354">
        <f t="shared" ref="D147:F147" si="11">SUM(D132:D146)</f>
        <v>0</v>
      </c>
      <c r="E147" s="354">
        <f t="shared" si="11"/>
        <v>0</v>
      </c>
      <c r="F147" s="354">
        <f t="shared" si="11"/>
        <v>0</v>
      </c>
    </row>
    <row r="148" spans="1:6" ht="15" customHeight="1" x14ac:dyDescent="0.3">
      <c r="A148" s="708"/>
      <c r="B148" s="588"/>
      <c r="C148" s="288"/>
      <c r="D148" s="966"/>
      <c r="E148" s="966"/>
      <c r="F148" s="967"/>
    </row>
    <row r="149" spans="1:6" ht="15" customHeight="1" x14ac:dyDescent="0.3">
      <c r="A149" s="231" t="s">
        <v>209</v>
      </c>
      <c r="B149" s="588"/>
      <c r="C149" s="291"/>
      <c r="D149" s="292"/>
      <c r="E149" s="292"/>
      <c r="F149" s="293"/>
    </row>
    <row r="150" spans="1:6" ht="15" customHeight="1" x14ac:dyDescent="0.3">
      <c r="A150" s="222" t="s">
        <v>424</v>
      </c>
      <c r="B150" s="610">
        <v>126100</v>
      </c>
      <c r="C150" s="312">
        <f>SUMIFS('Expenditures - all orgs'!$D$14:$D$3599,'Expenditures - all orgs'!$C$14:$C$3599, 'Budget Detail - EEEEEE'!$B150,'Expenditures - all orgs'!$B$14:$B$3599,'Budget Detail - EEEEEE'!$B$3)</f>
        <v>0</v>
      </c>
      <c r="D150" s="424">
        <f>SUMIFS('Expenditures - all orgs'!$E$14:$E$3599,'Expenditures - all orgs'!$C$14:$C$3599, 'Budget Detail - EEEEEE'!$B150,'Expenditures - all orgs'!$B$14:$B$3599,'Budget Detail - EEEEEE'!$B$3)</f>
        <v>0</v>
      </c>
      <c r="E150" s="425">
        <f>SUMIFS('Expenditures - all orgs'!$F$14:$F$3599,'Expenditures - all orgs'!$C$14:$C$3599, 'Budget Detail - EEEEEE'!$B150,'Expenditures - all orgs'!$B$14:$B$3599,'Budget Detail - EEEEEE'!$B$3)</f>
        <v>0</v>
      </c>
      <c r="F150" s="426">
        <f t="shared" si="6"/>
        <v>0</v>
      </c>
    </row>
    <row r="151" spans="1:6" ht="15" customHeight="1" x14ac:dyDescent="0.3">
      <c r="A151" s="222" t="s">
        <v>425</v>
      </c>
      <c r="B151" s="611">
        <v>126110</v>
      </c>
      <c r="C151" s="312">
        <f>SUMIFS('Expenditures - all orgs'!$D$14:$D$3599,'Expenditures - all orgs'!$C$14:$C$3599, 'Budget Detail - EEEEEE'!$B151,'Expenditures - all orgs'!$B$14:$B$3599,'Budget Detail - EEEEEE'!$B$3)</f>
        <v>0</v>
      </c>
      <c r="D151" s="424">
        <f>SUMIFS('Expenditures - all orgs'!$E$14:$E$3599,'Expenditures - all orgs'!$C$14:$C$3599, 'Budget Detail - EEEEEE'!$B151,'Expenditures - all orgs'!$B$14:$B$3599,'Budget Detail - EEEEEE'!$B$3)</f>
        <v>0</v>
      </c>
      <c r="E151" s="425">
        <f>SUMIFS('Expenditures - all orgs'!$F$14:$F$3599,'Expenditures - all orgs'!$C$14:$C$3599, 'Budget Detail - EEEEEE'!$B151,'Expenditures - all orgs'!$B$14:$B$3599,'Budget Detail - EEEEEE'!$B$3)</f>
        <v>0</v>
      </c>
      <c r="F151" s="426">
        <f t="shared" ref="F151:F157" si="12">C151-D151-E151</f>
        <v>0</v>
      </c>
    </row>
    <row r="152" spans="1:6" ht="15" customHeight="1" x14ac:dyDescent="0.3">
      <c r="A152" s="222" t="s">
        <v>426</v>
      </c>
      <c r="B152" s="611">
        <v>126130</v>
      </c>
      <c r="C152" s="312">
        <f>SUMIFS('Expenditures - all orgs'!$D$14:$D$3599,'Expenditures - all orgs'!$C$14:$C$3599, 'Budget Detail - EEEEEE'!$B152,'Expenditures - all orgs'!$B$14:$B$3599,'Budget Detail - EEEEEE'!$B$3)</f>
        <v>0</v>
      </c>
      <c r="D152" s="424">
        <f>SUMIFS('Expenditures - all orgs'!$E$14:$E$3599,'Expenditures - all orgs'!$C$14:$C$3599, 'Budget Detail - EEEEEE'!$B152,'Expenditures - all orgs'!$B$14:$B$3599,'Budget Detail - EEEEEE'!$B$3)</f>
        <v>0</v>
      </c>
      <c r="E152" s="425">
        <f>SUMIFS('Expenditures - all orgs'!$F$14:$F$3599,'Expenditures - all orgs'!$C$14:$C$3599, 'Budget Detail - EEEEEE'!$B152,'Expenditures - all orgs'!$B$14:$B$3599,'Budget Detail - EEEEEE'!$B$3)</f>
        <v>0</v>
      </c>
      <c r="F152" s="426">
        <f t="shared" si="12"/>
        <v>0</v>
      </c>
    </row>
    <row r="153" spans="1:6" ht="15" customHeight="1" x14ac:dyDescent="0.3">
      <c r="A153" s="222" t="s">
        <v>427</v>
      </c>
      <c r="B153" s="611">
        <v>126200</v>
      </c>
      <c r="C153" s="312">
        <f>SUMIFS('Expenditures - all orgs'!$D$14:$D$3599,'Expenditures - all orgs'!$C$14:$C$3599, 'Budget Detail - EEEEEE'!$B153,'Expenditures - all orgs'!$B$14:$B$3599,'Budget Detail - EEEEEE'!$B$3)</f>
        <v>0</v>
      </c>
      <c r="D153" s="424">
        <f>SUMIFS('Expenditures - all orgs'!$E$14:$E$3599,'Expenditures - all orgs'!$C$14:$C$3599, 'Budget Detail - EEEEEE'!$B153,'Expenditures - all orgs'!$B$14:$B$3599,'Budget Detail - EEEEEE'!$B$3)</f>
        <v>0</v>
      </c>
      <c r="E153" s="425">
        <f>SUMIFS('Expenditures - all orgs'!$F$14:$F$3599,'Expenditures - all orgs'!$C$14:$C$3599, 'Budget Detail - EEEEEE'!$B153,'Expenditures - all orgs'!$B$14:$B$3599,'Budget Detail - EEEEEE'!$B$3)</f>
        <v>0</v>
      </c>
      <c r="F153" s="426">
        <f t="shared" si="12"/>
        <v>0</v>
      </c>
    </row>
    <row r="154" spans="1:6" ht="15" customHeight="1" x14ac:dyDescent="0.3">
      <c r="A154" s="222" t="s">
        <v>428</v>
      </c>
      <c r="B154" s="611">
        <v>126300</v>
      </c>
      <c r="C154" s="312">
        <f>SUMIFS('Expenditures - all orgs'!$D$14:$D$3599,'Expenditures - all orgs'!$C$14:$C$3599, 'Budget Detail - EEEEEE'!$B154,'Expenditures - all orgs'!$B$14:$B$3599,'Budget Detail - EEEEEE'!$B$3)</f>
        <v>0</v>
      </c>
      <c r="D154" s="424">
        <f>SUMIFS('Expenditures - all orgs'!$E$14:$E$3599,'Expenditures - all orgs'!$C$14:$C$3599, 'Budget Detail - EEEEEE'!$B154,'Expenditures - all orgs'!$B$14:$B$3599,'Budget Detail - EEEEEE'!$B$3)</f>
        <v>0</v>
      </c>
      <c r="E154" s="425">
        <f>SUMIFS('Expenditures - all orgs'!$F$14:$F$3599,'Expenditures - all orgs'!$C$14:$C$3599, 'Budget Detail - EEEEEE'!$B154,'Expenditures - all orgs'!$B$14:$B$3599,'Budget Detail - EEEEEE'!$B$3)</f>
        <v>0</v>
      </c>
      <c r="F154" s="426">
        <f t="shared" si="12"/>
        <v>0</v>
      </c>
    </row>
    <row r="155" spans="1:6" ht="15" customHeight="1" x14ac:dyDescent="0.3">
      <c r="A155" s="222" t="s">
        <v>33</v>
      </c>
      <c r="B155" s="611">
        <v>126400</v>
      </c>
      <c r="C155" s="312">
        <f>SUMIFS('Expenditures - all orgs'!$D$14:$D$3599,'Expenditures - all orgs'!$C$14:$C$3599, 'Budget Detail - EEEEEE'!$B155,'Expenditures - all orgs'!$B$14:$B$3599,'Budget Detail - EEEEEE'!$B$3)</f>
        <v>0</v>
      </c>
      <c r="D155" s="424">
        <f>SUMIFS('Expenditures - all orgs'!$E$14:$E$3599,'Expenditures - all orgs'!$C$14:$C$3599, 'Budget Detail - EEEEEE'!$B155,'Expenditures - all orgs'!$B$14:$B$3599,'Budget Detail - EEEEEE'!$B$3)</f>
        <v>0</v>
      </c>
      <c r="E155" s="425">
        <f>SUMIFS('Expenditures - all orgs'!$F$14:$F$3599,'Expenditures - all orgs'!$C$14:$C$3599, 'Budget Detail - EEEEEE'!$B155,'Expenditures - all orgs'!$B$14:$B$3599,'Budget Detail - EEEEEE'!$B$3)</f>
        <v>0</v>
      </c>
      <c r="F155" s="426">
        <f t="shared" si="12"/>
        <v>0</v>
      </c>
    </row>
    <row r="156" spans="1:6" ht="15" customHeight="1" x14ac:dyDescent="0.3">
      <c r="A156" s="222" t="s">
        <v>429</v>
      </c>
      <c r="B156" s="611">
        <v>126500</v>
      </c>
      <c r="C156" s="312">
        <f>SUMIFS('Expenditures - all orgs'!$D$14:$D$3599,'Expenditures - all orgs'!$C$14:$C$3599, 'Budget Detail - EEEEEE'!$B156,'Expenditures - all orgs'!$B$14:$B$3599,'Budget Detail - EEEEEE'!$B$3)</f>
        <v>0</v>
      </c>
      <c r="D156" s="424">
        <f>SUMIFS('Expenditures - all orgs'!$E$14:$E$3599,'Expenditures - all orgs'!$C$14:$C$3599, 'Budget Detail - EEEEEE'!$B156,'Expenditures - all orgs'!$B$14:$B$3599,'Budget Detail - EEEEEE'!$B$3)</f>
        <v>0</v>
      </c>
      <c r="E156" s="425">
        <f>SUMIFS('Expenditures - all orgs'!$F$14:$F$3599,'Expenditures - all orgs'!$C$14:$C$3599, 'Budget Detail - EEEEEE'!$B156,'Expenditures - all orgs'!$B$14:$B$3599,'Budget Detail - EEEEEE'!$B$3)</f>
        <v>0</v>
      </c>
      <c r="F156" s="426">
        <f t="shared" si="12"/>
        <v>0</v>
      </c>
    </row>
    <row r="157" spans="1:6" ht="15" customHeight="1" x14ac:dyDescent="0.3">
      <c r="A157" s="222" t="s">
        <v>430</v>
      </c>
      <c r="B157" s="611">
        <v>126600</v>
      </c>
      <c r="C157" s="312">
        <f>SUMIFS('Expenditures - all orgs'!$D$14:$D$3599,'Expenditures - all orgs'!$C$14:$C$3599, 'Budget Detail - EEEEEE'!$B157,'Expenditures - all orgs'!$B$14:$B$3599,'Budget Detail - EEEEEE'!$B$3)</f>
        <v>0</v>
      </c>
      <c r="D157" s="424">
        <f>SUMIFS('Expenditures - all orgs'!$E$14:$E$3599,'Expenditures - all orgs'!$C$14:$C$3599, 'Budget Detail - EEEEEE'!$B157,'Expenditures - all orgs'!$B$14:$B$3599,'Budget Detail - EEEEEE'!$B$3)</f>
        <v>0</v>
      </c>
      <c r="E157" s="425">
        <f>SUMIFS('Expenditures - all orgs'!$F$14:$F$3599,'Expenditures - all orgs'!$C$14:$C$3599, 'Budget Detail - EEEEEE'!$B157,'Expenditures - all orgs'!$B$14:$B$3599,'Budget Detail - EEEEEE'!$B$3)</f>
        <v>0</v>
      </c>
      <c r="F157" s="426">
        <f t="shared" si="12"/>
        <v>0</v>
      </c>
    </row>
    <row r="158" spans="1:6" ht="15" customHeight="1" x14ac:dyDescent="0.3">
      <c r="A158" s="222" t="s">
        <v>34</v>
      </c>
      <c r="B158" s="611">
        <v>126700</v>
      </c>
      <c r="C158" s="312">
        <f>SUMIFS('Expenditures - all orgs'!$D$14:$D$3599,'Expenditures - all orgs'!$C$14:$C$3599, 'Budget Detail - EEEEEE'!$B158,'Expenditures - all orgs'!$B$14:$B$3599,'Budget Detail - EEEEEE'!$B$3)</f>
        <v>0</v>
      </c>
      <c r="D158" s="424">
        <f>SUMIFS('Expenditures - all orgs'!$E$14:$E$3599,'Expenditures - all orgs'!$C$14:$C$3599, 'Budget Detail - EEEEEE'!$B158,'Expenditures - all orgs'!$B$14:$B$3599,'Budget Detail - EEEEEE'!$B$3)</f>
        <v>0</v>
      </c>
      <c r="E158" s="425">
        <f>SUMIFS('Expenditures - all orgs'!$F$14:$F$3599,'Expenditures - all orgs'!$C$14:$C$3599, 'Budget Detail - EEEEEE'!$B158,'Expenditures - all orgs'!$B$14:$B$3599,'Budget Detail - EEEEEE'!$B$3)</f>
        <v>0</v>
      </c>
      <c r="F158" s="426">
        <f t="shared" si="6"/>
        <v>0</v>
      </c>
    </row>
    <row r="159" spans="1:6" ht="15" customHeight="1" x14ac:dyDescent="0.3">
      <c r="A159" s="222" t="s">
        <v>199</v>
      </c>
      <c r="B159" s="611">
        <v>126800</v>
      </c>
      <c r="C159" s="312">
        <f>SUMIFS('Expenditures - all orgs'!$D$14:$D$3599,'Expenditures - all orgs'!$C$14:$C$3599, 'Budget Detail - EEEEEE'!$B159,'Expenditures - all orgs'!$B$14:$B$3599,'Budget Detail - EEEEEE'!$B$3)</f>
        <v>0</v>
      </c>
      <c r="D159" s="424">
        <f>SUMIFS('Expenditures - all orgs'!$E$14:$E$3599,'Expenditures - all orgs'!$C$14:$C$3599, 'Budget Detail - EEEEEE'!$B159,'Expenditures - all orgs'!$B$14:$B$3599,'Budget Detail - EEEEEE'!$B$3)</f>
        <v>0</v>
      </c>
      <c r="E159" s="425">
        <f>SUMIFS('Expenditures - all orgs'!$F$14:$F$3599,'Expenditures - all orgs'!$C$14:$C$3599, 'Budget Detail - EEEEEE'!$B159,'Expenditures - all orgs'!$B$14:$B$3599,'Budget Detail - EEEEEE'!$B$3)</f>
        <v>0</v>
      </c>
      <c r="F159" s="426">
        <f t="shared" si="6"/>
        <v>0</v>
      </c>
    </row>
    <row r="160" spans="1:6" ht="15" customHeight="1" x14ac:dyDescent="0.3">
      <c r="A160" s="222" t="s">
        <v>332</v>
      </c>
      <c r="B160" s="611">
        <v>127400</v>
      </c>
      <c r="C160" s="312">
        <f>SUMIFS('Expenditures - all orgs'!$D$14:$D$3599,'Expenditures - all orgs'!$C$14:$C$3599, 'Budget Detail - EEEEEE'!$B160,'Expenditures - all orgs'!$B$14:$B$3599,'Budget Detail - EEEEEE'!$B$3)</f>
        <v>0</v>
      </c>
      <c r="D160" s="424">
        <f>SUMIFS('Expenditures - all orgs'!$E$14:$E$3599,'Expenditures - all orgs'!$C$14:$C$3599, 'Budget Detail - EEEEEE'!$B160,'Expenditures - all orgs'!$B$14:$B$3599,'Budget Detail - EEEEEE'!$B$3)</f>
        <v>0</v>
      </c>
      <c r="E160" s="425">
        <f>SUMIFS('Expenditures - all orgs'!$F$14:$F$3599,'Expenditures - all orgs'!$C$14:$C$3599, 'Budget Detail - EEEEEE'!$B160,'Expenditures - all orgs'!$B$14:$B$3599,'Budget Detail - EEEEEE'!$B$3)</f>
        <v>0</v>
      </c>
      <c r="F160" s="426">
        <f t="shared" si="6"/>
        <v>0</v>
      </c>
    </row>
    <row r="161" spans="1:8" ht="15" customHeight="1" x14ac:dyDescent="0.3">
      <c r="A161" s="222" t="s">
        <v>93</v>
      </c>
      <c r="B161" s="611">
        <v>127500</v>
      </c>
      <c r="C161" s="312">
        <f>SUMIFS('Expenditures - all orgs'!$D$14:$D$3599,'Expenditures - all orgs'!$C$14:$C$3599, 'Budget Detail - EEEEEE'!$B161,'Expenditures - all orgs'!$B$14:$B$3599,'Budget Detail - EEEEEE'!$B$3)</f>
        <v>0</v>
      </c>
      <c r="D161" s="424">
        <f>SUMIFS('Expenditures - all orgs'!$E$14:$E$3599,'Expenditures - all orgs'!$C$14:$C$3599, 'Budget Detail - EEEEEE'!$B161,'Expenditures - all orgs'!$B$14:$B$3599,'Budget Detail - EEEEEE'!$B$3)</f>
        <v>0</v>
      </c>
      <c r="E161" s="425">
        <f>SUMIFS('Expenditures - all orgs'!$F$14:$F$3599,'Expenditures - all orgs'!$C$14:$C$3599, 'Budget Detail - EEEEEE'!$B161,'Expenditures - all orgs'!$B$14:$B$3599,'Budget Detail - EEEEEE'!$B$3)</f>
        <v>0</v>
      </c>
      <c r="F161" s="426">
        <f t="shared" si="6"/>
        <v>0</v>
      </c>
    </row>
    <row r="162" spans="1:8" ht="15" customHeight="1" x14ac:dyDescent="0.3">
      <c r="A162" s="222" t="s">
        <v>200</v>
      </c>
      <c r="B162" s="611">
        <v>127900</v>
      </c>
      <c r="C162" s="312">
        <f>SUMIFS('Expenditures - all orgs'!$D$14:$D$3599,'Expenditures - all orgs'!$C$14:$C$3599, 'Budget Detail - EEEEEE'!$B162,'Expenditures - all orgs'!$B$14:$B$3599,'Budget Detail - EEEEEE'!$B$3)</f>
        <v>0</v>
      </c>
      <c r="D162" s="424">
        <f>SUMIFS('Expenditures - all orgs'!$E$14:$E$3599,'Expenditures - all orgs'!$C$14:$C$3599, 'Budget Detail - EEEEEE'!$B162,'Expenditures - all orgs'!$B$14:$B$3599,'Budget Detail - EEEEEE'!$B$3)</f>
        <v>0</v>
      </c>
      <c r="E162" s="425">
        <f>SUMIFS('Expenditures - all orgs'!$F$14:$F$3599,'Expenditures - all orgs'!$C$14:$C$3599, 'Budget Detail - EEEEEE'!$B162,'Expenditures - all orgs'!$B$14:$B$3599,'Budget Detail - EEEEEE'!$B$3)</f>
        <v>0</v>
      </c>
      <c r="F162" s="426">
        <f t="shared" si="6"/>
        <v>0</v>
      </c>
    </row>
    <row r="163" spans="1:8" ht="15" customHeight="1" x14ac:dyDescent="0.3">
      <c r="A163" s="222" t="s">
        <v>333</v>
      </c>
      <c r="B163" s="611">
        <v>127950</v>
      </c>
      <c r="C163" s="312">
        <f>SUMIFS('Expenditures - all orgs'!$D$14:$D$3599,'Expenditures - all orgs'!$C$14:$C$3599, 'Budget Detail - EEEEEE'!$B163,'Expenditures - all orgs'!$B$14:$B$3599,'Budget Detail - EEEEEE'!$B$3)</f>
        <v>0</v>
      </c>
      <c r="D163" s="424">
        <f>SUMIFS('Expenditures - all orgs'!$E$14:$E$3599,'Expenditures - all orgs'!$C$14:$C$3599, 'Budget Detail - EEEEEE'!$B163,'Expenditures - all orgs'!$B$14:$B$3599,'Budget Detail - EEEEEE'!$B$3)</f>
        <v>0</v>
      </c>
      <c r="E163" s="425">
        <f>SUMIFS('Expenditures - all orgs'!$F$14:$F$3599,'Expenditures - all orgs'!$C$14:$C$3599, 'Budget Detail - EEEEEE'!$B163,'Expenditures - all orgs'!$B$14:$B$3599,'Budget Detail - EEEEEE'!$B$3)</f>
        <v>0</v>
      </c>
      <c r="F163" s="426">
        <f t="shared" si="6"/>
        <v>0</v>
      </c>
    </row>
    <row r="164" spans="1:8" ht="15" customHeight="1" x14ac:dyDescent="0.3">
      <c r="A164" s="218" t="s">
        <v>104</v>
      </c>
      <c r="B164" s="611" t="s">
        <v>107</v>
      </c>
      <c r="C164" s="312">
        <f>SUMIFS('Expenditures - all orgs'!$D$14:$D$3599,'Expenditures - all orgs'!$C$14:$C$3599, 'Budget Detail - EEEEEE'!$B164,'Expenditures - all orgs'!$B$14:$B$3599,'Budget Detail - EEEEEE'!$B$3)</f>
        <v>0</v>
      </c>
      <c r="D164" s="424">
        <f>SUMIFS('Expenditures - all orgs'!$E$14:$E$3599,'Expenditures - all orgs'!$C$14:$C$3599, 'Budget Detail - EEEEEE'!$B164,'Expenditures - all orgs'!$B$14:$B$3599,'Budget Detail - EEEEEE'!$B$3)</f>
        <v>0</v>
      </c>
      <c r="E164" s="425">
        <f>SUMIFS('Expenditures - all orgs'!$F$14:$F$3599,'Expenditures - all orgs'!$C$14:$C$3599, 'Budget Detail - EEEEEE'!$B164,'Expenditures - all orgs'!$B$14:$B$3599,'Budget Detail - EEEEEE'!$B$3)</f>
        <v>0</v>
      </c>
      <c r="F164" s="426">
        <f t="shared" si="6"/>
        <v>0</v>
      </c>
    </row>
    <row r="165" spans="1:8" ht="15" customHeight="1" thickBot="1" x14ac:dyDescent="0.35">
      <c r="A165" s="218" t="s">
        <v>104</v>
      </c>
      <c r="B165" s="611" t="s">
        <v>107</v>
      </c>
      <c r="C165" s="312">
        <f>SUMIFS('Expenditures - all orgs'!$D$14:$D$3599,'Expenditures - all orgs'!$C$14:$C$3599, 'Budget Detail - EEEEEE'!$B165,'Expenditures - all orgs'!$B$14:$B$3599,'Budget Detail - EEEEEE'!$B$3)</f>
        <v>0</v>
      </c>
      <c r="D165" s="427">
        <f>SUMIFS('Expenditures - all orgs'!$E$14:$E$3599,'Expenditures - all orgs'!$C$14:$C$3599, 'Budget Detail - EEEEEE'!$B165,'Expenditures - all orgs'!$B$14:$B$3599,'Budget Detail - EEEEEE'!$B$3)</f>
        <v>0</v>
      </c>
      <c r="E165" s="428">
        <f>SUMIFS('Expenditures - all orgs'!$F$14:$F$3599,'Expenditures - all orgs'!$C$14:$C$3599, 'Budget Detail - EEEEEE'!$B165,'Expenditures - all orgs'!$B$14:$B$3599,'Budget Detail - EEEEEE'!$B$3)</f>
        <v>0</v>
      </c>
      <c r="F165" s="429">
        <f t="shared" si="6"/>
        <v>0</v>
      </c>
    </row>
    <row r="166" spans="1:8" ht="15" customHeight="1" thickBot="1" x14ac:dyDescent="0.35">
      <c r="A166" s="218"/>
      <c r="B166" s="612" t="s">
        <v>362</v>
      </c>
      <c r="C166" s="355">
        <f>SUM(C150:C165)</f>
        <v>0</v>
      </c>
      <c r="D166" s="355">
        <f t="shared" ref="D166:F166" si="13">SUM(D150:D165)</f>
        <v>0</v>
      </c>
      <c r="E166" s="355">
        <f t="shared" si="13"/>
        <v>0</v>
      </c>
      <c r="F166" s="355">
        <f t="shared" si="13"/>
        <v>0</v>
      </c>
    </row>
    <row r="167" spans="1:8" ht="15" customHeight="1" x14ac:dyDescent="0.3">
      <c r="A167" s="708"/>
      <c r="B167" s="588"/>
      <c r="C167" s="288"/>
      <c r="D167" s="966"/>
      <c r="E167" s="966"/>
      <c r="F167" s="967"/>
    </row>
    <row r="168" spans="1:8" ht="15" customHeight="1" x14ac:dyDescent="0.3">
      <c r="A168" s="231" t="s">
        <v>210</v>
      </c>
      <c r="B168" s="588"/>
      <c r="C168" s="291"/>
      <c r="D168" s="292"/>
      <c r="E168" s="292"/>
      <c r="F168" s="293"/>
    </row>
    <row r="169" spans="1:8" ht="15" customHeight="1" x14ac:dyDescent="0.3">
      <c r="A169" s="222" t="s">
        <v>90</v>
      </c>
      <c r="B169" s="613">
        <v>128000</v>
      </c>
      <c r="C169" s="313">
        <f>SUMIFS('Expenditures - all orgs'!$D$14:$D$3599,'Expenditures - all orgs'!$C$14:$C$3599, 'Budget Detail - EEEEEE'!$B169,'Expenditures - all orgs'!$B$14:$B$3599,'Budget Detail - EEEEEE'!$B$3)</f>
        <v>0</v>
      </c>
      <c r="D169" s="431">
        <f>SUMIFS('Expenditures - all orgs'!$E$14:$E$3599,'Expenditures - all orgs'!$C$14:$C$3599, 'Budget Detail - EEEEEE'!$B169,'Expenditures - all orgs'!$B$14:$B$3599,'Budget Detail - EEEEEE'!$B$3)</f>
        <v>0</v>
      </c>
      <c r="E169" s="432">
        <f>SUMIFS('Expenditures - all orgs'!$F$14:$F$3599,'Expenditures - all orgs'!$C$14:$C$3599, 'Budget Detail - EEEEEE'!$B169,'Expenditures - all orgs'!$B$14:$B$3599,'Budget Detail - EEEEEE'!$B$3)</f>
        <v>0</v>
      </c>
      <c r="F169" s="433">
        <f t="shared" si="6"/>
        <v>0</v>
      </c>
    </row>
    <row r="170" spans="1:8" ht="15" customHeight="1" x14ac:dyDescent="0.3">
      <c r="A170" s="222" t="s">
        <v>201</v>
      </c>
      <c r="B170" s="614">
        <v>128100</v>
      </c>
      <c r="C170" s="313">
        <f>SUMIFS('Expenditures - all orgs'!$D$14:$D$3599,'Expenditures - all orgs'!$C$14:$C$3599, 'Budget Detail - EEEEEE'!$B170,'Expenditures - all orgs'!$B$14:$B$3599,'Budget Detail - EEEEEE'!$B$3)</f>
        <v>0</v>
      </c>
      <c r="D170" s="431">
        <f>SUMIFS('Expenditures - all orgs'!$E$14:$E$3599,'Expenditures - all orgs'!$C$14:$C$3599, 'Budget Detail - EEEEEE'!$B170,'Expenditures - all orgs'!$B$14:$B$3599,'Budget Detail - EEEEEE'!$B$3)</f>
        <v>0</v>
      </c>
      <c r="E170" s="432">
        <f>SUMIFS('Expenditures - all orgs'!$F$14:$F$3599,'Expenditures - all orgs'!$C$14:$C$3599, 'Budget Detail - EEEEEE'!$B170,'Expenditures - all orgs'!$B$14:$B$3599,'Budget Detail - EEEEEE'!$B$3)</f>
        <v>0</v>
      </c>
      <c r="F170" s="433">
        <f t="shared" si="6"/>
        <v>0</v>
      </c>
    </row>
    <row r="171" spans="1:8" ht="15" customHeight="1" x14ac:dyDescent="0.3">
      <c r="A171" s="222" t="s">
        <v>16</v>
      </c>
      <c r="B171" s="614">
        <v>128200</v>
      </c>
      <c r="C171" s="313">
        <f>SUMIFS('Expenditures - all orgs'!$D$14:$D$3599,'Expenditures - all orgs'!$C$14:$C$3599, 'Budget Detail - EEEEEE'!$B171,'Expenditures - all orgs'!$B$14:$B$3599,'Budget Detail - EEEEEE'!$B$3)</f>
        <v>0</v>
      </c>
      <c r="D171" s="431">
        <f>SUMIFS('Expenditures - all orgs'!$E$14:$E$3599,'Expenditures - all orgs'!$C$14:$C$3599, 'Budget Detail - EEEEEE'!$B171,'Expenditures - all orgs'!$B$14:$B$3599,'Budget Detail - EEEEEE'!$B$3)</f>
        <v>0</v>
      </c>
      <c r="E171" s="432">
        <f>SUMIFS('Expenditures - all orgs'!$F$14:$F$3599,'Expenditures - all orgs'!$C$14:$C$3599, 'Budget Detail - EEEEEE'!$B171,'Expenditures - all orgs'!$B$14:$B$3599,'Budget Detail - EEEEEE'!$B$3)</f>
        <v>0</v>
      </c>
      <c r="F171" s="433">
        <f t="shared" si="6"/>
        <v>0</v>
      </c>
    </row>
    <row r="172" spans="1:8" ht="15" customHeight="1" x14ac:dyDescent="0.3">
      <c r="A172" s="222" t="s">
        <v>336</v>
      </c>
      <c r="B172" s="614">
        <v>128210</v>
      </c>
      <c r="C172" s="313">
        <f>SUMIFS('Expenditures - all orgs'!$D$14:$D$3599,'Expenditures - all orgs'!$C$14:$C$3599, 'Budget Detail - EEEEEE'!$B172,'Expenditures - all orgs'!$B$14:$B$3599,'Budget Detail - EEEEEE'!$B$3)</f>
        <v>0</v>
      </c>
      <c r="D172" s="431">
        <f>SUMIFS('Expenditures - all orgs'!$E$14:$E$3599,'Expenditures - all orgs'!$C$14:$C$3599, 'Budget Detail - EEEEEE'!$B172,'Expenditures - all orgs'!$B$14:$B$3599,'Budget Detail - EEEEEE'!$B$3)</f>
        <v>0</v>
      </c>
      <c r="E172" s="432">
        <f>SUMIFS('Expenditures - all orgs'!$F$14:$F$3599,'Expenditures - all orgs'!$C$14:$C$3599, 'Budget Detail - EEEEEE'!$B172,'Expenditures - all orgs'!$B$14:$B$3599,'Budget Detail - EEEEEE'!$B$3)</f>
        <v>0</v>
      </c>
      <c r="F172" s="433">
        <f t="shared" ref="F172" si="14">C172-D172-E172</f>
        <v>0</v>
      </c>
      <c r="H172" s="960" t="s">
        <v>346</v>
      </c>
    </row>
    <row r="173" spans="1:8" ht="15" customHeight="1" x14ac:dyDescent="0.3">
      <c r="A173" s="222" t="s">
        <v>334</v>
      </c>
      <c r="B173" s="614">
        <v>128220</v>
      </c>
      <c r="C173" s="313">
        <f>SUMIFS('Expenditures - all orgs'!$D$14:$D$3599,'Expenditures - all orgs'!$C$14:$C$3599, 'Budget Detail - EEEEEE'!$B173,'Expenditures - all orgs'!$B$14:$B$3599,'Budget Detail - EEEEEE'!$B$3)</f>
        <v>0</v>
      </c>
      <c r="D173" s="431">
        <f>SUMIFS('Expenditures - all orgs'!$E$14:$E$3599,'Expenditures - all orgs'!$C$14:$C$3599, 'Budget Detail - EEEEEE'!$B173,'Expenditures - all orgs'!$B$14:$B$3599,'Budget Detail - EEEEEE'!$B$3)</f>
        <v>0</v>
      </c>
      <c r="E173" s="432">
        <f>SUMIFS('Expenditures - all orgs'!$F$14:$F$3599,'Expenditures - all orgs'!$C$14:$C$3599, 'Budget Detail - EEEEEE'!$B173,'Expenditures - all orgs'!$B$14:$B$3599,'Budget Detail - EEEEEE'!$B$3)</f>
        <v>0</v>
      </c>
      <c r="F173" s="433">
        <f t="shared" ref="F173:F199" si="15">C173-D173-E173</f>
        <v>0</v>
      </c>
    </row>
    <row r="174" spans="1:8" ht="15" customHeight="1" x14ac:dyDescent="0.3">
      <c r="A174" s="222" t="s">
        <v>56</v>
      </c>
      <c r="B174" s="614">
        <v>128230</v>
      </c>
      <c r="C174" s="313">
        <f>SUMIFS('Expenditures - all orgs'!$D$14:$D$3599,'Expenditures - all orgs'!$C$14:$C$3599, 'Budget Detail - EEEEEE'!$B174,'Expenditures - all orgs'!$B$14:$B$3599,'Budget Detail - EEEEEE'!$B$3)</f>
        <v>0</v>
      </c>
      <c r="D174" s="431">
        <f>SUMIFS('Expenditures - all orgs'!$E$14:$E$3599,'Expenditures - all orgs'!$C$14:$C$3599, 'Budget Detail - EEEEEE'!$B174,'Expenditures - all orgs'!$B$14:$B$3599,'Budget Detail - EEEEEE'!$B$3)</f>
        <v>0</v>
      </c>
      <c r="E174" s="432">
        <f>SUMIFS('Expenditures - all orgs'!$F$14:$F$3599,'Expenditures - all orgs'!$C$14:$C$3599, 'Budget Detail - EEEEEE'!$B174,'Expenditures - all orgs'!$B$14:$B$3599,'Budget Detail - EEEEEE'!$B$3)</f>
        <v>0</v>
      </c>
      <c r="F174" s="433">
        <f t="shared" si="15"/>
        <v>0</v>
      </c>
    </row>
    <row r="175" spans="1:8" ht="15" customHeight="1" x14ac:dyDescent="0.3">
      <c r="A175" s="222" t="s">
        <v>17</v>
      </c>
      <c r="B175" s="614">
        <v>128300</v>
      </c>
      <c r="C175" s="313">
        <f>SUMIFS('Expenditures - all orgs'!$D$14:$D$3599,'Expenditures - all orgs'!$C$14:$C$3599, 'Budget Detail - EEEEEE'!$B175,'Expenditures - all orgs'!$B$14:$B$3599,'Budget Detail - EEEEEE'!$B$3)</f>
        <v>0</v>
      </c>
      <c r="D175" s="431">
        <f>SUMIFS('Expenditures - all orgs'!$E$14:$E$3599,'Expenditures - all orgs'!$C$14:$C$3599, 'Budget Detail - EEEEEE'!$B175,'Expenditures - all orgs'!$B$14:$B$3599,'Budget Detail - EEEEEE'!$B$3)</f>
        <v>0</v>
      </c>
      <c r="E175" s="432">
        <f>SUMIFS('Expenditures - all orgs'!$F$14:$F$3599,'Expenditures - all orgs'!$C$14:$C$3599, 'Budget Detail - EEEEEE'!$B175,'Expenditures - all orgs'!$B$14:$B$3599,'Budget Detail - EEEEEE'!$B$3)</f>
        <v>0</v>
      </c>
      <c r="F175" s="433">
        <f t="shared" si="15"/>
        <v>0</v>
      </c>
    </row>
    <row r="176" spans="1:8" ht="15" customHeight="1" x14ac:dyDescent="0.3">
      <c r="A176" s="222" t="s">
        <v>335</v>
      </c>
      <c r="B176" s="614">
        <v>128310</v>
      </c>
      <c r="C176" s="313">
        <f>SUMIFS('Expenditures - all orgs'!$D$14:$D$3599,'Expenditures - all orgs'!$C$14:$C$3599, 'Budget Detail - EEEEEE'!$B176,'Expenditures - all orgs'!$B$14:$B$3599,'Budget Detail - EEEEEE'!$B$3)</f>
        <v>0</v>
      </c>
      <c r="D176" s="431">
        <f>SUMIFS('Expenditures - all orgs'!$E$14:$E$3599,'Expenditures - all orgs'!$C$14:$C$3599, 'Budget Detail - EEEEEE'!$B176,'Expenditures - all orgs'!$B$14:$B$3599,'Budget Detail - EEEEEE'!$B$3)</f>
        <v>0</v>
      </c>
      <c r="E176" s="432">
        <f>SUMIFS('Expenditures - all orgs'!$F$14:$F$3599,'Expenditures - all orgs'!$C$14:$C$3599, 'Budget Detail - EEEEEE'!$B176,'Expenditures - all orgs'!$B$14:$B$3599,'Budget Detail - EEEEEE'!$B$3)</f>
        <v>0</v>
      </c>
      <c r="F176" s="433">
        <f t="shared" si="15"/>
        <v>0</v>
      </c>
    </row>
    <row r="177" spans="1:6" ht="15" customHeight="1" x14ac:dyDescent="0.3">
      <c r="A177" s="222" t="s">
        <v>337</v>
      </c>
      <c r="B177" s="614">
        <v>128320</v>
      </c>
      <c r="C177" s="313">
        <f>SUMIFS('Expenditures - all orgs'!$D$14:$D$3599,'Expenditures - all orgs'!$C$14:$C$3599, 'Budget Detail - EEEEEE'!$B177,'Expenditures - all orgs'!$B$14:$B$3599,'Budget Detail - EEEEEE'!$B$3)</f>
        <v>0</v>
      </c>
      <c r="D177" s="431">
        <f>SUMIFS('Expenditures - all orgs'!$E$14:$E$3599,'Expenditures - all orgs'!$C$14:$C$3599, 'Budget Detail - EEEEEE'!$B177,'Expenditures - all orgs'!$B$14:$B$3599,'Budget Detail - EEEEEE'!$B$3)</f>
        <v>0</v>
      </c>
      <c r="E177" s="432">
        <f>SUMIFS('Expenditures - all orgs'!$F$14:$F$3599,'Expenditures - all orgs'!$C$14:$C$3599, 'Budget Detail - EEEEEE'!$B177,'Expenditures - all orgs'!$B$14:$B$3599,'Budget Detail - EEEEEE'!$B$3)</f>
        <v>0</v>
      </c>
      <c r="F177" s="433">
        <f t="shared" si="15"/>
        <v>0</v>
      </c>
    </row>
    <row r="178" spans="1:6" ht="15" customHeight="1" x14ac:dyDescent="0.3">
      <c r="A178" s="222" t="s">
        <v>57</v>
      </c>
      <c r="B178" s="614">
        <v>128330</v>
      </c>
      <c r="C178" s="313">
        <f>SUMIFS('Expenditures - all orgs'!$D$14:$D$3599,'Expenditures - all orgs'!$C$14:$C$3599, 'Budget Detail - EEEEEE'!$B178,'Expenditures - all orgs'!$B$14:$B$3599,'Budget Detail - EEEEEE'!$B$3)</f>
        <v>0</v>
      </c>
      <c r="D178" s="431">
        <f>SUMIFS('Expenditures - all orgs'!$E$14:$E$3599,'Expenditures - all orgs'!$C$14:$C$3599, 'Budget Detail - EEEEEE'!$B178,'Expenditures - all orgs'!$B$14:$B$3599,'Budget Detail - EEEEEE'!$B$3)</f>
        <v>0</v>
      </c>
      <c r="E178" s="432">
        <f>SUMIFS('Expenditures - all orgs'!$F$14:$F$3599,'Expenditures - all orgs'!$C$14:$C$3599, 'Budget Detail - EEEEEE'!$B178,'Expenditures - all orgs'!$B$14:$B$3599,'Budget Detail - EEEEEE'!$B$3)</f>
        <v>0</v>
      </c>
      <c r="F178" s="433">
        <f t="shared" si="15"/>
        <v>0</v>
      </c>
    </row>
    <row r="179" spans="1:6" ht="15" customHeight="1" x14ac:dyDescent="0.3">
      <c r="A179" s="222" t="s">
        <v>18</v>
      </c>
      <c r="B179" s="614">
        <v>128400</v>
      </c>
      <c r="C179" s="313">
        <f>SUMIFS('Expenditures - all orgs'!$D$14:$D$3599,'Expenditures - all orgs'!$C$14:$C$3599, 'Budget Detail - EEEEEE'!$B179,'Expenditures - all orgs'!$B$14:$B$3599,'Budget Detail - EEEEEE'!$B$3)</f>
        <v>0</v>
      </c>
      <c r="D179" s="431">
        <f>SUMIFS('Expenditures - all orgs'!$E$14:$E$3599,'Expenditures - all orgs'!$C$14:$C$3599, 'Budget Detail - EEEEEE'!$B179,'Expenditures - all orgs'!$B$14:$B$3599,'Budget Detail - EEEEEE'!$B$3)</f>
        <v>0</v>
      </c>
      <c r="E179" s="432">
        <f>SUMIFS('Expenditures - all orgs'!$F$14:$F$3599,'Expenditures - all orgs'!$C$14:$C$3599, 'Budget Detail - EEEEEE'!$B179,'Expenditures - all orgs'!$B$14:$B$3599,'Budget Detail - EEEEEE'!$B$3)</f>
        <v>0</v>
      </c>
      <c r="F179" s="433">
        <f t="shared" si="15"/>
        <v>0</v>
      </c>
    </row>
    <row r="180" spans="1:6" ht="15" customHeight="1" x14ac:dyDescent="0.3">
      <c r="A180" s="222" t="s">
        <v>338</v>
      </c>
      <c r="B180" s="614">
        <v>128410</v>
      </c>
      <c r="C180" s="313">
        <f>SUMIFS('Expenditures - all orgs'!$D$14:$D$3599,'Expenditures - all orgs'!$C$14:$C$3599, 'Budget Detail - EEEEEE'!$B180,'Expenditures - all orgs'!$B$14:$B$3599,'Budget Detail - EEEEEE'!$B$3)</f>
        <v>0</v>
      </c>
      <c r="D180" s="431">
        <f>SUMIFS('Expenditures - all orgs'!$E$14:$E$3599,'Expenditures - all orgs'!$C$14:$C$3599, 'Budget Detail - EEEEEE'!$B180,'Expenditures - all orgs'!$B$14:$B$3599,'Budget Detail - EEEEEE'!$B$3)</f>
        <v>0</v>
      </c>
      <c r="E180" s="432">
        <f>SUMIFS('Expenditures - all orgs'!$F$14:$F$3599,'Expenditures - all orgs'!$C$14:$C$3599, 'Budget Detail - EEEEEE'!$B180,'Expenditures - all orgs'!$B$14:$B$3599,'Budget Detail - EEEEEE'!$B$3)</f>
        <v>0</v>
      </c>
      <c r="F180" s="433">
        <f t="shared" si="15"/>
        <v>0</v>
      </c>
    </row>
    <row r="181" spans="1:6" ht="15" customHeight="1" x14ac:dyDescent="0.3">
      <c r="A181" s="222" t="s">
        <v>339</v>
      </c>
      <c r="B181" s="614">
        <v>128420</v>
      </c>
      <c r="C181" s="313">
        <f>SUMIFS('Expenditures - all orgs'!$D$14:$D$3599,'Expenditures - all orgs'!$C$14:$C$3599, 'Budget Detail - EEEEEE'!$B181,'Expenditures - all orgs'!$B$14:$B$3599,'Budget Detail - EEEEEE'!$B$3)</f>
        <v>0</v>
      </c>
      <c r="D181" s="431">
        <f>SUMIFS('Expenditures - all orgs'!$E$14:$E$3599,'Expenditures - all orgs'!$C$14:$C$3599, 'Budget Detail - EEEEEE'!$B181,'Expenditures - all orgs'!$B$14:$B$3599,'Budget Detail - EEEEEE'!$B$3)</f>
        <v>0</v>
      </c>
      <c r="E181" s="432">
        <f>SUMIFS('Expenditures - all orgs'!$F$14:$F$3599,'Expenditures - all orgs'!$C$14:$C$3599, 'Budget Detail - EEEEEE'!$B181,'Expenditures - all orgs'!$B$14:$B$3599,'Budget Detail - EEEEEE'!$B$3)</f>
        <v>0</v>
      </c>
      <c r="F181" s="433">
        <f t="shared" si="15"/>
        <v>0</v>
      </c>
    </row>
    <row r="182" spans="1:6" ht="15" customHeight="1" x14ac:dyDescent="0.3">
      <c r="A182" s="222" t="s">
        <v>112</v>
      </c>
      <c r="B182" s="614">
        <v>128430</v>
      </c>
      <c r="C182" s="313">
        <f>SUMIFS('Expenditures - all orgs'!$D$14:$D$3599,'Expenditures - all orgs'!$C$14:$C$3599, 'Budget Detail - EEEEEE'!$B182,'Expenditures - all orgs'!$B$14:$B$3599,'Budget Detail - EEEEEE'!$B$3)</f>
        <v>0</v>
      </c>
      <c r="D182" s="431">
        <f>SUMIFS('Expenditures - all orgs'!$E$14:$E$3599,'Expenditures - all orgs'!$C$14:$C$3599, 'Budget Detail - EEEEEE'!$B182,'Expenditures - all orgs'!$B$14:$B$3599,'Budget Detail - EEEEEE'!$B$3)</f>
        <v>0</v>
      </c>
      <c r="E182" s="432">
        <f>SUMIFS('Expenditures - all orgs'!$F$14:$F$3599,'Expenditures - all orgs'!$C$14:$C$3599, 'Budget Detail - EEEEEE'!$B182,'Expenditures - all orgs'!$B$14:$B$3599,'Budget Detail - EEEEEE'!$B$3)</f>
        <v>0</v>
      </c>
      <c r="F182" s="433">
        <f t="shared" si="15"/>
        <v>0</v>
      </c>
    </row>
    <row r="183" spans="1:6" ht="15" customHeight="1" x14ac:dyDescent="0.3">
      <c r="A183" s="222" t="s">
        <v>19</v>
      </c>
      <c r="B183" s="614">
        <v>128500</v>
      </c>
      <c r="C183" s="313">
        <f>SUMIFS('Expenditures - all orgs'!$D$14:$D$3599,'Expenditures - all orgs'!$C$14:$C$3599, 'Budget Detail - EEEEEE'!$B183,'Expenditures - all orgs'!$B$14:$B$3599,'Budget Detail - EEEEEE'!$B$3)</f>
        <v>0</v>
      </c>
      <c r="D183" s="431">
        <f>SUMIFS('Expenditures - all orgs'!$E$14:$E$3599,'Expenditures - all orgs'!$C$14:$C$3599, 'Budget Detail - EEEEEE'!$B183,'Expenditures - all orgs'!$B$14:$B$3599,'Budget Detail - EEEEEE'!$B$3)</f>
        <v>0</v>
      </c>
      <c r="E183" s="432">
        <f>SUMIFS('Expenditures - all orgs'!$F$14:$F$3599,'Expenditures - all orgs'!$C$14:$C$3599, 'Budget Detail - EEEEEE'!$B183,'Expenditures - all orgs'!$B$14:$B$3599,'Budget Detail - EEEEEE'!$B$3)</f>
        <v>0</v>
      </c>
      <c r="F183" s="433">
        <f t="shared" si="15"/>
        <v>0</v>
      </c>
    </row>
    <row r="184" spans="1:6" ht="15" customHeight="1" x14ac:dyDescent="0.3">
      <c r="A184" s="222" t="s">
        <v>340</v>
      </c>
      <c r="B184" s="614">
        <v>128510</v>
      </c>
      <c r="C184" s="313">
        <f>SUMIFS('Expenditures - all orgs'!$D$14:$D$3599,'Expenditures - all orgs'!$C$14:$C$3599, 'Budget Detail - EEEEEE'!$B184,'Expenditures - all orgs'!$B$14:$B$3599,'Budget Detail - EEEEEE'!$B$3)</f>
        <v>0</v>
      </c>
      <c r="D184" s="431">
        <f>SUMIFS('Expenditures - all orgs'!$E$14:$E$3599,'Expenditures - all orgs'!$C$14:$C$3599, 'Budget Detail - EEEEEE'!$B184,'Expenditures - all orgs'!$B$14:$B$3599,'Budget Detail - EEEEEE'!$B$3)</f>
        <v>0</v>
      </c>
      <c r="E184" s="432">
        <f>SUMIFS('Expenditures - all orgs'!$F$14:$F$3599,'Expenditures - all orgs'!$C$14:$C$3599, 'Budget Detail - EEEEEE'!$B184,'Expenditures - all orgs'!$B$14:$B$3599,'Budget Detail - EEEEEE'!$B$3)</f>
        <v>0</v>
      </c>
      <c r="F184" s="433">
        <f t="shared" si="15"/>
        <v>0</v>
      </c>
    </row>
    <row r="185" spans="1:6" ht="15" customHeight="1" x14ac:dyDescent="0.3">
      <c r="A185" s="222" t="s">
        <v>341</v>
      </c>
      <c r="B185" s="614">
        <v>128520</v>
      </c>
      <c r="C185" s="313">
        <f>SUMIFS('Expenditures - all orgs'!$D$14:$D$3599,'Expenditures - all orgs'!$C$14:$C$3599, 'Budget Detail - EEEEEE'!$B185,'Expenditures - all orgs'!$B$14:$B$3599,'Budget Detail - EEEEEE'!$B$3)</f>
        <v>0</v>
      </c>
      <c r="D185" s="431">
        <f>SUMIFS('Expenditures - all orgs'!$E$14:$E$3599,'Expenditures - all orgs'!$C$14:$C$3599, 'Budget Detail - EEEEEE'!$B185,'Expenditures - all orgs'!$B$14:$B$3599,'Budget Detail - EEEEEE'!$B$3)</f>
        <v>0</v>
      </c>
      <c r="E185" s="432">
        <f>SUMIFS('Expenditures - all orgs'!$F$14:$F$3599,'Expenditures - all orgs'!$C$14:$C$3599, 'Budget Detail - EEEEEE'!$B185,'Expenditures - all orgs'!$B$14:$B$3599,'Budget Detail - EEEEEE'!$B$3)</f>
        <v>0</v>
      </c>
      <c r="F185" s="433">
        <f t="shared" si="15"/>
        <v>0</v>
      </c>
    </row>
    <row r="186" spans="1:6" ht="15" customHeight="1" x14ac:dyDescent="0.3">
      <c r="A186" s="222" t="s">
        <v>113</v>
      </c>
      <c r="B186" s="614">
        <v>128530</v>
      </c>
      <c r="C186" s="313">
        <f>SUMIFS('Expenditures - all orgs'!$D$14:$D$3599,'Expenditures - all orgs'!$C$14:$C$3599, 'Budget Detail - EEEEEE'!$B186,'Expenditures - all orgs'!$B$14:$B$3599,'Budget Detail - EEEEEE'!$B$3)</f>
        <v>0</v>
      </c>
      <c r="D186" s="431">
        <f>SUMIFS('Expenditures - all orgs'!$E$14:$E$3599,'Expenditures - all orgs'!$C$14:$C$3599, 'Budget Detail - EEEEEE'!$B186,'Expenditures - all orgs'!$B$14:$B$3599,'Budget Detail - EEEEEE'!$B$3)</f>
        <v>0</v>
      </c>
      <c r="E186" s="432">
        <f>SUMIFS('Expenditures - all orgs'!$F$14:$F$3599,'Expenditures - all orgs'!$C$14:$C$3599, 'Budget Detail - EEEEEE'!$B186,'Expenditures - all orgs'!$B$14:$B$3599,'Budget Detail - EEEEEE'!$B$3)</f>
        <v>0</v>
      </c>
      <c r="F186" s="433">
        <f t="shared" si="15"/>
        <v>0</v>
      </c>
    </row>
    <row r="187" spans="1:6" ht="15" customHeight="1" x14ac:dyDescent="0.3">
      <c r="A187" s="222" t="s">
        <v>58</v>
      </c>
      <c r="B187" s="614">
        <v>128600</v>
      </c>
      <c r="C187" s="313">
        <f>SUMIFS('Expenditures - all orgs'!$D$14:$D$3599,'Expenditures - all orgs'!$C$14:$C$3599, 'Budget Detail - EEEEEE'!$B187,'Expenditures - all orgs'!$B$14:$B$3599,'Budget Detail - EEEEEE'!$B$3)</f>
        <v>0</v>
      </c>
      <c r="D187" s="431">
        <f>SUMIFS('Expenditures - all orgs'!$E$14:$E$3599,'Expenditures - all orgs'!$C$14:$C$3599, 'Budget Detail - EEEEEE'!$B187,'Expenditures - all orgs'!$B$14:$B$3599,'Budget Detail - EEEEEE'!$B$3)</f>
        <v>0</v>
      </c>
      <c r="E187" s="432">
        <f>SUMIFS('Expenditures - all orgs'!$F$14:$F$3599,'Expenditures - all orgs'!$C$14:$C$3599, 'Budget Detail - EEEEEE'!$B187,'Expenditures - all orgs'!$B$14:$B$3599,'Budget Detail - EEEEEE'!$B$3)</f>
        <v>0</v>
      </c>
      <c r="F187" s="433">
        <f t="shared" si="15"/>
        <v>0</v>
      </c>
    </row>
    <row r="188" spans="1:6" ht="15" customHeight="1" x14ac:dyDescent="0.3">
      <c r="A188" s="222" t="s">
        <v>342</v>
      </c>
      <c r="B188" s="614">
        <v>128610</v>
      </c>
      <c r="C188" s="313">
        <f>SUMIFS('Expenditures - all orgs'!$D$14:$D$3599,'Expenditures - all orgs'!$C$14:$C$3599, 'Budget Detail - EEEEEE'!$B188,'Expenditures - all orgs'!$B$14:$B$3599,'Budget Detail - EEEEEE'!$B$3)</f>
        <v>0</v>
      </c>
      <c r="D188" s="431">
        <f>SUMIFS('Expenditures - all orgs'!$E$14:$E$3599,'Expenditures - all orgs'!$C$14:$C$3599, 'Budget Detail - EEEEEE'!$B188,'Expenditures - all orgs'!$B$14:$B$3599,'Budget Detail - EEEEEE'!$B$3)</f>
        <v>0</v>
      </c>
      <c r="E188" s="432">
        <f>SUMIFS('Expenditures - all orgs'!$F$14:$F$3599,'Expenditures - all orgs'!$C$14:$C$3599, 'Budget Detail - EEEEEE'!$B188,'Expenditures - all orgs'!$B$14:$B$3599,'Budget Detail - EEEEEE'!$B$3)</f>
        <v>0</v>
      </c>
      <c r="F188" s="433">
        <f t="shared" si="15"/>
        <v>0</v>
      </c>
    </row>
    <row r="189" spans="1:6" ht="15" customHeight="1" x14ac:dyDescent="0.3">
      <c r="A189" s="222" t="s">
        <v>343</v>
      </c>
      <c r="B189" s="614">
        <v>128620</v>
      </c>
      <c r="C189" s="313">
        <f>SUMIFS('Expenditures - all orgs'!$D$14:$D$3599,'Expenditures - all orgs'!$C$14:$C$3599, 'Budget Detail - EEEEEE'!$B189,'Expenditures - all orgs'!$B$14:$B$3599,'Budget Detail - EEEEEE'!$B$3)</f>
        <v>0</v>
      </c>
      <c r="D189" s="431">
        <f>SUMIFS('Expenditures - all orgs'!$E$14:$E$3599,'Expenditures - all orgs'!$C$14:$C$3599, 'Budget Detail - EEEEEE'!$B189,'Expenditures - all orgs'!$B$14:$B$3599,'Budget Detail - EEEEEE'!$B$3)</f>
        <v>0</v>
      </c>
      <c r="E189" s="432">
        <f>SUMIFS('Expenditures - all orgs'!$F$14:$F$3599,'Expenditures - all orgs'!$C$14:$C$3599, 'Budget Detail - EEEEEE'!$B189,'Expenditures - all orgs'!$B$14:$B$3599,'Budget Detail - EEEEEE'!$B$3)</f>
        <v>0</v>
      </c>
      <c r="F189" s="433">
        <f t="shared" si="15"/>
        <v>0</v>
      </c>
    </row>
    <row r="190" spans="1:6" ht="15" customHeight="1" x14ac:dyDescent="0.3">
      <c r="A190" s="222" t="s">
        <v>175</v>
      </c>
      <c r="B190" s="614">
        <v>128630</v>
      </c>
      <c r="C190" s="313">
        <f>SUMIFS('Expenditures - all orgs'!$D$14:$D$3599,'Expenditures - all orgs'!$C$14:$C$3599, 'Budget Detail - EEEEEE'!$B190,'Expenditures - all orgs'!$B$14:$B$3599,'Budget Detail - EEEEEE'!$B$3)</f>
        <v>0</v>
      </c>
      <c r="D190" s="431">
        <f>SUMIFS('Expenditures - all orgs'!$E$14:$E$3599,'Expenditures - all orgs'!$C$14:$C$3599, 'Budget Detail - EEEEEE'!$B190,'Expenditures - all orgs'!$B$14:$B$3599,'Budget Detail - EEEEEE'!$B$3)</f>
        <v>0</v>
      </c>
      <c r="E190" s="432">
        <f>SUMIFS('Expenditures - all orgs'!$F$14:$F$3599,'Expenditures - all orgs'!$C$14:$C$3599, 'Budget Detail - EEEEEE'!$B190,'Expenditures - all orgs'!$B$14:$B$3599,'Budget Detail - EEEEEE'!$B$3)</f>
        <v>0</v>
      </c>
      <c r="F190" s="433">
        <f t="shared" si="15"/>
        <v>0</v>
      </c>
    </row>
    <row r="191" spans="1:6" ht="15" customHeight="1" x14ac:dyDescent="0.3">
      <c r="A191" s="222" t="s">
        <v>62</v>
      </c>
      <c r="B191" s="614">
        <v>128700</v>
      </c>
      <c r="C191" s="313">
        <f>SUMIFS('Expenditures - all orgs'!$D$14:$D$3599,'Expenditures - all orgs'!$C$14:$C$3599, 'Budget Detail - EEEEEE'!$B191,'Expenditures - all orgs'!$B$14:$B$3599,'Budget Detail - EEEEEE'!$B$3)</f>
        <v>0</v>
      </c>
      <c r="D191" s="431">
        <f>SUMIFS('Expenditures - all orgs'!$E$14:$E$3599,'Expenditures - all orgs'!$C$14:$C$3599, 'Budget Detail - EEEEEE'!$B191,'Expenditures - all orgs'!$B$14:$B$3599,'Budget Detail - EEEEEE'!$B$3)</f>
        <v>0</v>
      </c>
      <c r="E191" s="432">
        <f>SUMIFS('Expenditures - all orgs'!$F$14:$F$3599,'Expenditures - all orgs'!$C$14:$C$3599, 'Budget Detail - EEEEEE'!$B191,'Expenditures - all orgs'!$B$14:$B$3599,'Budget Detail - EEEEEE'!$B$3)</f>
        <v>0</v>
      </c>
      <c r="F191" s="433">
        <f t="shared" si="15"/>
        <v>0</v>
      </c>
    </row>
    <row r="192" spans="1:6" ht="15" customHeight="1" x14ac:dyDescent="0.3">
      <c r="A192" s="222" t="s">
        <v>111</v>
      </c>
      <c r="B192" s="614">
        <v>128730</v>
      </c>
      <c r="C192" s="313">
        <f>SUMIFS('Expenditures - all orgs'!$D$14:$D$3599,'Expenditures - all orgs'!$C$14:$C$3599, 'Budget Detail - EEEEEE'!$B192,'Expenditures - all orgs'!$B$14:$B$3599,'Budget Detail - EEEEEE'!$B$3)</f>
        <v>0</v>
      </c>
      <c r="D192" s="431">
        <f>SUMIFS('Expenditures - all orgs'!$E$14:$E$3599,'Expenditures - all orgs'!$C$14:$C$3599, 'Budget Detail - EEEEEE'!$B192,'Expenditures - all orgs'!$B$14:$B$3599,'Budget Detail - EEEEEE'!$B$3)</f>
        <v>0</v>
      </c>
      <c r="E192" s="432">
        <f>SUMIFS('Expenditures - all orgs'!$F$14:$F$3599,'Expenditures - all orgs'!$C$14:$C$3599, 'Budget Detail - EEEEEE'!$B192,'Expenditures - all orgs'!$B$14:$B$3599,'Budget Detail - EEEEEE'!$B$3)</f>
        <v>0</v>
      </c>
      <c r="F192" s="433">
        <f t="shared" si="15"/>
        <v>0</v>
      </c>
    </row>
    <row r="193" spans="1:6" ht="15" customHeight="1" x14ac:dyDescent="0.3">
      <c r="A193" s="222" t="s">
        <v>20</v>
      </c>
      <c r="B193" s="614">
        <v>128800</v>
      </c>
      <c r="C193" s="313">
        <f>SUMIFS('Expenditures - all orgs'!$D$14:$D$3599,'Expenditures - all orgs'!$C$14:$C$3599, 'Budget Detail - EEEEEE'!$B193,'Expenditures - all orgs'!$B$14:$B$3599,'Budget Detail - EEEEEE'!$B$3)</f>
        <v>0</v>
      </c>
      <c r="D193" s="431">
        <f>SUMIFS('Expenditures - all orgs'!$E$14:$E$3599,'Expenditures - all orgs'!$C$14:$C$3599, 'Budget Detail - EEEEEE'!$B193,'Expenditures - all orgs'!$B$14:$B$3599,'Budget Detail - EEEEEE'!$B$3)</f>
        <v>0</v>
      </c>
      <c r="E193" s="432">
        <f>SUMIFS('Expenditures - all orgs'!$F$14:$F$3599,'Expenditures - all orgs'!$C$14:$C$3599, 'Budget Detail - EEEEEE'!$B193,'Expenditures - all orgs'!$B$14:$B$3599,'Budget Detail - EEEEEE'!$B$3)</f>
        <v>0</v>
      </c>
      <c r="F193" s="433">
        <f t="shared" si="15"/>
        <v>0</v>
      </c>
    </row>
    <row r="194" spans="1:6" ht="15" customHeight="1" x14ac:dyDescent="0.3">
      <c r="A194" s="222" t="s">
        <v>344</v>
      </c>
      <c r="B194" s="614">
        <v>128810</v>
      </c>
      <c r="C194" s="313">
        <f>SUMIFS('Expenditures - all orgs'!$D$14:$D$3599,'Expenditures - all orgs'!$C$14:$C$3599, 'Budget Detail - EEEEEE'!$B194,'Expenditures - all orgs'!$B$14:$B$3599,'Budget Detail - EEEEEE'!$B$3)</f>
        <v>0</v>
      </c>
      <c r="D194" s="431">
        <f>SUMIFS('Expenditures - all orgs'!$E$14:$E$3599,'Expenditures - all orgs'!$C$14:$C$3599, 'Budget Detail - EEEEEE'!$B194,'Expenditures - all orgs'!$B$14:$B$3599,'Budget Detail - EEEEEE'!$B$3)</f>
        <v>0</v>
      </c>
      <c r="E194" s="432">
        <f>SUMIFS('Expenditures - all orgs'!$F$14:$F$3599,'Expenditures - all orgs'!$C$14:$C$3599, 'Budget Detail - EEEEEE'!$B194,'Expenditures - all orgs'!$B$14:$B$3599,'Budget Detail - EEEEEE'!$B$3)</f>
        <v>0</v>
      </c>
      <c r="F194" s="433">
        <f t="shared" si="15"/>
        <v>0</v>
      </c>
    </row>
    <row r="195" spans="1:6" ht="15" customHeight="1" x14ac:dyDescent="0.3">
      <c r="A195" s="222" t="s">
        <v>345</v>
      </c>
      <c r="B195" s="614">
        <v>128820</v>
      </c>
      <c r="C195" s="313">
        <f>SUMIFS('Expenditures - all orgs'!$D$14:$D$3599,'Expenditures - all orgs'!$C$14:$C$3599, 'Budget Detail - EEEEEE'!$B195,'Expenditures - all orgs'!$B$14:$B$3599,'Budget Detail - EEEEEE'!$B$3)</f>
        <v>0</v>
      </c>
      <c r="D195" s="431">
        <f>SUMIFS('Expenditures - all orgs'!$E$14:$E$3599,'Expenditures - all orgs'!$C$14:$C$3599, 'Budget Detail - EEEEEE'!$B195,'Expenditures - all orgs'!$B$14:$B$3599,'Budget Detail - EEEEEE'!$B$3)</f>
        <v>0</v>
      </c>
      <c r="E195" s="432">
        <f>SUMIFS('Expenditures - all orgs'!$F$14:$F$3599,'Expenditures - all orgs'!$C$14:$C$3599, 'Budget Detail - EEEEEE'!$B195,'Expenditures - all orgs'!$B$14:$B$3599,'Budget Detail - EEEEEE'!$B$3)</f>
        <v>0</v>
      </c>
      <c r="F195" s="433">
        <f t="shared" si="15"/>
        <v>0</v>
      </c>
    </row>
    <row r="196" spans="1:6" ht="15" customHeight="1" x14ac:dyDescent="0.3">
      <c r="A196" s="222" t="s">
        <v>176</v>
      </c>
      <c r="B196" s="614">
        <v>128830</v>
      </c>
      <c r="C196" s="313">
        <f>SUMIFS('Expenditures - all orgs'!$D$14:$D$3599,'Expenditures - all orgs'!$C$14:$C$3599, 'Budget Detail - EEEEEE'!$B196,'Expenditures - all orgs'!$B$14:$B$3599,'Budget Detail - EEEEEE'!$B$3)</f>
        <v>0</v>
      </c>
      <c r="D196" s="431">
        <f>SUMIFS('Expenditures - all orgs'!$E$14:$E$3599,'Expenditures - all orgs'!$C$14:$C$3599, 'Budget Detail - EEEEEE'!$B196,'Expenditures - all orgs'!$B$14:$B$3599,'Budget Detail - EEEEEE'!$B$3)</f>
        <v>0</v>
      </c>
      <c r="E196" s="432">
        <f>SUMIFS('Expenditures - all orgs'!$F$14:$F$3599,'Expenditures - all orgs'!$C$14:$C$3599, 'Budget Detail - EEEEEE'!$B196,'Expenditures - all orgs'!$B$14:$B$3599,'Budget Detail - EEEEEE'!$B$3)</f>
        <v>0</v>
      </c>
      <c r="F196" s="433">
        <f t="shared" si="15"/>
        <v>0</v>
      </c>
    </row>
    <row r="197" spans="1:6" ht="15" customHeight="1" x14ac:dyDescent="0.3">
      <c r="A197" s="222" t="s">
        <v>104</v>
      </c>
      <c r="B197" s="614" t="s">
        <v>107</v>
      </c>
      <c r="C197" s="313">
        <f>SUMIFS('Expenditures - all orgs'!$D$14:$D$3599,'Expenditures - all orgs'!$C$14:$C$3599, 'Budget Detail - EEEEEE'!$B197,'Expenditures - all orgs'!$B$14:$B$3599,'Budget Detail - EEEEEE'!$B$3)</f>
        <v>0</v>
      </c>
      <c r="D197" s="431">
        <f>SUMIFS('Expenditures - all orgs'!$E$14:$E$3599,'Expenditures - all orgs'!$C$14:$C$3599, 'Budget Detail - EEEEEE'!$B197,'Expenditures - all orgs'!$B$14:$B$3599,'Budget Detail - EEEEEE'!$B$3)</f>
        <v>0</v>
      </c>
      <c r="E197" s="432">
        <f>SUMIFS('Expenditures - all orgs'!$F$14:$F$3599,'Expenditures - all orgs'!$C$14:$C$3599, 'Budget Detail - EEEEEE'!$B197,'Expenditures - all orgs'!$B$14:$B$3599,'Budget Detail - EEEEEE'!$B$3)</f>
        <v>0</v>
      </c>
      <c r="F197" s="433">
        <f t="shared" si="15"/>
        <v>0</v>
      </c>
    </row>
    <row r="198" spans="1:6" ht="15" customHeight="1" x14ac:dyDescent="0.3">
      <c r="A198" s="222" t="s">
        <v>104</v>
      </c>
      <c r="B198" s="614" t="s">
        <v>107</v>
      </c>
      <c r="C198" s="313">
        <f>SUMIFS('Expenditures - all orgs'!$D$14:$D$3599,'Expenditures - all orgs'!$C$14:$C$3599, 'Budget Detail - EEEEEE'!$B198,'Expenditures - all orgs'!$B$14:$B$3599,'Budget Detail - EEEEEE'!$B$3)</f>
        <v>0</v>
      </c>
      <c r="D198" s="431">
        <f>SUMIFS('Expenditures - all orgs'!$E$14:$E$3599,'Expenditures - all orgs'!$C$14:$C$3599, 'Budget Detail - EEEEEE'!$B198,'Expenditures - all orgs'!$B$14:$B$3599,'Budget Detail - EEEEEE'!$B$3)</f>
        <v>0</v>
      </c>
      <c r="E198" s="432">
        <f>SUMIFS('Expenditures - all orgs'!$F$14:$F$3599,'Expenditures - all orgs'!$C$14:$C$3599, 'Budget Detail - EEEEEE'!$B198,'Expenditures - all orgs'!$B$14:$B$3599,'Budget Detail - EEEEEE'!$B$3)</f>
        <v>0</v>
      </c>
      <c r="F198" s="433">
        <f t="shared" si="15"/>
        <v>0</v>
      </c>
    </row>
    <row r="199" spans="1:6" ht="15" customHeight="1" thickBot="1" x14ac:dyDescent="0.35">
      <c r="A199" s="222" t="s">
        <v>104</v>
      </c>
      <c r="B199" s="614" t="s">
        <v>107</v>
      </c>
      <c r="C199" s="356">
        <f>SUMIFS('Expenditures - all orgs'!$D$14:$D$3599,'Expenditures - all orgs'!$C$14:$C$3599, 'Budget Detail - EEEEEE'!$B199,'Expenditures - all orgs'!$B$14:$B$3599,'Budget Detail - EEEEEE'!$B$3)</f>
        <v>0</v>
      </c>
      <c r="D199" s="434">
        <f>SUMIFS('Expenditures - all orgs'!$E$14:$E$3599,'Expenditures - all orgs'!$C$14:$C$3599, 'Budget Detail - EEEEEE'!$B199,'Expenditures - all orgs'!$B$14:$B$3599,'Budget Detail - EEEEEE'!$B$3)</f>
        <v>0</v>
      </c>
      <c r="E199" s="435">
        <f>SUMIFS('Expenditures - all orgs'!$F$14:$F$3599,'Expenditures - all orgs'!$C$14:$C$3599, 'Budget Detail - EEEEEE'!$B199,'Expenditures - all orgs'!$B$14:$B$3599,'Budget Detail - EEEEEE'!$B$3)</f>
        <v>0</v>
      </c>
      <c r="F199" s="436">
        <f t="shared" si="15"/>
        <v>0</v>
      </c>
    </row>
    <row r="200" spans="1:6" ht="15" customHeight="1" thickBot="1" x14ac:dyDescent="0.35">
      <c r="A200" s="218"/>
      <c r="B200" s="615" t="s">
        <v>362</v>
      </c>
      <c r="C200" s="357">
        <f>SUM(C169:C199)</f>
        <v>0</v>
      </c>
      <c r="D200" s="357">
        <f t="shared" ref="D200:F200" si="16">SUM(D169:D199)</f>
        <v>0</v>
      </c>
      <c r="E200" s="357">
        <f t="shared" si="16"/>
        <v>0</v>
      </c>
      <c r="F200" s="357">
        <f t="shared" si="16"/>
        <v>0</v>
      </c>
    </row>
    <row r="201" spans="1:6" ht="15" customHeight="1" x14ac:dyDescent="0.3">
      <c r="A201" s="708"/>
      <c r="B201" s="588"/>
      <c r="C201" s="288"/>
      <c r="D201" s="966"/>
      <c r="E201" s="966"/>
      <c r="F201" s="967"/>
    </row>
    <row r="202" spans="1:6" ht="15" customHeight="1" x14ac:dyDescent="0.3">
      <c r="A202" s="231" t="s">
        <v>213</v>
      </c>
      <c r="B202" s="588"/>
      <c r="C202" s="288"/>
      <c r="D202" s="966"/>
      <c r="E202" s="966"/>
      <c r="F202" s="967"/>
    </row>
    <row r="203" spans="1:6" ht="15" customHeight="1" x14ac:dyDescent="0.3">
      <c r="A203" s="708" t="s">
        <v>363</v>
      </c>
      <c r="B203" s="706">
        <v>130010</v>
      </c>
      <c r="C203" s="314">
        <f>SUMIFS('Expenditures - all orgs'!$D$14:$D$3599,'Expenditures - all orgs'!$C$14:$C$3599, 'Budget Detail - EEEEEE'!$B203,'Expenditures - all orgs'!$B$14:$B$3599,'Budget Detail - EEEEEE'!$B$3)</f>
        <v>0</v>
      </c>
      <c r="D203" s="438">
        <f>SUMIFS('Expenditures - all orgs'!$E$14:$E$3599,'Expenditures - all orgs'!$C$14:$C$3599, 'Budget Detail - EEEEEE'!$B203,'Expenditures - all orgs'!$B$14:$B$3599,'Budget Detail - EEEEEE'!$B$3)</f>
        <v>0</v>
      </c>
      <c r="E203" s="439">
        <f>SUMIFS('Expenditures - all orgs'!$F$14:$F$3599,'Expenditures - all orgs'!$C$14:$C$3599, 'Budget Detail - EEEEEE'!$B203,'Expenditures - all orgs'!$B$14:$B$3599,'Budget Detail - EEEEEE'!$B$3)</f>
        <v>0</v>
      </c>
      <c r="F203" s="440">
        <f t="shared" ref="F203" si="17">C203-D203-E203</f>
        <v>0</v>
      </c>
    </row>
    <row r="204" spans="1:6" ht="15" customHeight="1" x14ac:dyDescent="0.3">
      <c r="A204" s="708" t="s">
        <v>327</v>
      </c>
      <c r="B204" s="717">
        <v>130900</v>
      </c>
      <c r="C204" s="314">
        <f>SUMIFS('Expenditures - all orgs'!$D$14:$D$3599,'Expenditures - all orgs'!$C$14:$C$3599, 'Budget Detail - EEEEEE'!$B204,'Expenditures - all orgs'!$B$14:$B$3599,'Budget Detail - EEEEEE'!$B$3)</f>
        <v>0</v>
      </c>
      <c r="D204" s="438">
        <f>SUMIFS('Expenditures - all orgs'!$E$14:$E$3599,'Expenditures - all orgs'!$C$14:$C$3599, 'Budget Detail - EEEEEE'!$B204,'Expenditures - all orgs'!$B$14:$B$3599,'Budget Detail - EEEEEE'!$B$3)</f>
        <v>0</v>
      </c>
      <c r="E204" s="439">
        <f>SUMIFS('Expenditures - all orgs'!$F$14:$F$3599,'Expenditures - all orgs'!$C$14:$C$3599, 'Budget Detail - EEEEEE'!$B204,'Expenditures - all orgs'!$B$14:$B$3599,'Budget Detail - EEEEEE'!$B$3)</f>
        <v>0</v>
      </c>
      <c r="F204" s="440">
        <f t="shared" ref="F204" si="18">C204-D204-E204</f>
        <v>0</v>
      </c>
    </row>
    <row r="205" spans="1:6" ht="15" customHeight="1" x14ac:dyDescent="0.3">
      <c r="A205" s="708" t="s">
        <v>21</v>
      </c>
      <c r="B205" s="717">
        <v>131100</v>
      </c>
      <c r="C205" s="314">
        <f>SUMIFS('Expenditures - all orgs'!$D$14:$D$3599,'Expenditures - all orgs'!$C$14:$C$3599, 'Budget Detail - EEEEEE'!$B205,'Expenditures - all orgs'!$B$14:$B$3599,'Budget Detail - EEEEEE'!$B$3)</f>
        <v>0</v>
      </c>
      <c r="D205" s="438">
        <f>SUMIFS('Expenditures - all orgs'!$E$14:$E$3599,'Expenditures - all orgs'!$C$14:$C$3599, 'Budget Detail - EEEEEE'!$B205,'Expenditures - all orgs'!$B$14:$B$3599,'Budget Detail - EEEEEE'!$B$3)</f>
        <v>0</v>
      </c>
      <c r="E205" s="439">
        <f>SUMIFS('Expenditures - all orgs'!$F$14:$F$3599,'Expenditures - all orgs'!$C$14:$C$3599, 'Budget Detail - EEEEEE'!$B205,'Expenditures - all orgs'!$B$14:$B$3599,'Budget Detail - EEEEEE'!$B$3)</f>
        <v>0</v>
      </c>
      <c r="F205" s="440">
        <f t="shared" si="6"/>
        <v>0</v>
      </c>
    </row>
    <row r="206" spans="1:6" ht="15" customHeight="1" x14ac:dyDescent="0.3">
      <c r="A206" s="232" t="s">
        <v>22</v>
      </c>
      <c r="B206" s="717">
        <v>131200</v>
      </c>
      <c r="C206" s="314">
        <f>SUMIFS('Expenditures - all orgs'!$D$14:$D$3599,'Expenditures - all orgs'!$C$14:$C$3599, 'Budget Detail - EEEEEE'!$B206,'Expenditures - all orgs'!$B$14:$B$3599,'Budget Detail - EEEEEE'!$B$3)</f>
        <v>0</v>
      </c>
      <c r="D206" s="438">
        <f>SUMIFS('Expenditures - all orgs'!$E$14:$E$3599,'Expenditures - all orgs'!$C$14:$C$3599, 'Budget Detail - EEEEEE'!$B206,'Expenditures - all orgs'!$B$14:$B$3599,'Budget Detail - EEEEEE'!$B$3)</f>
        <v>0</v>
      </c>
      <c r="E206" s="439">
        <f>SUMIFS('Expenditures - all orgs'!$F$14:$F$3599,'Expenditures - all orgs'!$C$14:$C$3599, 'Budget Detail - EEEEEE'!$B206,'Expenditures - all orgs'!$B$14:$B$3599,'Budget Detail - EEEEEE'!$B$3)</f>
        <v>0</v>
      </c>
      <c r="F206" s="440">
        <f t="shared" si="6"/>
        <v>0</v>
      </c>
    </row>
    <row r="207" spans="1:6" ht="15" customHeight="1" x14ac:dyDescent="0.3">
      <c r="A207" s="232" t="s">
        <v>214</v>
      </c>
      <c r="B207" s="717">
        <v>131210</v>
      </c>
      <c r="C207" s="314">
        <f>SUMIFS('Expenditures - all orgs'!$D$14:$D$3599,'Expenditures - all orgs'!$C$14:$C$3599, 'Budget Detail - EEEEEE'!$B207,'Expenditures - all orgs'!$B$14:$B$3599,'Budget Detail - EEEEEE'!$B$3)</f>
        <v>0</v>
      </c>
      <c r="D207" s="438">
        <f>SUMIFS('Expenditures - all orgs'!$E$14:$E$3599,'Expenditures - all orgs'!$C$14:$C$3599, 'Budget Detail - EEEEEE'!$B207,'Expenditures - all orgs'!$B$14:$B$3599,'Budget Detail - EEEEEE'!$B$3)</f>
        <v>0</v>
      </c>
      <c r="E207" s="439">
        <f>SUMIFS('Expenditures - all orgs'!$F$14:$F$3599,'Expenditures - all orgs'!$C$14:$C$3599, 'Budget Detail - EEEEEE'!$B207,'Expenditures - all orgs'!$B$14:$B$3599,'Budget Detail - EEEEEE'!$B$3)</f>
        <v>0</v>
      </c>
      <c r="F207" s="440">
        <f t="shared" si="6"/>
        <v>0</v>
      </c>
    </row>
    <row r="208" spans="1:6" ht="15" customHeight="1" x14ac:dyDescent="0.3">
      <c r="A208" s="232" t="s">
        <v>23</v>
      </c>
      <c r="B208" s="717">
        <v>131300</v>
      </c>
      <c r="C208" s="314">
        <f>SUMIFS('Expenditures - all orgs'!$D$14:$D$3599,'Expenditures - all orgs'!$C$14:$C$3599, 'Budget Detail - EEEEEE'!$B208,'Expenditures - all orgs'!$B$14:$B$3599,'Budget Detail - EEEEEE'!$B$3)</f>
        <v>0</v>
      </c>
      <c r="D208" s="438">
        <f>SUMIFS('Expenditures - all orgs'!$E$14:$E$3599,'Expenditures - all orgs'!$C$14:$C$3599, 'Budget Detail - EEEEEE'!$B208,'Expenditures - all orgs'!$B$14:$B$3599,'Budget Detail - EEEEEE'!$B$3)</f>
        <v>0</v>
      </c>
      <c r="E208" s="439">
        <f>SUMIFS('Expenditures - all orgs'!$F$14:$F$3599,'Expenditures - all orgs'!$C$14:$C$3599, 'Budget Detail - EEEEEE'!$B208,'Expenditures - all orgs'!$B$14:$B$3599,'Budget Detail - EEEEEE'!$B$3)</f>
        <v>0</v>
      </c>
      <c r="F208" s="440">
        <f t="shared" si="6"/>
        <v>0</v>
      </c>
    </row>
    <row r="209" spans="1:37" ht="15" customHeight="1" thickBot="1" x14ac:dyDescent="0.35">
      <c r="A209" s="232" t="s">
        <v>104</v>
      </c>
      <c r="B209" s="717" t="s">
        <v>107</v>
      </c>
      <c r="C209" s="358">
        <f>SUMIFS('Expenditures - all orgs'!$D$14:$D$3599,'Expenditures - all orgs'!$C$14:$C$3599, 'Budget Detail - EEEEEE'!$B209,'Expenditures - all orgs'!$B$14:$B$3599,'Budget Detail - EEEEEE'!$B$3)</f>
        <v>0</v>
      </c>
      <c r="D209" s="441">
        <f>SUMIFS('Expenditures - all orgs'!$E$14:$E$3599,'Expenditures - all orgs'!$C$14:$C$3599, 'Budget Detail - EEEEEE'!$B209,'Expenditures - all orgs'!$B$14:$B$3599,'Budget Detail - EEEEEE'!$B$3)</f>
        <v>0</v>
      </c>
      <c r="E209" s="442">
        <f>SUMIFS('Expenditures - all orgs'!$F$14:$F$3599,'Expenditures - all orgs'!$C$14:$C$3599, 'Budget Detail - EEEEEE'!$B209,'Expenditures - all orgs'!$B$14:$B$3599,'Budget Detail - EEEEEE'!$B$3)</f>
        <v>0</v>
      </c>
      <c r="F209" s="443">
        <f t="shared" si="6"/>
        <v>0</v>
      </c>
    </row>
    <row r="210" spans="1:37" ht="15" customHeight="1" thickBot="1" x14ac:dyDescent="0.35">
      <c r="A210" s="232"/>
      <c r="B210" s="616" t="s">
        <v>362</v>
      </c>
      <c r="C210" s="716">
        <f>SUM(C203:C209)</f>
        <v>0</v>
      </c>
      <c r="D210" s="716">
        <f t="shared" ref="D210:F210" si="19">SUM(D203:D209)</f>
        <v>0</v>
      </c>
      <c r="E210" s="716">
        <f t="shared" si="19"/>
        <v>0</v>
      </c>
      <c r="F210" s="716">
        <f t="shared" si="19"/>
        <v>0</v>
      </c>
    </row>
    <row r="211" spans="1:37" ht="15" customHeight="1" x14ac:dyDescent="0.3">
      <c r="A211" s="708"/>
      <c r="B211" s="588"/>
      <c r="C211" s="288"/>
      <c r="D211" s="966"/>
      <c r="E211" s="966"/>
      <c r="F211" s="967"/>
    </row>
    <row r="212" spans="1:37" s="274" customFormat="1" ht="15" customHeight="1" x14ac:dyDescent="0.3">
      <c r="A212" s="231" t="s">
        <v>411</v>
      </c>
      <c r="B212" s="588"/>
      <c r="C212" s="288"/>
      <c r="D212" s="288"/>
      <c r="E212" s="288"/>
      <c r="F212" s="290"/>
      <c r="G212" s="281"/>
      <c r="H212" s="282"/>
      <c r="I212" s="282"/>
      <c r="J212" s="282"/>
      <c r="K212" s="281"/>
      <c r="L212" s="281"/>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c r="AJ212" s="281"/>
      <c r="AK212" s="281"/>
    </row>
    <row r="213" spans="1:37" ht="15" customHeight="1" x14ac:dyDescent="0.3">
      <c r="A213" s="708" t="s">
        <v>412</v>
      </c>
      <c r="B213" s="1113">
        <v>132100</v>
      </c>
      <c r="C213" s="1105">
        <f>SUMIFS('Expenditures - all orgs'!$D$14:$D$3599,'Expenditures - all orgs'!$C$14:$C$3599, 'Budget Detail - EEEEEE'!$B213,'Expenditures - all orgs'!$B$14:$B$3599,'Budget Detail - EEEEEE'!$B$3)</f>
        <v>0</v>
      </c>
      <c r="D213" s="1107">
        <f>SUMIFS('Expenditures - all orgs'!$E$14:$E$3599,'Expenditures - all orgs'!$C$14:$C$3599, 'Budget Detail - EEEEEE'!$B213,'Expenditures - all orgs'!$B$14:$B$3599,'Budget Detail - EEEEEE'!$B$3)</f>
        <v>0</v>
      </c>
      <c r="E213" s="1109">
        <f>SUMIFS('Expenditures - all orgs'!$F$14:$F$3599,'Expenditures - all orgs'!$C$14:$C$3599, 'Budget Detail - EEEEEE'!$B213,'Expenditures - all orgs'!$B$14:$B$3599,'Budget Detail - EEEEEE'!$B$3)</f>
        <v>0</v>
      </c>
      <c r="F213" s="1111">
        <f t="shared" ref="F213:F219" si="20">C213-D213-E213</f>
        <v>0</v>
      </c>
    </row>
    <row r="214" spans="1:37" s="274" customFormat="1" ht="15" customHeight="1" x14ac:dyDescent="0.3">
      <c r="A214" s="708" t="s">
        <v>413</v>
      </c>
      <c r="B214" s="1114">
        <v>132200</v>
      </c>
      <c r="C214" s="1105">
        <f>SUMIFS('Expenditures - all orgs'!$D$14:$D$3599,'Expenditures - all orgs'!$C$14:$C$3599, 'Budget Detail - EEEEEE'!$B214,'Expenditures - all orgs'!$B$14:$B$3599,'Budget Detail - EEEEEE'!$B$3)</f>
        <v>0</v>
      </c>
      <c r="D214" s="1107">
        <f>SUMIFS('Expenditures - all orgs'!$E$14:$E$3599,'Expenditures - all orgs'!$C$14:$C$3599, 'Budget Detail - EEEEEE'!$B214,'Expenditures - all orgs'!$B$14:$B$3599,'Budget Detail - EEEEEE'!$B$3)</f>
        <v>0</v>
      </c>
      <c r="E214" s="1109">
        <f>SUMIFS('Expenditures - all orgs'!$F$14:$F$3599,'Expenditures - all orgs'!$C$14:$C$3599, 'Budget Detail - EEEEEE'!$B214,'Expenditures - all orgs'!$B$14:$B$3599,'Budget Detail - EEEEEE'!$B$3)</f>
        <v>0</v>
      </c>
      <c r="F214" s="1111">
        <f t="shared" si="20"/>
        <v>0</v>
      </c>
      <c r="G214" s="281"/>
      <c r="H214" s="282"/>
      <c r="I214" s="282"/>
      <c r="J214" s="282"/>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row>
    <row r="215" spans="1:37" s="713" customFormat="1" ht="15" customHeight="1" x14ac:dyDescent="0.3">
      <c r="A215" s="708" t="s">
        <v>414</v>
      </c>
      <c r="B215" s="1114">
        <v>132300</v>
      </c>
      <c r="C215" s="1105">
        <f>SUMIFS('Expenditures - all orgs'!$D$14:$D$3599,'Expenditures - all orgs'!$C$14:$C$3599, 'Budget Detail - EEEEEE'!$B215,'Expenditures - all orgs'!$B$14:$B$3599,'Budget Detail - EEEEEE'!$B$3)</f>
        <v>0</v>
      </c>
      <c r="D215" s="1107">
        <f>SUMIFS('Expenditures - all orgs'!$E$14:$E$3599,'Expenditures - all orgs'!$C$14:$C$3599, 'Budget Detail - EEEEEE'!$B215,'Expenditures - all orgs'!$B$14:$B$3599,'Budget Detail - EEEEEE'!$B$3)</f>
        <v>0</v>
      </c>
      <c r="E215" s="1109">
        <f>SUMIFS('Expenditures - all orgs'!$F$14:$F$3599,'Expenditures - all orgs'!$C$14:$C$3599, 'Budget Detail - EEEEEE'!$B215,'Expenditures - all orgs'!$B$14:$B$3599,'Budget Detail - EEEEEE'!$B$3)</f>
        <v>0</v>
      </c>
      <c r="F215" s="1111">
        <f t="shared" si="20"/>
        <v>0</v>
      </c>
      <c r="G215" s="712"/>
      <c r="H215" s="711"/>
      <c r="I215" s="711"/>
      <c r="J215" s="711"/>
      <c r="K215" s="712"/>
      <c r="L215" s="712"/>
      <c r="M215" s="712"/>
      <c r="N215" s="712"/>
      <c r="O215" s="712"/>
      <c r="P215" s="712"/>
      <c r="Q215" s="712"/>
      <c r="R215" s="712"/>
      <c r="S215" s="712"/>
      <c r="T215" s="712"/>
      <c r="U215" s="712"/>
      <c r="V215" s="712"/>
      <c r="W215" s="712"/>
      <c r="X215" s="712"/>
      <c r="Y215" s="712"/>
      <c r="Z215" s="712"/>
      <c r="AA215" s="712"/>
      <c r="AB215" s="712"/>
      <c r="AC215" s="712"/>
      <c r="AD215" s="712"/>
      <c r="AE215" s="712"/>
      <c r="AF215" s="712"/>
      <c r="AG215" s="712"/>
      <c r="AH215" s="712"/>
      <c r="AI215" s="712"/>
      <c r="AJ215" s="712"/>
      <c r="AK215" s="712"/>
    </row>
    <row r="216" spans="1:37" s="713" customFormat="1" ht="15" customHeight="1" x14ac:dyDescent="0.3">
      <c r="A216" s="708" t="s">
        <v>415</v>
      </c>
      <c r="B216" s="1114">
        <v>132400</v>
      </c>
      <c r="C216" s="1105">
        <f>SUMIFS('Expenditures - all orgs'!$D$14:$D$3599,'Expenditures - all orgs'!$C$14:$C$3599, 'Budget Detail - EEEEEE'!$B216,'Expenditures - all orgs'!$B$14:$B$3599,'Budget Detail - EEEEEE'!$B$3)</f>
        <v>0</v>
      </c>
      <c r="D216" s="1107">
        <f>SUMIFS('Expenditures - all orgs'!$E$14:$E$3599,'Expenditures - all orgs'!$C$14:$C$3599, 'Budget Detail - EEEEEE'!$B216,'Expenditures - all orgs'!$B$14:$B$3599,'Budget Detail - EEEEEE'!$B$3)</f>
        <v>0</v>
      </c>
      <c r="E216" s="1109">
        <f>SUMIFS('Expenditures - all orgs'!$F$14:$F$3599,'Expenditures - all orgs'!$C$14:$C$3599, 'Budget Detail - EEEEEE'!$B216,'Expenditures - all orgs'!$B$14:$B$3599,'Budget Detail - EEEEEE'!$B$3)</f>
        <v>0</v>
      </c>
      <c r="F216" s="1111">
        <f t="shared" si="20"/>
        <v>0</v>
      </c>
      <c r="G216" s="712"/>
      <c r="H216" s="711"/>
      <c r="I216" s="711"/>
      <c r="J216" s="711"/>
      <c r="K216" s="712"/>
      <c r="L216" s="712"/>
      <c r="M216" s="712"/>
      <c r="N216" s="712"/>
      <c r="O216" s="712"/>
      <c r="P216" s="712"/>
      <c r="Q216" s="712"/>
      <c r="R216" s="712"/>
      <c r="S216" s="712"/>
      <c r="T216" s="712"/>
      <c r="U216" s="712"/>
      <c r="V216" s="712"/>
      <c r="W216" s="712"/>
      <c r="X216" s="712"/>
      <c r="Y216" s="712"/>
      <c r="Z216" s="712"/>
      <c r="AA216" s="712"/>
      <c r="AB216" s="712"/>
      <c r="AC216" s="712"/>
      <c r="AD216" s="712"/>
      <c r="AE216" s="712"/>
      <c r="AF216" s="712"/>
      <c r="AG216" s="712"/>
      <c r="AH216" s="712"/>
      <c r="AI216" s="712"/>
      <c r="AJ216" s="712"/>
      <c r="AK216" s="712"/>
    </row>
    <row r="217" spans="1:37" s="713" customFormat="1" ht="15" customHeight="1" x14ac:dyDescent="0.3">
      <c r="A217" s="708" t="s">
        <v>416</v>
      </c>
      <c r="B217" s="1114">
        <v>132500</v>
      </c>
      <c r="C217" s="1105">
        <f>SUMIFS('Expenditures - all orgs'!$D$14:$D$3599,'Expenditures - all orgs'!$C$14:$C$3599, 'Budget Detail - EEEEEE'!$B217,'Expenditures - all orgs'!$B$14:$B$3599,'Budget Detail - EEEEEE'!$B$3)</f>
        <v>0</v>
      </c>
      <c r="D217" s="1107">
        <f>SUMIFS('Expenditures - all orgs'!$E$14:$E$3599,'Expenditures - all orgs'!$C$14:$C$3599, 'Budget Detail - EEEEEE'!$B217,'Expenditures - all orgs'!$B$14:$B$3599,'Budget Detail - EEEEEE'!$B$3)</f>
        <v>0</v>
      </c>
      <c r="E217" s="1109">
        <f>SUMIFS('Expenditures - all orgs'!$F$14:$F$3599,'Expenditures - all orgs'!$C$14:$C$3599, 'Budget Detail - EEEEEE'!$B217,'Expenditures - all orgs'!$B$14:$B$3599,'Budget Detail - EEEEEE'!$B$3)</f>
        <v>0</v>
      </c>
      <c r="F217" s="1111">
        <f t="shared" si="20"/>
        <v>0</v>
      </c>
      <c r="G217" s="712"/>
      <c r="H217" s="711"/>
      <c r="I217" s="711"/>
      <c r="J217" s="711"/>
      <c r="K217" s="712"/>
      <c r="L217" s="712"/>
      <c r="M217" s="712"/>
      <c r="N217" s="712"/>
      <c r="O217" s="712"/>
      <c r="P217" s="712"/>
      <c r="Q217" s="712"/>
      <c r="R217" s="712"/>
      <c r="S217" s="712"/>
      <c r="T217" s="712"/>
      <c r="U217" s="712"/>
      <c r="V217" s="712"/>
      <c r="W217" s="712"/>
      <c r="X217" s="712"/>
      <c r="Y217" s="712"/>
      <c r="Z217" s="712"/>
      <c r="AA217" s="712"/>
      <c r="AB217" s="712"/>
      <c r="AC217" s="712"/>
      <c r="AD217" s="712"/>
      <c r="AE217" s="712"/>
      <c r="AF217" s="712"/>
      <c r="AG217" s="712"/>
      <c r="AH217" s="712"/>
      <c r="AI217" s="712"/>
      <c r="AJ217" s="712"/>
      <c r="AK217" s="712"/>
    </row>
    <row r="218" spans="1:37" s="713" customFormat="1" ht="15" customHeight="1" x14ac:dyDescent="0.3">
      <c r="A218" s="708" t="s">
        <v>417</v>
      </c>
      <c r="B218" s="1114">
        <v>132600</v>
      </c>
      <c r="C218" s="1105">
        <f>SUMIFS('Expenditures - all orgs'!$D$14:$D$3599,'Expenditures - all orgs'!$C$14:$C$3599, 'Budget Detail - EEEEEE'!$B218,'Expenditures - all orgs'!$B$14:$B$3599,'Budget Detail - EEEEEE'!$B$3)</f>
        <v>0</v>
      </c>
      <c r="D218" s="1107">
        <f>SUMIFS('Expenditures - all orgs'!$E$14:$E$3599,'Expenditures - all orgs'!$C$14:$C$3599, 'Budget Detail - EEEEEE'!$B218,'Expenditures - all orgs'!$B$14:$B$3599,'Budget Detail - EEEEEE'!$B$3)</f>
        <v>0</v>
      </c>
      <c r="E218" s="1109">
        <f>SUMIFS('Expenditures - all orgs'!$F$14:$F$3599,'Expenditures - all orgs'!$C$14:$C$3599, 'Budget Detail - EEEEEE'!$B218,'Expenditures - all orgs'!$B$14:$B$3599,'Budget Detail - EEEEEE'!$B$3)</f>
        <v>0</v>
      </c>
      <c r="F218" s="1111">
        <f t="shared" si="20"/>
        <v>0</v>
      </c>
      <c r="G218" s="712"/>
      <c r="H218" s="711"/>
      <c r="I218" s="711"/>
      <c r="J218" s="711"/>
      <c r="K218" s="712"/>
      <c r="L218" s="712"/>
      <c r="M218" s="712"/>
      <c r="N218" s="712"/>
      <c r="O218" s="712"/>
      <c r="P218" s="712"/>
      <c r="Q218" s="712"/>
      <c r="R218" s="712"/>
      <c r="S218" s="712"/>
      <c r="T218" s="712"/>
      <c r="U218" s="712"/>
      <c r="V218" s="712"/>
      <c r="W218" s="712"/>
      <c r="X218" s="712"/>
      <c r="Y218" s="712"/>
      <c r="Z218" s="712"/>
      <c r="AA218" s="712"/>
      <c r="AB218" s="712"/>
      <c r="AC218" s="712"/>
      <c r="AD218" s="712"/>
      <c r="AE218" s="712"/>
      <c r="AF218" s="712"/>
      <c r="AG218" s="712"/>
      <c r="AH218" s="712"/>
      <c r="AI218" s="712"/>
      <c r="AJ218" s="712"/>
      <c r="AK218" s="712"/>
    </row>
    <row r="219" spans="1:37" s="713" customFormat="1" ht="15" customHeight="1" thickBot="1" x14ac:dyDescent="0.35">
      <c r="A219" s="232" t="s">
        <v>104</v>
      </c>
      <c r="B219" s="1114" t="s">
        <v>107</v>
      </c>
      <c r="C219" s="1106">
        <f>SUMIFS('Expenditures - all orgs'!$D$14:$D$3599,'Expenditures - all orgs'!$C$14:$C$3599, 'Budget Detail - EEEEEE'!$B219,'Expenditures - all orgs'!$B$14:$B$3599,'Budget Detail - EEEEEE'!$B$3)</f>
        <v>0</v>
      </c>
      <c r="D219" s="1108">
        <f>SUMIFS('Expenditures - all orgs'!$E$14:$E$3599,'Expenditures - all orgs'!$C$14:$C$3599, 'Budget Detail - EEEEEE'!$B219,'Expenditures - all orgs'!$B$14:$B$3599,'Budget Detail - EEEEEE'!$B$3)</f>
        <v>0</v>
      </c>
      <c r="E219" s="1110">
        <f>SUMIFS('Expenditures - all orgs'!$F$14:$F$3599,'Expenditures - all orgs'!$C$14:$C$3599, 'Budget Detail - EEEEEE'!$B219,'Expenditures - all orgs'!$B$14:$B$3599,'Budget Detail - EEEEEE'!$B$3)</f>
        <v>0</v>
      </c>
      <c r="F219" s="1112">
        <f t="shared" si="20"/>
        <v>0</v>
      </c>
      <c r="G219" s="712"/>
      <c r="H219" s="711"/>
      <c r="I219" s="711"/>
      <c r="J219" s="711"/>
      <c r="K219" s="712"/>
      <c r="L219" s="712"/>
      <c r="M219" s="712"/>
      <c r="N219" s="712"/>
      <c r="O219" s="712"/>
      <c r="P219" s="712"/>
      <c r="Q219" s="712"/>
      <c r="R219" s="712"/>
      <c r="S219" s="712"/>
      <c r="T219" s="712"/>
      <c r="U219" s="712"/>
      <c r="V219" s="712"/>
      <c r="W219" s="712"/>
      <c r="X219" s="712"/>
      <c r="Y219" s="712"/>
      <c r="Z219" s="712"/>
      <c r="AA219" s="712"/>
      <c r="AB219" s="712"/>
      <c r="AC219" s="712"/>
      <c r="AD219" s="712"/>
      <c r="AE219" s="712"/>
      <c r="AF219" s="712"/>
      <c r="AG219" s="712"/>
      <c r="AH219" s="712"/>
      <c r="AI219" s="712"/>
      <c r="AJ219" s="712"/>
      <c r="AK219" s="712"/>
    </row>
    <row r="220" spans="1:37" s="713" customFormat="1" ht="15" customHeight="1" thickBot="1" x14ac:dyDescent="0.35">
      <c r="A220" s="232"/>
      <c r="B220" s="1115" t="s">
        <v>362</v>
      </c>
      <c r="C220" s="1116">
        <f>SUM(C213:C219)</f>
        <v>0</v>
      </c>
      <c r="D220" s="1116">
        <f>SUM(D213:D219)</f>
        <v>0</v>
      </c>
      <c r="E220" s="1116">
        <f>SUM(E213:E219)</f>
        <v>0</v>
      </c>
      <c r="F220" s="1116">
        <f>SUM(F213:F219)</f>
        <v>0</v>
      </c>
      <c r="G220" s="712"/>
      <c r="H220" s="711"/>
      <c r="I220" s="711"/>
      <c r="J220" s="711"/>
      <c r="K220" s="712"/>
      <c r="L220" s="712"/>
      <c r="M220" s="712"/>
      <c r="N220" s="712"/>
      <c r="O220" s="712"/>
      <c r="P220" s="712"/>
      <c r="Q220" s="712"/>
      <c r="R220" s="712"/>
      <c r="S220" s="712"/>
      <c r="T220" s="712"/>
      <c r="U220" s="712"/>
      <c r="V220" s="712"/>
      <c r="W220" s="712"/>
      <c r="X220" s="712"/>
      <c r="Y220" s="712"/>
      <c r="Z220" s="712"/>
      <c r="AA220" s="712"/>
      <c r="AB220" s="712"/>
      <c r="AC220" s="712"/>
      <c r="AD220" s="712"/>
      <c r="AE220" s="712"/>
      <c r="AF220" s="712"/>
      <c r="AG220" s="712"/>
      <c r="AH220" s="712"/>
      <c r="AI220" s="712"/>
      <c r="AJ220" s="712"/>
      <c r="AK220" s="712"/>
    </row>
    <row r="221" spans="1:37" s="307" customFormat="1" ht="15" customHeight="1" x14ac:dyDescent="0.3">
      <c r="A221" s="708"/>
      <c r="B221" s="588"/>
      <c r="C221" s="288"/>
      <c r="D221" s="288"/>
      <c r="E221" s="288"/>
      <c r="F221" s="290"/>
      <c r="G221" s="305"/>
      <c r="H221" s="306"/>
      <c r="I221" s="306"/>
      <c r="J221" s="306"/>
      <c r="K221" s="305"/>
      <c r="L221" s="305"/>
      <c r="M221" s="305"/>
      <c r="N221" s="305"/>
      <c r="O221" s="305"/>
      <c r="P221" s="305"/>
      <c r="Q221" s="305"/>
      <c r="R221" s="305"/>
      <c r="S221" s="305"/>
      <c r="T221" s="305"/>
      <c r="U221" s="305"/>
      <c r="V221" s="305"/>
      <c r="W221" s="305"/>
      <c r="X221" s="305"/>
      <c r="Y221" s="305"/>
      <c r="Z221" s="305"/>
      <c r="AA221" s="305"/>
      <c r="AB221" s="305"/>
      <c r="AC221" s="305"/>
      <c r="AD221" s="305"/>
      <c r="AE221" s="305"/>
      <c r="AF221" s="305"/>
      <c r="AG221" s="305"/>
      <c r="AH221" s="305"/>
      <c r="AI221" s="305"/>
      <c r="AJ221" s="305"/>
      <c r="AK221" s="305"/>
    </row>
    <row r="222" spans="1:37" ht="15" customHeight="1" x14ac:dyDescent="0.3">
      <c r="A222" s="231" t="s">
        <v>350</v>
      </c>
      <c r="B222" s="588"/>
      <c r="C222" s="291"/>
      <c r="D222" s="292"/>
      <c r="E222" s="292"/>
      <c r="F222" s="293"/>
    </row>
    <row r="223" spans="1:37" ht="15" customHeight="1" x14ac:dyDescent="0.3">
      <c r="A223" s="708" t="s">
        <v>431</v>
      </c>
      <c r="B223" s="620">
        <v>133200</v>
      </c>
      <c r="C223" s="317">
        <f>SUMIFS('Expenditures - all orgs'!$D$14:$D$3599,'Expenditures - all orgs'!$C$14:$C$3599, 'Budget Detail - EEEEEE'!$B223,'Expenditures - all orgs'!$B$14:$B$3599,'Budget Detail - EEEEEE'!$B$3)</f>
        <v>0</v>
      </c>
      <c r="D223" s="451">
        <f>SUMIFS('Expenditures - all orgs'!$E$14:$E$3599,'Expenditures - all orgs'!$C$14:$C$3599, 'Budget Detail - EEEEEE'!$B223,'Expenditures - all orgs'!$B$14:$B$3599,'Budget Detail - EEEEEE'!$B$3)</f>
        <v>0</v>
      </c>
      <c r="E223" s="452">
        <f>SUMIFS('Expenditures - all orgs'!$F$14:$F$3599,'Expenditures - all orgs'!$C$14:$C$3599, 'Budget Detail - EEEEEE'!$B223,'Expenditures - all orgs'!$B$14:$B$3599,'Budget Detail - EEEEEE'!$B$3)</f>
        <v>0</v>
      </c>
      <c r="F223" s="453">
        <f t="shared" ref="F223:F227" si="21">C223-D223-E223</f>
        <v>0</v>
      </c>
    </row>
    <row r="224" spans="1:37" ht="15" customHeight="1" x14ac:dyDescent="0.3">
      <c r="A224" s="232" t="s">
        <v>348</v>
      </c>
      <c r="B224" s="620">
        <v>133300</v>
      </c>
      <c r="C224" s="317">
        <f>SUMIFS('Expenditures - all orgs'!$D$14:$D$3599,'Expenditures - all orgs'!$C$14:$C$3599, 'Budget Detail - EEEEEE'!$B224,'Expenditures - all orgs'!$B$14:$B$3599,'Budget Detail - EEEEEE'!$B$3)</f>
        <v>0</v>
      </c>
      <c r="D224" s="451">
        <f>SUMIFS('Expenditures - all orgs'!$E$14:$E$3599,'Expenditures - all orgs'!$C$14:$C$3599, 'Budget Detail - EEEEEE'!$B224,'Expenditures - all orgs'!$B$14:$B$3599,'Budget Detail - EEEEEE'!$B$3)</f>
        <v>0</v>
      </c>
      <c r="E224" s="452">
        <f>SUMIFS('Expenditures - all orgs'!$F$14:$F$3599,'Expenditures - all orgs'!$C$14:$C$3599, 'Budget Detail - EEEEEE'!$B224,'Expenditures - all orgs'!$B$14:$B$3599,'Budget Detail - EEEEEE'!$B$3)</f>
        <v>0</v>
      </c>
      <c r="F224" s="453">
        <f t="shared" ref="F224" si="22">C224-D224-E224</f>
        <v>0</v>
      </c>
    </row>
    <row r="225" spans="1:6" ht="15" customHeight="1" x14ac:dyDescent="0.3">
      <c r="A225" s="232" t="s">
        <v>349</v>
      </c>
      <c r="B225" s="620">
        <v>133400</v>
      </c>
      <c r="C225" s="317">
        <f>SUMIFS('Expenditures - all orgs'!$D$14:$D$3599,'Expenditures - all orgs'!$C$14:$C$3599, 'Budget Detail - EEEEEE'!$B225,'Expenditures - all orgs'!$B$14:$B$3599,'Budget Detail - EEEEEE'!$B$3)</f>
        <v>0</v>
      </c>
      <c r="D225" s="451">
        <f>SUMIFS('Expenditures - all orgs'!$E$14:$E$3599,'Expenditures - all orgs'!$C$14:$C$3599, 'Budget Detail - EEEEEE'!$B225,'Expenditures - all orgs'!$B$14:$B$3599,'Budget Detail - EEEEEE'!$B$3)</f>
        <v>0</v>
      </c>
      <c r="E225" s="452">
        <f>SUMIFS('Expenditures - all orgs'!$F$14:$F$3599,'Expenditures - all orgs'!$C$14:$C$3599, 'Budget Detail - EEEEEE'!$B225,'Expenditures - all orgs'!$B$14:$B$3599,'Budget Detail - EEEEEE'!$B$3)</f>
        <v>0</v>
      </c>
      <c r="F225" s="453">
        <f t="shared" si="21"/>
        <v>0</v>
      </c>
    </row>
    <row r="226" spans="1:6" ht="15" customHeight="1" x14ac:dyDescent="0.3">
      <c r="A226" s="232" t="s">
        <v>347</v>
      </c>
      <c r="B226" s="620">
        <v>133500</v>
      </c>
      <c r="C226" s="317">
        <f>SUMIFS('Expenditures - all orgs'!$D$14:$D$3599,'Expenditures - all orgs'!$C$14:$C$3599, 'Budget Detail - EEEEEE'!$B226,'Expenditures - all orgs'!$B$14:$B$3599,'Budget Detail - EEEEEE'!$B$3)</f>
        <v>0</v>
      </c>
      <c r="D226" s="451">
        <f>SUMIFS('Expenditures - all orgs'!$E$14:$E$3599,'Expenditures - all orgs'!$C$14:$C$3599, 'Budget Detail - EEEEEE'!$B226,'Expenditures - all orgs'!$B$14:$B$3599,'Budget Detail - EEEEEE'!$B$3)</f>
        <v>0</v>
      </c>
      <c r="E226" s="452">
        <f>SUMIFS('Expenditures - all orgs'!$F$14:$F$3599,'Expenditures - all orgs'!$C$14:$C$3599, 'Budget Detail - EEEEEE'!$B226,'Expenditures - all orgs'!$B$14:$B$3599,'Budget Detail - EEEEEE'!$B$3)</f>
        <v>0</v>
      </c>
      <c r="F226" s="453">
        <f t="shared" si="21"/>
        <v>0</v>
      </c>
    </row>
    <row r="227" spans="1:6" ht="15" customHeight="1" thickBot="1" x14ac:dyDescent="0.35">
      <c r="A227" s="232" t="s">
        <v>104</v>
      </c>
      <c r="B227" s="620" t="s">
        <v>107</v>
      </c>
      <c r="C227" s="360">
        <f>SUMIFS('Expenditures - all orgs'!$D$14:$D$3599,'Expenditures - all orgs'!$C$14:$C$3599, 'Budget Detail - EEEEEE'!$B227,'Expenditures - all orgs'!$B$14:$B$3599,'Budget Detail - EEEEEE'!$B$3)</f>
        <v>0</v>
      </c>
      <c r="D227" s="454">
        <f>SUMIFS('Expenditures - all orgs'!$E$14:$E$3599,'Expenditures - all orgs'!$C$14:$C$3599, 'Budget Detail - EEEEEE'!$B227,'Expenditures - all orgs'!$B$14:$B$3599,'Budget Detail - EEEEEE'!$B$3)</f>
        <v>0</v>
      </c>
      <c r="E227" s="455">
        <f>SUMIFS('Expenditures - all orgs'!$F$14:$F$3599,'Expenditures - all orgs'!$C$14:$C$3599, 'Budget Detail - EEEEEE'!$B227,'Expenditures - all orgs'!$B$14:$B$3599,'Budget Detail - EEEEEE'!$B$3)</f>
        <v>0</v>
      </c>
      <c r="F227" s="456">
        <f t="shared" si="21"/>
        <v>0</v>
      </c>
    </row>
    <row r="228" spans="1:6" ht="15" customHeight="1" thickBot="1" x14ac:dyDescent="0.35">
      <c r="A228" s="232"/>
      <c r="B228" s="621" t="s">
        <v>362</v>
      </c>
      <c r="C228" s="361">
        <f>SUM(C223:C227)</f>
        <v>0</v>
      </c>
      <c r="D228" s="361">
        <f t="shared" ref="D228:F228" si="23">SUM(D223:D227)</f>
        <v>0</v>
      </c>
      <c r="E228" s="361">
        <f t="shared" si="23"/>
        <v>0</v>
      </c>
      <c r="F228" s="361">
        <f t="shared" si="23"/>
        <v>0</v>
      </c>
    </row>
    <row r="229" spans="1:6" ht="15" customHeight="1" x14ac:dyDescent="0.3">
      <c r="A229" s="708"/>
      <c r="B229" s="588"/>
      <c r="C229" s="288"/>
      <c r="D229" s="966"/>
      <c r="E229" s="966"/>
      <c r="F229" s="967"/>
    </row>
    <row r="230" spans="1:6" ht="15" customHeight="1" x14ac:dyDescent="0.3">
      <c r="A230" s="231" t="s">
        <v>215</v>
      </c>
      <c r="B230" s="588"/>
      <c r="C230" s="291"/>
      <c r="D230" s="292"/>
      <c r="E230" s="292"/>
      <c r="F230" s="293"/>
    </row>
    <row r="231" spans="1:6" ht="15" customHeight="1" x14ac:dyDescent="0.3">
      <c r="A231" s="232" t="s">
        <v>24</v>
      </c>
      <c r="B231" s="617">
        <v>134100</v>
      </c>
      <c r="C231" s="315">
        <f>SUMIFS('Expenditures - all orgs'!$D$14:$D$3599,'Expenditures - all orgs'!$C$14:$C$3599, 'Budget Detail - EEEEEE'!$B231,'Expenditures - all orgs'!$B$14:$B$3599,'Budget Detail - EEEEEE'!$B$3)</f>
        <v>0</v>
      </c>
      <c r="D231" s="444">
        <f>SUMIFS('Expenditures - all orgs'!$E$14:$E$3599,'Expenditures - all orgs'!$C$14:$C$3599, 'Budget Detail - EEEEEE'!$B231,'Expenditures - all orgs'!$B$14:$B$3599,'Budget Detail - EEEEEE'!$B$3)</f>
        <v>0</v>
      </c>
      <c r="E231" s="445">
        <f>SUMIFS('Expenditures - all orgs'!$F$14:$F$3599,'Expenditures - all orgs'!$C$14:$C$3599, 'Budget Detail - EEEEEE'!$B231,'Expenditures - all orgs'!$B$14:$B$3599,'Budget Detail - EEEEEE'!$B$3)</f>
        <v>0</v>
      </c>
      <c r="F231" s="446">
        <f>C231-D231-E231</f>
        <v>0</v>
      </c>
    </row>
    <row r="232" spans="1:6" ht="15" customHeight="1" x14ac:dyDescent="0.3">
      <c r="A232" s="708" t="s">
        <v>410</v>
      </c>
      <c r="B232" s="618">
        <v>134200</v>
      </c>
      <c r="C232" s="315">
        <f>SUMIFS('Expenditures - all orgs'!$D$14:$D$3599,'Expenditures - all orgs'!$C$14:$C$3599, 'Budget Detail - EEEEEE'!$B232,'Expenditures - all orgs'!$B$14:$B$3599,'Budget Detail - EEEEEE'!$B$3)</f>
        <v>0</v>
      </c>
      <c r="D232" s="444">
        <f>SUMIFS('Expenditures - all orgs'!$E$14:$E$3599,'Expenditures - all orgs'!$C$14:$C$3599, 'Budget Detail - EEEEEE'!$B232,'Expenditures - all orgs'!$B$14:$B$3599,'Budget Detail - EEEEEE'!$B$3)</f>
        <v>0</v>
      </c>
      <c r="E232" s="445">
        <f>SUMIFS('Expenditures - all orgs'!$F$14:$F$3599,'Expenditures - all orgs'!$C$14:$C$3599, 'Budget Detail - EEEEEE'!$B232,'Expenditures - all orgs'!$B$14:$B$3599,'Budget Detail - EEEEEE'!$B$3)</f>
        <v>0</v>
      </c>
      <c r="F232" s="446">
        <f>C232-D232-E232</f>
        <v>0</v>
      </c>
    </row>
    <row r="233" spans="1:6" ht="15" customHeight="1" x14ac:dyDescent="0.3">
      <c r="A233" s="232" t="s">
        <v>25</v>
      </c>
      <c r="B233" s="618">
        <v>134300</v>
      </c>
      <c r="C233" s="315">
        <f>SUMIFS('Expenditures - all orgs'!$D$14:$D$3599,'Expenditures - all orgs'!$C$14:$C$3599, 'Budget Detail - EEEEEE'!$B233,'Expenditures - all orgs'!$B$14:$B$3599,'Budget Detail - EEEEEE'!$B$3)</f>
        <v>0</v>
      </c>
      <c r="D233" s="444">
        <f>SUMIFS('Expenditures - all orgs'!$E$14:$E$3599,'Expenditures - all orgs'!$C$14:$C$3599, 'Budget Detail - EEEEEE'!$B233,'Expenditures - all orgs'!$B$14:$B$3599,'Budget Detail - EEEEEE'!$B$3)</f>
        <v>0</v>
      </c>
      <c r="E233" s="445">
        <f>SUMIFS('Expenditures - all orgs'!$F$14:$F$3599,'Expenditures - all orgs'!$C$14:$C$3599, 'Budget Detail - EEEEEE'!$B233,'Expenditures - all orgs'!$B$14:$B$3599,'Budget Detail - EEEEEE'!$B$3)</f>
        <v>0</v>
      </c>
      <c r="F233" s="446">
        <f>C233-D233-E233</f>
        <v>0</v>
      </c>
    </row>
    <row r="234" spans="1:6" ht="15" customHeight="1" thickBot="1" x14ac:dyDescent="0.35">
      <c r="A234" s="232" t="s">
        <v>104</v>
      </c>
      <c r="B234" s="618" t="s">
        <v>107</v>
      </c>
      <c r="C234" s="316">
        <f>SUMIFS('Expenditures - all orgs'!$D$14:$D$3599,'Expenditures - all orgs'!$C$14:$C$3599, 'Budget Detail - EEEEEE'!$B234,'Expenditures - all orgs'!$B$14:$B$3599,'Budget Detail - EEEEEE'!$B$3)</f>
        <v>0</v>
      </c>
      <c r="D234" s="447">
        <f>SUMIFS('Expenditures - all orgs'!$E$14:$E$3599,'Expenditures - all orgs'!$C$14:$C$3599, 'Budget Detail - EEEEEE'!$B234,'Expenditures - all orgs'!$B$14:$B$3599,'Budget Detail - EEEEEE'!$B$3)</f>
        <v>0</v>
      </c>
      <c r="E234" s="448">
        <f>SUMIFS('Expenditures - all orgs'!$F$14:$F$3599,'Expenditures - all orgs'!$C$14:$C$3599, 'Budget Detail - EEEEEE'!$B234,'Expenditures - all orgs'!$B$14:$B$3599,'Budget Detail - EEEEEE'!$B$3)</f>
        <v>0</v>
      </c>
      <c r="F234" s="449">
        <f>C234-D234-E234</f>
        <v>0</v>
      </c>
    </row>
    <row r="235" spans="1:6" ht="15" customHeight="1" thickBot="1" x14ac:dyDescent="0.35">
      <c r="A235" s="232"/>
      <c r="B235" s="619" t="s">
        <v>362</v>
      </c>
      <c r="C235" s="359">
        <f>SUM(C231:C234)</f>
        <v>0</v>
      </c>
      <c r="D235" s="359">
        <f t="shared" ref="D235:F235" si="24">SUM(D231:D234)</f>
        <v>0</v>
      </c>
      <c r="E235" s="359">
        <f t="shared" si="24"/>
        <v>0</v>
      </c>
      <c r="F235" s="359">
        <f t="shared" si="24"/>
        <v>0</v>
      </c>
    </row>
    <row r="236" spans="1:6" ht="15" customHeight="1" x14ac:dyDescent="0.3">
      <c r="A236" s="708"/>
      <c r="B236" s="588"/>
      <c r="C236" s="288"/>
      <c r="D236" s="966"/>
      <c r="E236" s="966"/>
      <c r="F236" s="967"/>
    </row>
    <row r="237" spans="1:6" ht="15" customHeight="1" x14ac:dyDescent="0.3">
      <c r="A237" s="231" t="s">
        <v>220</v>
      </c>
      <c r="B237" s="588"/>
      <c r="C237" s="291"/>
      <c r="D237" s="292"/>
      <c r="E237" s="292"/>
      <c r="F237" s="293"/>
    </row>
    <row r="238" spans="1:6" ht="15" customHeight="1" x14ac:dyDescent="0.3">
      <c r="A238" s="222" t="s">
        <v>101</v>
      </c>
      <c r="B238" s="1130">
        <v>135100</v>
      </c>
      <c r="C238" s="318">
        <f>SUMIFS('Expenditures - all orgs'!$D$14:$D$3599,'Expenditures - all orgs'!$C$14:$C$3599, 'Budget Detail - EEEEEE'!$B238,'Expenditures - all orgs'!$B$14:$B$3599,'Budget Detail - EEEEEE'!$B$3)</f>
        <v>0</v>
      </c>
      <c r="D238" s="458">
        <f>SUMIFS('Expenditures - all orgs'!$E$14:$E$3599,'Expenditures - all orgs'!$C$14:$C$3599, 'Budget Detail - EEEEEE'!$B238,'Expenditures - all orgs'!$B$14:$B$3599,'Budget Detail - EEEEEE'!$B$3)</f>
        <v>0</v>
      </c>
      <c r="E238" s="459">
        <f>SUMIFS('Expenditures - all orgs'!$F$14:$F$3599,'Expenditures - all orgs'!$C$14:$C$3599, 'Budget Detail - EEEEEE'!$B238,'Expenditures - all orgs'!$B$14:$B$3599,'Budget Detail - EEEEEE'!$B$3)</f>
        <v>0</v>
      </c>
      <c r="F238" s="460">
        <f t="shared" si="6"/>
        <v>0</v>
      </c>
    </row>
    <row r="239" spans="1:6" ht="15" customHeight="1" x14ac:dyDescent="0.3">
      <c r="A239" s="218" t="s">
        <v>216</v>
      </c>
      <c r="B239" s="1131">
        <v>135200</v>
      </c>
      <c r="C239" s="318">
        <f>SUMIFS('Expenditures - all orgs'!$D$14:$D$3599,'Expenditures - all orgs'!$C$14:$C$3599, 'Budget Detail - EEEEEE'!$B239,'Expenditures - all orgs'!$B$14:$B$3599,'Budget Detail - EEEEEE'!$B$3)</f>
        <v>0</v>
      </c>
      <c r="D239" s="458">
        <f>SUMIFS('Expenditures - all orgs'!$E$14:$E$3599,'Expenditures - all orgs'!$C$14:$C$3599, 'Budget Detail - EEEEEE'!$B239,'Expenditures - all orgs'!$B$14:$B$3599,'Budget Detail - EEEEEE'!$B$3)</f>
        <v>0</v>
      </c>
      <c r="E239" s="459">
        <f>SUMIFS('Expenditures - all orgs'!$F$14:$F$3599,'Expenditures - all orgs'!$C$14:$C$3599, 'Budget Detail - EEEEEE'!$B239,'Expenditures - all orgs'!$B$14:$B$3599,'Budget Detail - EEEEEE'!$B$3)</f>
        <v>0</v>
      </c>
      <c r="F239" s="460">
        <f t="shared" si="6"/>
        <v>0</v>
      </c>
    </row>
    <row r="240" spans="1:6" ht="15" customHeight="1" x14ac:dyDescent="0.3">
      <c r="A240" s="218" t="s">
        <v>217</v>
      </c>
      <c r="B240" s="1131">
        <v>135300</v>
      </c>
      <c r="C240" s="318">
        <f>SUMIFS('Expenditures - all orgs'!$D$14:$D$3599,'Expenditures - all orgs'!$C$14:$C$3599, 'Budget Detail - EEEEEE'!$B240,'Expenditures - all orgs'!$B$14:$B$3599,'Budget Detail - EEEEEE'!$B$3)</f>
        <v>0</v>
      </c>
      <c r="D240" s="458">
        <f>SUMIFS('Expenditures - all orgs'!$E$14:$E$3599,'Expenditures - all orgs'!$C$14:$C$3599, 'Budget Detail - EEEEEE'!$B240,'Expenditures - all orgs'!$B$14:$B$3599,'Budget Detail - EEEEEE'!$B$3)</f>
        <v>0</v>
      </c>
      <c r="E240" s="459">
        <f>SUMIFS('Expenditures - all orgs'!$F$14:$F$3599,'Expenditures - all orgs'!$C$14:$C$3599, 'Budget Detail - EEEEEE'!$B240,'Expenditures - all orgs'!$B$14:$B$3599,'Budget Detail - EEEEEE'!$B$3)</f>
        <v>0</v>
      </c>
      <c r="F240" s="460">
        <f t="shared" si="6"/>
        <v>0</v>
      </c>
    </row>
    <row r="241" spans="1:6" ht="15" customHeight="1" x14ac:dyDescent="0.3">
      <c r="A241" s="225" t="s">
        <v>26</v>
      </c>
      <c r="B241" s="1131">
        <v>135400</v>
      </c>
      <c r="C241" s="318">
        <f>SUMIFS('Expenditures - all orgs'!$D$14:$D$3599,'Expenditures - all orgs'!$C$14:$C$3599, 'Budget Detail - EEEEEE'!$B241,'Expenditures - all orgs'!$B$14:$B$3599,'Budget Detail - EEEEEE'!$B$3)</f>
        <v>0</v>
      </c>
      <c r="D241" s="458">
        <f>SUMIFS('Expenditures - all orgs'!$E$14:$E$3599,'Expenditures - all orgs'!$C$14:$C$3599, 'Budget Detail - EEEEEE'!$B241,'Expenditures - all orgs'!$B$14:$B$3599,'Budget Detail - EEEEEE'!$B$3)</f>
        <v>0</v>
      </c>
      <c r="E241" s="459">
        <f>SUMIFS('Expenditures - all orgs'!$F$14:$F$3599,'Expenditures - all orgs'!$C$14:$C$3599, 'Budget Detail - EEEEEE'!$B241,'Expenditures - all orgs'!$B$14:$B$3599,'Budget Detail - EEEEEE'!$B$3)</f>
        <v>0</v>
      </c>
      <c r="F241" s="460">
        <f t="shared" si="6"/>
        <v>0</v>
      </c>
    </row>
    <row r="242" spans="1:6" ht="15" customHeight="1" x14ac:dyDescent="0.3">
      <c r="A242" s="225" t="s">
        <v>218</v>
      </c>
      <c r="B242" s="1131">
        <v>135500</v>
      </c>
      <c r="C242" s="318">
        <f>SUMIFS('Expenditures - all orgs'!$D$14:$D$3599,'Expenditures - all orgs'!$C$14:$C$3599, 'Budget Detail - EEEEEE'!$B242,'Expenditures - all orgs'!$B$14:$B$3599,'Budget Detail - EEEEEE'!$B$3)</f>
        <v>0</v>
      </c>
      <c r="D242" s="458">
        <f>SUMIFS('Expenditures - all orgs'!$E$14:$E$3599,'Expenditures - all orgs'!$C$14:$C$3599, 'Budget Detail - EEEEEE'!$B242,'Expenditures - all orgs'!$B$14:$B$3599,'Budget Detail - EEEEEE'!$B$3)</f>
        <v>0</v>
      </c>
      <c r="E242" s="459">
        <f>SUMIFS('Expenditures - all orgs'!$F$14:$F$3599,'Expenditures - all orgs'!$C$14:$C$3599, 'Budget Detail - EEEEEE'!$B242,'Expenditures - all orgs'!$B$14:$B$3599,'Budget Detail - EEEEEE'!$B$3)</f>
        <v>0</v>
      </c>
      <c r="F242" s="460">
        <f t="shared" si="6"/>
        <v>0</v>
      </c>
    </row>
    <row r="243" spans="1:6" ht="15" customHeight="1" x14ac:dyDescent="0.3">
      <c r="A243" s="225" t="s">
        <v>409</v>
      </c>
      <c r="B243" s="1131">
        <v>135600</v>
      </c>
      <c r="C243" s="318">
        <f>SUMIFS('Expenditures - all orgs'!$D$14:$D$3599,'Expenditures - all orgs'!$C$14:$C$3599, 'Budget Detail - EEEEEE'!$B243,'Expenditures - all orgs'!$B$14:$B$3599,'Budget Detail - EEEEEE'!$B$3)</f>
        <v>0</v>
      </c>
      <c r="D243" s="458">
        <f>SUMIFS('Expenditures - all orgs'!$E$14:$E$3599,'Expenditures - all orgs'!$C$14:$C$3599, 'Budget Detail - EEEEEE'!$B243,'Expenditures - all orgs'!$B$14:$B$3599,'Budget Detail - EEEEEE'!$B$3)</f>
        <v>0</v>
      </c>
      <c r="E243" s="459">
        <f>SUMIFS('Expenditures - all orgs'!$F$14:$F$3599,'Expenditures - all orgs'!$C$14:$C$3599, 'Budget Detail - EEEEEE'!$B243,'Expenditures - all orgs'!$B$14:$B$3599,'Budget Detail - EEEEEE'!$B$3)</f>
        <v>0</v>
      </c>
      <c r="F243" s="460">
        <f t="shared" ref="F243" si="25">C243-D243-E243</f>
        <v>0</v>
      </c>
    </row>
    <row r="244" spans="1:6" ht="15" customHeight="1" x14ac:dyDescent="0.3">
      <c r="A244" s="216" t="s">
        <v>104</v>
      </c>
      <c r="B244" s="1131" t="s">
        <v>107</v>
      </c>
      <c r="C244" s="318">
        <f>SUMIFS('Expenditures - all orgs'!$D$14:$D$3599,'Expenditures - all orgs'!$C$14:$C$3599, 'Budget Detail - EEEEEE'!$B244,'Expenditures - all orgs'!$B$14:$B$3599,'Budget Detail - EEEEEE'!$B$3)</f>
        <v>0</v>
      </c>
      <c r="D244" s="458">
        <f>SUMIFS('Expenditures - all orgs'!$E$14:$E$3599,'Expenditures - all orgs'!$C$14:$C$3599, 'Budget Detail - EEEEEE'!$B244,'Expenditures - all orgs'!$B$14:$B$3599,'Budget Detail - EEEEEE'!$B$3)</f>
        <v>0</v>
      </c>
      <c r="E244" s="459">
        <f>SUMIFS('Expenditures - all orgs'!$F$14:$F$3599,'Expenditures - all orgs'!$C$14:$C$3599, 'Budget Detail - EEEEEE'!$B244,'Expenditures - all orgs'!$B$14:$B$3599,'Budget Detail - EEEEEE'!$B$3)</f>
        <v>0</v>
      </c>
      <c r="F244" s="460">
        <f t="shared" si="6"/>
        <v>0</v>
      </c>
    </row>
    <row r="245" spans="1:6" ht="15" customHeight="1" thickBot="1" x14ac:dyDescent="0.35">
      <c r="A245" s="216" t="s">
        <v>104</v>
      </c>
      <c r="B245" s="1131" t="s">
        <v>107</v>
      </c>
      <c r="C245" s="362">
        <f>SUMIFS('Expenditures - all orgs'!$D$14:$D$3599,'Expenditures - all orgs'!$C$14:$C$3599, 'Budget Detail - EEEEEE'!$B245,'Expenditures - all orgs'!$B$14:$B$3599,'Budget Detail - EEEEEE'!$B$3)</f>
        <v>0</v>
      </c>
      <c r="D245" s="461">
        <f>SUMIFS('Expenditures - all orgs'!$E$14:$E$3599,'Expenditures - all orgs'!$C$14:$C$3599, 'Budget Detail - EEEEEE'!$B245,'Expenditures - all orgs'!$B$14:$B$3599,'Budget Detail - EEEEEE'!$B$3)</f>
        <v>0</v>
      </c>
      <c r="E245" s="462">
        <f>SUMIFS('Expenditures - all orgs'!$F$14:$F$3599,'Expenditures - all orgs'!$C$14:$C$3599, 'Budget Detail - EEEEEE'!$B245,'Expenditures - all orgs'!$B$14:$B$3599,'Budget Detail - EEEEEE'!$B$3)</f>
        <v>0</v>
      </c>
      <c r="F245" s="463">
        <f t="shared" si="6"/>
        <v>0</v>
      </c>
    </row>
    <row r="246" spans="1:6" ht="15" customHeight="1" thickBot="1" x14ac:dyDescent="0.35">
      <c r="A246" s="216"/>
      <c r="B246" s="1132" t="s">
        <v>362</v>
      </c>
      <c r="C246" s="1091">
        <f>SUM(C238:C245)</f>
        <v>0</v>
      </c>
      <c r="D246" s="1091">
        <f t="shared" ref="D246:F246" si="26">SUM(D238:D245)</f>
        <v>0</v>
      </c>
      <c r="E246" s="1091">
        <f t="shared" si="26"/>
        <v>0</v>
      </c>
      <c r="F246" s="1091">
        <f t="shared" si="26"/>
        <v>0</v>
      </c>
    </row>
    <row r="247" spans="1:6" ht="15" customHeight="1" x14ac:dyDescent="0.3">
      <c r="A247" s="708"/>
      <c r="B247" s="588"/>
      <c r="C247" s="288"/>
      <c r="D247" s="966"/>
      <c r="E247" s="966"/>
      <c r="F247" s="967"/>
    </row>
    <row r="248" spans="1:6" ht="15" customHeight="1" x14ac:dyDescent="0.3">
      <c r="A248" s="231" t="s">
        <v>219</v>
      </c>
      <c r="B248" s="588"/>
      <c r="C248" s="291"/>
      <c r="D248" s="292"/>
      <c r="E248" s="292"/>
      <c r="F248" s="293"/>
    </row>
    <row r="249" spans="1:6" ht="15" customHeight="1" x14ac:dyDescent="0.3">
      <c r="A249" s="708" t="s">
        <v>221</v>
      </c>
      <c r="B249" s="622">
        <v>136200</v>
      </c>
      <c r="C249" s="319">
        <f>SUMIFS('Expenditures - all orgs'!$D$14:$D$3599,'Expenditures - all orgs'!$C$14:$C$3599, 'Budget Detail - EEEEEE'!$B249,'Expenditures - all orgs'!$B$14:$B$3599,'Budget Detail - EEEEEE'!$B$3)</f>
        <v>0</v>
      </c>
      <c r="D249" s="464">
        <f>SUMIFS('Expenditures - all orgs'!$E$14:$E$3599,'Expenditures - all orgs'!$C$14:$C$3599, 'Budget Detail - EEEEEE'!$B249,'Expenditures - all orgs'!$B$14:$B$3599,'Budget Detail - EEEEEE'!$B$3)</f>
        <v>0</v>
      </c>
      <c r="E249" s="465">
        <f>SUMIFS('Expenditures - all orgs'!$F$14:$F$3599,'Expenditures - all orgs'!$C$14:$C$3599, 'Budget Detail - EEEEEE'!$B249,'Expenditures - all orgs'!$B$14:$B$3599,'Budget Detail - EEEEEE'!$B$3)</f>
        <v>0</v>
      </c>
      <c r="F249" s="466">
        <f t="shared" ref="F249:F254" si="27">C249-D249-E249</f>
        <v>0</v>
      </c>
    </row>
    <row r="250" spans="1:6" ht="15" customHeight="1" x14ac:dyDescent="0.3">
      <c r="A250" s="708" t="s">
        <v>223</v>
      </c>
      <c r="B250" s="623">
        <v>136300</v>
      </c>
      <c r="C250" s="319">
        <f>SUMIFS('Expenditures - all orgs'!$D$14:$D$3599,'Expenditures - all orgs'!$C$14:$C$3599, 'Budget Detail - EEEEEE'!$B250,'Expenditures - all orgs'!$B$14:$B$3599,'Budget Detail - EEEEEE'!$B$3)</f>
        <v>0</v>
      </c>
      <c r="D250" s="464">
        <f>SUMIFS('Expenditures - all orgs'!$E$14:$E$3599,'Expenditures - all orgs'!$C$14:$C$3599, 'Budget Detail - EEEEEE'!$B250,'Expenditures - all orgs'!$B$14:$B$3599,'Budget Detail - EEEEEE'!$B$3)</f>
        <v>0</v>
      </c>
      <c r="E250" s="465">
        <f>SUMIFS('Expenditures - all orgs'!$F$14:$F$3599,'Expenditures - all orgs'!$C$14:$C$3599, 'Budget Detail - EEEEEE'!$B250,'Expenditures - all orgs'!$B$14:$B$3599,'Budget Detail - EEEEEE'!$B$3)</f>
        <v>0</v>
      </c>
      <c r="F250" s="466">
        <f t="shared" si="27"/>
        <v>0</v>
      </c>
    </row>
    <row r="251" spans="1:6" ht="15" customHeight="1" x14ac:dyDescent="0.3">
      <c r="A251" s="708" t="s">
        <v>224</v>
      </c>
      <c r="B251" s="623">
        <v>136400</v>
      </c>
      <c r="C251" s="319">
        <f>SUMIFS('Expenditures - all orgs'!$D$14:$D$3599,'Expenditures - all orgs'!$C$14:$C$3599, 'Budget Detail - EEEEEE'!$B251,'Expenditures - all orgs'!$B$14:$B$3599,'Budget Detail - EEEEEE'!$B$3)</f>
        <v>0</v>
      </c>
      <c r="D251" s="464">
        <f>SUMIFS('Expenditures - all orgs'!$E$14:$E$3599,'Expenditures - all orgs'!$C$14:$C$3599, 'Budget Detail - EEEEEE'!$B251,'Expenditures - all orgs'!$B$14:$B$3599,'Budget Detail - EEEEEE'!$B$3)</f>
        <v>0</v>
      </c>
      <c r="E251" s="465">
        <f>SUMIFS('Expenditures - all orgs'!$F$14:$F$3599,'Expenditures - all orgs'!$C$14:$C$3599, 'Budget Detail - EEEEEE'!$B251,'Expenditures - all orgs'!$B$14:$B$3599,'Budget Detail - EEEEEE'!$B$3)</f>
        <v>0</v>
      </c>
      <c r="F251" s="466">
        <f t="shared" si="27"/>
        <v>0</v>
      </c>
    </row>
    <row r="252" spans="1:6" ht="15" customHeight="1" x14ac:dyDescent="0.3">
      <c r="A252" s="708" t="s">
        <v>225</v>
      </c>
      <c r="B252" s="623">
        <v>136500</v>
      </c>
      <c r="C252" s="319">
        <f>SUMIFS('Expenditures - all orgs'!$D$14:$D$3599,'Expenditures - all orgs'!$C$14:$C$3599, 'Budget Detail - EEEEEE'!$B252,'Expenditures - all orgs'!$B$14:$B$3599,'Budget Detail - EEEEEE'!$B$3)</f>
        <v>0</v>
      </c>
      <c r="D252" s="464">
        <f>SUMIFS('Expenditures - all orgs'!$E$14:$E$3599,'Expenditures - all orgs'!$C$14:$C$3599, 'Budget Detail - EEEEEE'!$B252,'Expenditures - all orgs'!$B$14:$B$3599,'Budget Detail - EEEEEE'!$B$3)</f>
        <v>0</v>
      </c>
      <c r="E252" s="465">
        <f>SUMIFS('Expenditures - all orgs'!$F$14:$F$3599,'Expenditures - all orgs'!$C$14:$C$3599, 'Budget Detail - EEEEEE'!$B252,'Expenditures - all orgs'!$B$14:$B$3599,'Budget Detail - EEEEEE'!$B$3)</f>
        <v>0</v>
      </c>
      <c r="F252" s="466">
        <f t="shared" si="27"/>
        <v>0</v>
      </c>
    </row>
    <row r="253" spans="1:6" ht="15" customHeight="1" x14ac:dyDescent="0.3">
      <c r="A253" s="708" t="s">
        <v>104</v>
      </c>
      <c r="B253" s="623" t="s">
        <v>107</v>
      </c>
      <c r="C253" s="319">
        <f>SUMIFS('Expenditures - all orgs'!$D$14:$D$3599,'Expenditures - all orgs'!$C$14:$C$3599, 'Budget Detail - EEEEEE'!$B253,'Expenditures - all orgs'!$B$14:$B$3599,'Budget Detail - EEEEEE'!$B$3)</f>
        <v>0</v>
      </c>
      <c r="D253" s="464">
        <f>SUMIFS('Expenditures - all orgs'!$E$14:$E$3599,'Expenditures - all orgs'!$C$14:$C$3599, 'Budget Detail - EEEEEE'!$B253,'Expenditures - all orgs'!$B$14:$B$3599,'Budget Detail - EEEEEE'!$B$3)</f>
        <v>0</v>
      </c>
      <c r="E253" s="465">
        <f>SUMIFS('Expenditures - all orgs'!$F$14:$F$3599,'Expenditures - all orgs'!$C$14:$C$3599, 'Budget Detail - EEEEEE'!$B253,'Expenditures - all orgs'!$B$14:$B$3599,'Budget Detail - EEEEEE'!$B$3)</f>
        <v>0</v>
      </c>
      <c r="F253" s="466">
        <f t="shared" si="27"/>
        <v>0</v>
      </c>
    </row>
    <row r="254" spans="1:6" ht="15" customHeight="1" thickBot="1" x14ac:dyDescent="0.35">
      <c r="A254" s="708" t="s">
        <v>104</v>
      </c>
      <c r="B254" s="623" t="s">
        <v>107</v>
      </c>
      <c r="C254" s="319">
        <f>SUMIFS('Expenditures - all orgs'!$D$14:$D$3599,'Expenditures - all orgs'!$C$14:$C$3599, 'Budget Detail - EEEEEE'!$B254,'Expenditures - all orgs'!$B$14:$B$3599,'Budget Detail - EEEEEE'!$B$3)</f>
        <v>0</v>
      </c>
      <c r="D254" s="467">
        <f>SUMIFS('Expenditures - all orgs'!$E$14:$E$3599,'Expenditures - all orgs'!$C$14:$C$3599, 'Budget Detail - EEEEEE'!$B254,'Expenditures - all orgs'!$B$14:$B$3599,'Budget Detail - EEEEEE'!$B$3)</f>
        <v>0</v>
      </c>
      <c r="E254" s="468">
        <f>SUMIFS('Expenditures - all orgs'!$F$14:$F$3599,'Expenditures - all orgs'!$C$14:$C$3599, 'Budget Detail - EEEEEE'!$B254,'Expenditures - all orgs'!$B$14:$B$3599,'Budget Detail - EEEEEE'!$B$3)</f>
        <v>0</v>
      </c>
      <c r="F254" s="469">
        <f t="shared" si="27"/>
        <v>0</v>
      </c>
    </row>
    <row r="255" spans="1:6" ht="15" customHeight="1" thickBot="1" x14ac:dyDescent="0.35">
      <c r="A255" s="708"/>
      <c r="B255" s="624" t="s">
        <v>362</v>
      </c>
      <c r="C255" s="968">
        <f>SUM(C249:C254)</f>
        <v>0</v>
      </c>
      <c r="D255" s="968">
        <f t="shared" ref="D255:F255" si="28">SUM(D249:D254)</f>
        <v>0</v>
      </c>
      <c r="E255" s="968">
        <f t="shared" si="28"/>
        <v>0</v>
      </c>
      <c r="F255" s="968">
        <f t="shared" si="28"/>
        <v>0</v>
      </c>
    </row>
    <row r="256" spans="1:6" ht="15" customHeight="1" x14ac:dyDescent="0.3">
      <c r="A256" s="708"/>
      <c r="B256" s="588"/>
      <c r="C256" s="288"/>
      <c r="D256" s="966"/>
      <c r="E256" s="966"/>
      <c r="F256" s="967"/>
    </row>
    <row r="257" spans="1:6" ht="15" customHeight="1" x14ac:dyDescent="0.3">
      <c r="A257" s="231" t="s">
        <v>222</v>
      </c>
      <c r="B257" s="588"/>
      <c r="C257" s="288"/>
      <c r="D257" s="966"/>
      <c r="E257" s="966"/>
      <c r="F257" s="967"/>
    </row>
    <row r="258" spans="1:6" ht="15" customHeight="1" x14ac:dyDescent="0.3">
      <c r="A258" s="218" t="s">
        <v>407</v>
      </c>
      <c r="B258" s="625">
        <v>137100</v>
      </c>
      <c r="C258" s="320">
        <f>SUMIFS('Expenditures - all orgs'!$D$14:$D$3599,'Expenditures - all orgs'!$C$14:$C$3599, 'Budget Detail - EEEEEE'!$B258,'Expenditures - all orgs'!$B$14:$B$3599,'Budget Detail - EEEEEE'!$B$3)</f>
        <v>0</v>
      </c>
      <c r="D258" s="471">
        <f>SUMIFS('Expenditures - all orgs'!$E$14:$E$3599,'Expenditures - all orgs'!$C$14:$C$3599, 'Budget Detail - EEEEEE'!$B258,'Expenditures - all orgs'!$B$14:$B$3599,'Budget Detail - EEEEEE'!$B$3)</f>
        <v>0</v>
      </c>
      <c r="E258" s="472">
        <f>SUMIFS('Expenditures - all orgs'!$F$14:$F$3599,'Expenditures - all orgs'!$C$14:$C$3599, 'Budget Detail - EEEEEE'!$B258,'Expenditures - all orgs'!$B$14:$B$3599,'Budget Detail - EEEEEE'!$B$3)</f>
        <v>0</v>
      </c>
      <c r="F258" s="473">
        <f t="shared" ref="F258" si="29">C258-D258-E258</f>
        <v>0</v>
      </c>
    </row>
    <row r="259" spans="1:6" ht="15" customHeight="1" x14ac:dyDescent="0.3">
      <c r="A259" s="218" t="s">
        <v>408</v>
      </c>
      <c r="B259" s="1104">
        <v>137200</v>
      </c>
      <c r="C259" s="320">
        <f>SUMIFS('Expenditures - all orgs'!$D$14:$D$3599,'Expenditures - all orgs'!$C$14:$C$3599, 'Budget Detail - EEEEEE'!$B259,'Expenditures - all orgs'!$B$14:$B$3599,'Budget Detail - EEEEEE'!$B$3)</f>
        <v>0</v>
      </c>
      <c r="D259" s="471">
        <f>SUMIFS('Expenditures - all orgs'!$E$14:$E$3599,'Expenditures - all orgs'!$C$14:$C$3599, 'Budget Detail - EEEEEE'!$B259,'Expenditures - all orgs'!$B$14:$B$3599,'Budget Detail - EEEEEE'!$B$3)</f>
        <v>0</v>
      </c>
      <c r="E259" s="472">
        <f>SUMIFS('Expenditures - all orgs'!$F$14:$F$3599,'Expenditures - all orgs'!$C$14:$C$3599, 'Budget Detail - EEEEEE'!$B259,'Expenditures - all orgs'!$B$14:$B$3599,'Budget Detail - EEEEEE'!$B$3)</f>
        <v>0</v>
      </c>
      <c r="F259" s="473">
        <f t="shared" ref="F259:F260" si="30">C259-D259-E259</f>
        <v>0</v>
      </c>
    </row>
    <row r="260" spans="1:6" ht="15" customHeight="1" x14ac:dyDescent="0.3">
      <c r="A260" s="218" t="s">
        <v>226</v>
      </c>
      <c r="B260" s="1104">
        <v>137300</v>
      </c>
      <c r="C260" s="320">
        <f>SUMIFS('Expenditures - all orgs'!$D$14:$D$3599,'Expenditures - all orgs'!$C$14:$C$3599, 'Budget Detail - EEEEEE'!$B260,'Expenditures - all orgs'!$B$14:$B$3599,'Budget Detail - EEEEEE'!$B$3)</f>
        <v>0</v>
      </c>
      <c r="D260" s="471">
        <f>SUMIFS('Expenditures - all orgs'!$E$14:$E$3599,'Expenditures - all orgs'!$C$14:$C$3599, 'Budget Detail - EEEEEE'!$B260,'Expenditures - all orgs'!$B$14:$B$3599,'Budget Detail - EEEEEE'!$B$3)</f>
        <v>0</v>
      </c>
      <c r="E260" s="472">
        <f>SUMIFS('Expenditures - all orgs'!$F$14:$F$3599,'Expenditures - all orgs'!$C$14:$C$3599, 'Budget Detail - EEEEEE'!$B260,'Expenditures - all orgs'!$B$14:$B$3599,'Budget Detail - EEEEEE'!$B$3)</f>
        <v>0</v>
      </c>
      <c r="F260" s="473">
        <f t="shared" si="30"/>
        <v>0</v>
      </c>
    </row>
    <row r="261" spans="1:6" ht="15" customHeight="1" x14ac:dyDescent="0.3">
      <c r="A261" s="216" t="s">
        <v>27</v>
      </c>
      <c r="B261" s="626">
        <v>137400</v>
      </c>
      <c r="C261" s="320">
        <f>SUMIFS('Expenditures - all orgs'!$D$14:$D$3599,'Expenditures - all orgs'!$C$14:$C$3599, 'Budget Detail - EEEEEE'!$B261,'Expenditures - all orgs'!$B$14:$B$3599,'Budget Detail - EEEEEE'!$B$3)</f>
        <v>0</v>
      </c>
      <c r="D261" s="471">
        <f>SUMIFS('Expenditures - all orgs'!$E$14:$E$3599,'Expenditures - all orgs'!$C$14:$C$3599, 'Budget Detail - EEEEEE'!$B261,'Expenditures - all orgs'!$B$14:$B$3599,'Budget Detail - EEEEEE'!$B$3)</f>
        <v>0</v>
      </c>
      <c r="E261" s="472">
        <f>SUMIFS('Expenditures - all orgs'!$F$14:$F$3599,'Expenditures - all orgs'!$C$14:$C$3599, 'Budget Detail - EEEEEE'!$B261,'Expenditures - all orgs'!$B$14:$B$3599,'Budget Detail - EEEEEE'!$B$3)</f>
        <v>0</v>
      </c>
      <c r="F261" s="474">
        <f t="shared" si="6"/>
        <v>0</v>
      </c>
    </row>
    <row r="262" spans="1:6" ht="15" customHeight="1" x14ac:dyDescent="0.3">
      <c r="A262" s="225" t="s">
        <v>227</v>
      </c>
      <c r="B262" s="626">
        <v>137500</v>
      </c>
      <c r="C262" s="320">
        <f>SUMIFS('Expenditures - all orgs'!$D$14:$D$3599,'Expenditures - all orgs'!$C$14:$C$3599, 'Budget Detail - EEEEEE'!$B262,'Expenditures - all orgs'!$B$14:$B$3599,'Budget Detail - EEEEEE'!$B$3)</f>
        <v>0</v>
      </c>
      <c r="D262" s="471">
        <f>SUMIFS('Expenditures - all orgs'!$E$14:$E$3599,'Expenditures - all orgs'!$C$14:$C$3599, 'Budget Detail - EEEEEE'!$B262,'Expenditures - all orgs'!$B$14:$B$3599,'Budget Detail - EEEEEE'!$B$3)</f>
        <v>0</v>
      </c>
      <c r="E262" s="472">
        <f>SUMIFS('Expenditures - all orgs'!$F$14:$F$3599,'Expenditures - all orgs'!$C$14:$C$3599, 'Budget Detail - EEEEEE'!$B262,'Expenditures - all orgs'!$B$14:$B$3599,'Budget Detail - EEEEEE'!$B$3)</f>
        <v>0</v>
      </c>
      <c r="F262" s="474">
        <f t="shared" si="6"/>
        <v>0</v>
      </c>
    </row>
    <row r="263" spans="1:6" ht="15" customHeight="1" x14ac:dyDescent="0.3">
      <c r="A263" s="225" t="s">
        <v>228</v>
      </c>
      <c r="B263" s="626">
        <v>137600</v>
      </c>
      <c r="C263" s="320">
        <f>SUMIFS('Expenditures - all orgs'!$D$14:$D$3599,'Expenditures - all orgs'!$C$14:$C$3599, 'Budget Detail - EEEEEE'!$B263,'Expenditures - all orgs'!$B$14:$B$3599,'Budget Detail - EEEEEE'!$B$3)</f>
        <v>0</v>
      </c>
      <c r="D263" s="471">
        <f>SUMIFS('Expenditures - all orgs'!$E$14:$E$3599,'Expenditures - all orgs'!$C$14:$C$3599, 'Budget Detail - EEEEEE'!$B263,'Expenditures - all orgs'!$B$14:$B$3599,'Budget Detail - EEEEEE'!$B$3)</f>
        <v>0</v>
      </c>
      <c r="E263" s="472">
        <f>SUMIFS('Expenditures - all orgs'!$F$14:$F$3599,'Expenditures - all orgs'!$C$14:$C$3599, 'Budget Detail - EEEEEE'!$B263,'Expenditures - all orgs'!$B$14:$B$3599,'Budget Detail - EEEEEE'!$B$3)</f>
        <v>0</v>
      </c>
      <c r="F263" s="474">
        <f t="shared" si="6"/>
        <v>0</v>
      </c>
    </row>
    <row r="264" spans="1:6" ht="15" customHeight="1" x14ac:dyDescent="0.3">
      <c r="A264" s="225" t="s">
        <v>229</v>
      </c>
      <c r="B264" s="626">
        <v>137700</v>
      </c>
      <c r="C264" s="320">
        <f>SUMIFS('Expenditures - all orgs'!$D$14:$D$3599,'Expenditures - all orgs'!$C$14:$C$3599, 'Budget Detail - EEEEEE'!$B264,'Expenditures - all orgs'!$B$14:$B$3599,'Budget Detail - EEEEEE'!$B$3)</f>
        <v>0</v>
      </c>
      <c r="D264" s="471">
        <f>SUMIFS('Expenditures - all orgs'!$E$14:$E$3599,'Expenditures - all orgs'!$C$14:$C$3599, 'Budget Detail - EEEEEE'!$B264,'Expenditures - all orgs'!$B$14:$B$3599,'Budget Detail - EEEEEE'!$B$3)</f>
        <v>0</v>
      </c>
      <c r="E264" s="472">
        <f>SUMIFS('Expenditures - all orgs'!$F$14:$F$3599,'Expenditures - all orgs'!$C$14:$C$3599, 'Budget Detail - EEEEEE'!$B264,'Expenditures - all orgs'!$B$14:$B$3599,'Budget Detail - EEEEEE'!$B$3)</f>
        <v>0</v>
      </c>
      <c r="F264" s="474">
        <f t="shared" si="6"/>
        <v>0</v>
      </c>
    </row>
    <row r="265" spans="1:6" ht="15" customHeight="1" x14ac:dyDescent="0.3">
      <c r="A265" s="225" t="s">
        <v>230</v>
      </c>
      <c r="B265" s="626">
        <v>137800</v>
      </c>
      <c r="C265" s="320">
        <f>SUMIFS('Expenditures - all orgs'!$D$14:$D$3599,'Expenditures - all orgs'!$C$14:$C$3599, 'Budget Detail - EEEEEE'!$B265,'Expenditures - all orgs'!$B$14:$B$3599,'Budget Detail - EEEEEE'!$B$3)</f>
        <v>0</v>
      </c>
      <c r="D265" s="471">
        <f>SUMIFS('Expenditures - all orgs'!$E$14:$E$3599,'Expenditures - all orgs'!$C$14:$C$3599, 'Budget Detail - EEEEEE'!$B265,'Expenditures - all orgs'!$B$14:$B$3599,'Budget Detail - EEEEEE'!$B$3)</f>
        <v>0</v>
      </c>
      <c r="E265" s="472">
        <f>SUMIFS('Expenditures - all orgs'!$F$14:$F$3599,'Expenditures - all orgs'!$C$14:$C$3599, 'Budget Detail - EEEEEE'!$B265,'Expenditures - all orgs'!$B$14:$B$3599,'Budget Detail - EEEEEE'!$B$3)</f>
        <v>0</v>
      </c>
      <c r="F265" s="474">
        <f t="shared" si="6"/>
        <v>0</v>
      </c>
    </row>
    <row r="266" spans="1:6" ht="15" customHeight="1" x14ac:dyDescent="0.3">
      <c r="A266" s="225" t="s">
        <v>231</v>
      </c>
      <c r="B266" s="626">
        <v>137900</v>
      </c>
      <c r="C266" s="320">
        <f>SUMIFS('Expenditures - all orgs'!$D$14:$D$3599,'Expenditures - all orgs'!$C$14:$C$3599, 'Budget Detail - EEEEEE'!$B266,'Expenditures - all orgs'!$B$14:$B$3599,'Budget Detail - EEEEEE'!$B$3)</f>
        <v>0</v>
      </c>
      <c r="D266" s="471">
        <f>SUMIFS('Expenditures - all orgs'!$E$14:$E$3599,'Expenditures - all orgs'!$C$14:$C$3599, 'Budget Detail - EEEEEE'!$B266,'Expenditures - all orgs'!$B$14:$B$3599,'Budget Detail - EEEEEE'!$B$3)</f>
        <v>0</v>
      </c>
      <c r="E266" s="472">
        <f>SUMIFS('Expenditures - all orgs'!$F$14:$F$3599,'Expenditures - all orgs'!$C$14:$C$3599, 'Budget Detail - EEEEEE'!$B266,'Expenditures - all orgs'!$B$14:$B$3599,'Budget Detail - EEEEEE'!$B$3)</f>
        <v>0</v>
      </c>
      <c r="F266" s="474">
        <f t="shared" si="6"/>
        <v>0</v>
      </c>
    </row>
    <row r="267" spans="1:6" ht="15" customHeight="1" x14ac:dyDescent="0.3">
      <c r="A267" s="225" t="s">
        <v>104</v>
      </c>
      <c r="B267" s="626" t="s">
        <v>107</v>
      </c>
      <c r="C267" s="320">
        <f>SUMIFS('Expenditures - all orgs'!$D$14:$D$3599,'Expenditures - all orgs'!$C$14:$C$3599, 'Budget Detail - EEEEEE'!$B267,'Expenditures - all orgs'!$B$14:$B$3599,'Budget Detail - EEEEEE'!$B$3)</f>
        <v>0</v>
      </c>
      <c r="D267" s="471">
        <f>SUMIFS('Expenditures - all orgs'!$E$14:$E$3599,'Expenditures - all orgs'!$C$14:$C$3599, 'Budget Detail - EEEEEE'!$B267,'Expenditures - all orgs'!$B$14:$B$3599,'Budget Detail - EEEEEE'!$B$3)</f>
        <v>0</v>
      </c>
      <c r="E267" s="472">
        <f>SUMIFS('Expenditures - all orgs'!$F$14:$F$3599,'Expenditures - all orgs'!$C$14:$C$3599, 'Budget Detail - EEEEEE'!$B267,'Expenditures - all orgs'!$B$14:$B$3599,'Budget Detail - EEEEEE'!$B$3)</f>
        <v>0</v>
      </c>
      <c r="F267" s="474">
        <f t="shared" si="6"/>
        <v>0</v>
      </c>
    </row>
    <row r="268" spans="1:6" ht="15" customHeight="1" thickBot="1" x14ac:dyDescent="0.35">
      <c r="A268" s="225" t="s">
        <v>104</v>
      </c>
      <c r="B268" s="626" t="s">
        <v>107</v>
      </c>
      <c r="C268" s="320">
        <f>SUMIFS('Expenditures - all orgs'!$D$14:$D$3599,'Expenditures - all orgs'!$C$14:$C$3599, 'Budget Detail - EEEEEE'!$B268,'Expenditures - all orgs'!$B$14:$B$3599,'Budget Detail - EEEEEE'!$B$3)</f>
        <v>0</v>
      </c>
      <c r="D268" s="475">
        <f>SUMIFS('Expenditures - all orgs'!$E$14:$E$3599,'Expenditures - all orgs'!$C$14:$C$3599, 'Budget Detail - EEEEEE'!$B268,'Expenditures - all orgs'!$B$14:$B$3599,'Budget Detail - EEEEEE'!$B$3)</f>
        <v>0</v>
      </c>
      <c r="E268" s="476">
        <f>SUMIFS('Expenditures - all orgs'!$F$14:$F$3599,'Expenditures - all orgs'!$C$14:$C$3599, 'Budget Detail - EEEEEE'!$B268,'Expenditures - all orgs'!$B$14:$B$3599,'Budget Detail - EEEEEE'!$B$3)</f>
        <v>0</v>
      </c>
      <c r="F268" s="477">
        <f t="shared" si="6"/>
        <v>0</v>
      </c>
    </row>
    <row r="269" spans="1:6" ht="15" customHeight="1" thickBot="1" x14ac:dyDescent="0.35">
      <c r="A269" s="225"/>
      <c r="B269" s="627" t="s">
        <v>362</v>
      </c>
      <c r="C269" s="969">
        <f>SUM(C258:C268)</f>
        <v>0</v>
      </c>
      <c r="D269" s="969">
        <f t="shared" ref="D269:F269" si="31">SUM(D258:D268)</f>
        <v>0</v>
      </c>
      <c r="E269" s="969">
        <f t="shared" si="31"/>
        <v>0</v>
      </c>
      <c r="F269" s="969">
        <f t="shared" si="31"/>
        <v>0</v>
      </c>
    </row>
    <row r="270" spans="1:6" ht="15" customHeight="1" x14ac:dyDescent="0.3">
      <c r="A270" s="708"/>
      <c r="B270" s="588"/>
      <c r="C270" s="288"/>
      <c r="D270" s="966"/>
      <c r="E270" s="966"/>
      <c r="F270" s="967"/>
    </row>
    <row r="271" spans="1:6" ht="15" customHeight="1" x14ac:dyDescent="0.3">
      <c r="A271" s="231" t="s">
        <v>232</v>
      </c>
      <c r="B271" s="588"/>
      <c r="C271" s="288"/>
      <c r="D271" s="966"/>
      <c r="E271" s="966"/>
      <c r="F271" s="967"/>
    </row>
    <row r="272" spans="1:6" ht="15" customHeight="1" x14ac:dyDescent="0.3">
      <c r="A272" s="222" t="s">
        <v>432</v>
      </c>
      <c r="B272" s="628">
        <v>141100</v>
      </c>
      <c r="C272" s="321">
        <f>SUMIFS('Expenditures - all orgs'!$D$14:$D$3599,'Expenditures - all orgs'!$C$14:$C$3599, 'Budget Detail - EEEEEE'!$B272,'Expenditures - all orgs'!$B$14:$B$3599,'Budget Detail - EEEEEE'!$B$3)</f>
        <v>0</v>
      </c>
      <c r="D272" s="1134">
        <f>SUMIFS('Expenditures - all orgs'!$E$14:$E$3599,'Expenditures - all orgs'!$C$14:$C$3599, 'Budget Detail - EEEEEE'!$B272,'Expenditures - all orgs'!$B$14:$B$3599,'Budget Detail - EEEEEE'!$B$3)</f>
        <v>0</v>
      </c>
      <c r="E272" s="480">
        <f>SUMIFS('Expenditures - all orgs'!$F$14:$F$3599,'Expenditures - all orgs'!$C$14:$C$3599, 'Budget Detail - EEEEEE'!$B272,'Expenditures - all orgs'!$B$14:$B$3599,'Budget Detail - EEEEEE'!$B$3)</f>
        <v>0</v>
      </c>
      <c r="F272" s="481">
        <f t="shared" si="6"/>
        <v>0</v>
      </c>
    </row>
    <row r="273" spans="1:6" ht="15" customHeight="1" x14ac:dyDescent="0.3">
      <c r="A273" s="222" t="s">
        <v>36</v>
      </c>
      <c r="B273" s="629">
        <v>141300</v>
      </c>
      <c r="C273" s="321">
        <f>SUMIFS('Expenditures - all orgs'!$D$14:$D$3599,'Expenditures - all orgs'!$C$14:$C$3599, 'Budget Detail - EEEEEE'!$B273,'Expenditures - all orgs'!$B$14:$B$3599,'Budget Detail - EEEEEE'!$B$3)</f>
        <v>0</v>
      </c>
      <c r="D273" s="1134">
        <f>SUMIFS('Expenditures - all orgs'!$E$14:$E$3599,'Expenditures - all orgs'!$C$14:$C$3599, 'Budget Detail - EEEEEE'!$B273,'Expenditures - all orgs'!$B$14:$B$3599,'Budget Detail - EEEEEE'!$B$3)</f>
        <v>0</v>
      </c>
      <c r="E273" s="480">
        <f>SUMIFS('Expenditures - all orgs'!$F$14:$F$3599,'Expenditures - all orgs'!$C$14:$C$3599, 'Budget Detail - EEEEEE'!$B273,'Expenditures - all orgs'!$B$14:$B$3599,'Budget Detail - EEEEEE'!$B$3)</f>
        <v>0</v>
      </c>
      <c r="F273" s="481">
        <f t="shared" ref="F273:F277" si="32">C273-D273-E273</f>
        <v>0</v>
      </c>
    </row>
    <row r="274" spans="1:6" ht="15" customHeight="1" x14ac:dyDescent="0.3">
      <c r="A274" s="222" t="s">
        <v>439</v>
      </c>
      <c r="B274" s="629">
        <v>141320</v>
      </c>
      <c r="C274" s="321">
        <f>SUMIFS('Expenditures - all orgs'!$D$14:$D$3599,'Expenditures - all orgs'!$C$14:$C$3599, 'Budget Detail - EEEEEE'!$B274,'Expenditures - all orgs'!$B$14:$B$3599,'Budget Detail - EEEEEE'!$B$3)</f>
        <v>0</v>
      </c>
      <c r="D274" s="1134">
        <f>SUMIFS('Expenditures - all orgs'!$E$14:$E$3599,'Expenditures - all orgs'!$C$14:$C$3599, 'Budget Detail - EEEEEE'!$B274,'Expenditures - all orgs'!$B$14:$B$3599,'Budget Detail - EEEEEE'!$B$3)</f>
        <v>0</v>
      </c>
      <c r="E274" s="480">
        <f>SUMIFS('Expenditures - all orgs'!$F$14:$F$3599,'Expenditures - all orgs'!$C$14:$C$3599, 'Budget Detail - EEEEEE'!$B274,'Expenditures - all orgs'!$B$14:$B$3599,'Budget Detail - EEEEEE'!$B$3)</f>
        <v>0</v>
      </c>
      <c r="F274" s="481">
        <f t="shared" si="32"/>
        <v>0</v>
      </c>
    </row>
    <row r="275" spans="1:6" ht="15" customHeight="1" x14ac:dyDescent="0.3">
      <c r="A275" s="222" t="s">
        <v>233</v>
      </c>
      <c r="B275" s="629">
        <v>141500</v>
      </c>
      <c r="C275" s="321">
        <f>SUMIFS('Expenditures - all orgs'!$D$14:$D$3599,'Expenditures - all orgs'!$C$14:$C$3599, 'Budget Detail - EEEEEE'!$B275,'Expenditures - all orgs'!$B$14:$B$3599,'Budget Detail - EEEEEE'!$B$3)</f>
        <v>0</v>
      </c>
      <c r="D275" s="1134">
        <f>SUMIFS('Expenditures - all orgs'!$E$14:$E$3599,'Expenditures - all orgs'!$C$14:$C$3599, 'Budget Detail - EEEEEE'!$B275,'Expenditures - all orgs'!$B$14:$B$3599,'Budget Detail - EEEEEE'!$B$3)</f>
        <v>0</v>
      </c>
      <c r="E275" s="480">
        <f>SUMIFS('Expenditures - all orgs'!$F$14:$F$3599,'Expenditures - all orgs'!$C$14:$C$3599, 'Budget Detail - EEEEEE'!$B275,'Expenditures - all orgs'!$B$14:$B$3599,'Budget Detail - EEEEEE'!$B$3)</f>
        <v>0</v>
      </c>
      <c r="F275" s="481">
        <f t="shared" si="32"/>
        <v>0</v>
      </c>
    </row>
    <row r="276" spans="1:6" ht="15" customHeight="1" x14ac:dyDescent="0.3">
      <c r="A276" s="222" t="s">
        <v>433</v>
      </c>
      <c r="B276" s="629">
        <v>141600</v>
      </c>
      <c r="C276" s="321">
        <f>SUMIFS('Expenditures - all orgs'!$D$14:$D$3599,'Expenditures - all orgs'!$C$14:$C$3599, 'Budget Detail - EEEEEE'!$B276,'Expenditures - all orgs'!$B$14:$B$3599,'Budget Detail - EEEEEE'!$B$3)</f>
        <v>0</v>
      </c>
      <c r="D276" s="1134">
        <f>SUMIFS('Expenditures - all orgs'!$E$14:$E$3599,'Expenditures - all orgs'!$C$14:$C$3599, 'Budget Detail - EEEEEE'!$B276,'Expenditures - all orgs'!$B$14:$B$3599,'Budget Detail - EEEEEE'!$B$3)</f>
        <v>0</v>
      </c>
      <c r="E276" s="480">
        <f>SUMIFS('Expenditures - all orgs'!$F$14:$F$3599,'Expenditures - all orgs'!$C$14:$C$3599, 'Budget Detail - EEEEEE'!$B276,'Expenditures - all orgs'!$B$14:$B$3599,'Budget Detail - EEEEEE'!$B$3)</f>
        <v>0</v>
      </c>
      <c r="F276" s="481">
        <f t="shared" si="32"/>
        <v>0</v>
      </c>
    </row>
    <row r="277" spans="1:6" ht="15" customHeight="1" x14ac:dyDescent="0.3">
      <c r="A277" s="222" t="s">
        <v>434</v>
      </c>
      <c r="B277" s="629">
        <v>141700</v>
      </c>
      <c r="C277" s="321">
        <f>SUMIFS('Expenditures - all orgs'!$D$14:$D$3599,'Expenditures - all orgs'!$C$14:$C$3599, 'Budget Detail - EEEEEE'!$B277,'Expenditures - all orgs'!$B$14:$B$3599,'Budget Detail - EEEEEE'!$B$3)</f>
        <v>0</v>
      </c>
      <c r="D277" s="1134">
        <f>SUMIFS('Expenditures - all orgs'!$E$14:$E$3599,'Expenditures - all orgs'!$C$14:$C$3599, 'Budget Detail - EEEEEE'!$B277,'Expenditures - all orgs'!$B$14:$B$3599,'Budget Detail - EEEEEE'!$B$3)</f>
        <v>0</v>
      </c>
      <c r="E277" s="480">
        <f>SUMIFS('Expenditures - all orgs'!$F$14:$F$3599,'Expenditures - all orgs'!$C$14:$C$3599, 'Budget Detail - EEEEEE'!$B277,'Expenditures - all orgs'!$B$14:$B$3599,'Budget Detail - EEEEEE'!$B$3)</f>
        <v>0</v>
      </c>
      <c r="F277" s="481">
        <f t="shared" si="32"/>
        <v>0</v>
      </c>
    </row>
    <row r="278" spans="1:6" ht="15" customHeight="1" x14ac:dyDescent="0.3">
      <c r="A278" s="222" t="s">
        <v>234</v>
      </c>
      <c r="B278" s="629">
        <v>141800</v>
      </c>
      <c r="C278" s="321">
        <f>SUMIFS('Expenditures - all orgs'!$D$14:$D$3599,'Expenditures - all orgs'!$C$14:$C$3599, 'Budget Detail - EEEEEE'!$B278,'Expenditures - all orgs'!$B$14:$B$3599,'Budget Detail - EEEEEE'!$B$3)</f>
        <v>0</v>
      </c>
      <c r="D278" s="1134">
        <f>SUMIFS('Expenditures - all orgs'!$E$14:$E$3599,'Expenditures - all orgs'!$C$14:$C$3599, 'Budget Detail - EEEEEE'!$B278,'Expenditures - all orgs'!$B$14:$B$3599,'Budget Detail - EEEEEE'!$B$3)</f>
        <v>0</v>
      </c>
      <c r="E278" s="480">
        <f>SUMIFS('Expenditures - all orgs'!$F$14:$F$3599,'Expenditures - all orgs'!$C$14:$C$3599, 'Budget Detail - EEEEEE'!$B278,'Expenditures - all orgs'!$B$14:$B$3599,'Budget Detail - EEEEEE'!$B$3)</f>
        <v>0</v>
      </c>
      <c r="F278" s="482">
        <f t="shared" si="6"/>
        <v>0</v>
      </c>
    </row>
    <row r="279" spans="1:6" ht="15" customHeight="1" thickBot="1" x14ac:dyDescent="0.35">
      <c r="A279" s="218" t="s">
        <v>104</v>
      </c>
      <c r="B279" s="629" t="s">
        <v>107</v>
      </c>
      <c r="C279" s="321">
        <f>SUMIFS('Expenditures - all orgs'!$D$14:$D$3599,'Expenditures - all orgs'!$C$14:$C$3599, 'Budget Detail - EEEEEE'!$B279,'Expenditures - all orgs'!$B$14:$B$3599,'Budget Detail - EEEEEE'!$B$3)</f>
        <v>0</v>
      </c>
      <c r="D279" s="1135">
        <f>SUMIFS('Expenditures - all orgs'!$E$14:$E$3599,'Expenditures - all orgs'!$C$14:$C$3599, 'Budget Detail - EEEEEE'!$B279,'Expenditures - all orgs'!$B$14:$B$3599,'Budget Detail - EEEEEE'!$B$3)</f>
        <v>0</v>
      </c>
      <c r="E279" s="483">
        <f>SUMIFS('Expenditures - all orgs'!$F$14:$F$3599,'Expenditures - all orgs'!$C$14:$C$3599, 'Budget Detail - EEEEEE'!$B279,'Expenditures - all orgs'!$B$14:$B$3599,'Budget Detail - EEEEEE'!$B$3)</f>
        <v>0</v>
      </c>
      <c r="F279" s="484">
        <f t="shared" si="6"/>
        <v>0</v>
      </c>
    </row>
    <row r="280" spans="1:6" ht="15" customHeight="1" thickBot="1" x14ac:dyDescent="0.35">
      <c r="A280" s="218"/>
      <c r="B280" s="630" t="s">
        <v>362</v>
      </c>
      <c r="C280" s="365">
        <f>SUM(C272:C279)</f>
        <v>0</v>
      </c>
      <c r="D280" s="365">
        <f t="shared" ref="D280:F280" si="33">SUM(D272:D279)</f>
        <v>0</v>
      </c>
      <c r="E280" s="365">
        <f t="shared" si="33"/>
        <v>0</v>
      </c>
      <c r="F280" s="365">
        <f t="shared" si="33"/>
        <v>0</v>
      </c>
    </row>
    <row r="281" spans="1:6" ht="15" customHeight="1" x14ac:dyDescent="0.3">
      <c r="A281" s="708"/>
      <c r="B281" s="588"/>
      <c r="C281" s="288"/>
      <c r="D281" s="966"/>
      <c r="E281" s="966"/>
      <c r="F281" s="967"/>
    </row>
    <row r="282" spans="1:6" ht="15" customHeight="1" x14ac:dyDescent="0.3">
      <c r="A282" s="231" t="s">
        <v>235</v>
      </c>
      <c r="B282" s="588"/>
      <c r="C282" s="288"/>
      <c r="D282" s="966"/>
      <c r="E282" s="966"/>
      <c r="F282" s="967"/>
    </row>
    <row r="283" spans="1:6" ht="15" customHeight="1" x14ac:dyDescent="0.3">
      <c r="A283" s="222" t="s">
        <v>37</v>
      </c>
      <c r="B283" s="631">
        <v>142100</v>
      </c>
      <c r="C283" s="322">
        <f>SUMIFS('Expenditures - all orgs'!$D$14:$D$3599,'Expenditures - all orgs'!$C$14:$C$3599, 'Budget Detail - EEEEEE'!$B283,'Expenditures - all orgs'!$B$14:$B$3599,'Budget Detail - EEEEEE'!$B$3)</f>
        <v>0</v>
      </c>
      <c r="D283" s="486">
        <f>SUMIFS('Expenditures - all orgs'!$E$14:$E$3599,'Expenditures - all orgs'!$C$14:$C$3599, 'Budget Detail - EEEEEE'!$B283,'Expenditures - all orgs'!$B$14:$B$3599,'Budget Detail - EEEEEE'!$B$3)</f>
        <v>0</v>
      </c>
      <c r="E283" s="487">
        <f>SUMIFS('Expenditures - all orgs'!$F$14:$F$3599,'Expenditures - all orgs'!$C$14:$C$3599, 'Budget Detail - EEEEEE'!$B283,'Expenditures - all orgs'!$B$14:$B$3599,'Budget Detail - EEEEEE'!$B$3)</f>
        <v>0</v>
      </c>
      <c r="F283" s="488">
        <f t="shared" si="6"/>
        <v>0</v>
      </c>
    </row>
    <row r="284" spans="1:6" ht="15" customHeight="1" x14ac:dyDescent="0.3">
      <c r="A284" s="222" t="s">
        <v>435</v>
      </c>
      <c r="B284" s="631">
        <v>142200</v>
      </c>
      <c r="C284" s="322">
        <f>SUMIFS('Expenditures - all orgs'!$D$14:$D$3599,'Expenditures - all orgs'!$C$14:$C$3599, 'Budget Detail - EEEEEE'!$B284,'Expenditures - all orgs'!$B$14:$B$3599,'Budget Detail - EEEEEE'!$B$3)</f>
        <v>0</v>
      </c>
      <c r="D284" s="486">
        <f>SUMIFS('Expenditures - all orgs'!$E$14:$E$3599,'Expenditures - all orgs'!$C$14:$C$3599, 'Budget Detail - EEEEEE'!$B284,'Expenditures - all orgs'!$B$14:$B$3599,'Budget Detail - EEEEEE'!$B$3)</f>
        <v>0</v>
      </c>
      <c r="E284" s="487">
        <f>SUMIFS('Expenditures - all orgs'!$F$14:$F$3599,'Expenditures - all orgs'!$C$14:$C$3599, 'Budget Detail - EEEEEE'!$B284,'Expenditures - all orgs'!$B$14:$B$3599,'Budget Detail - EEEEEE'!$B$3)</f>
        <v>0</v>
      </c>
      <c r="F284" s="488">
        <f t="shared" ref="F284" si="34">C284-D284-E284</f>
        <v>0</v>
      </c>
    </row>
    <row r="285" spans="1:6" ht="15" customHeight="1" x14ac:dyDescent="0.3">
      <c r="A285" s="222" t="s">
        <v>236</v>
      </c>
      <c r="B285" s="631">
        <v>142400</v>
      </c>
      <c r="C285" s="322">
        <f>SUMIFS('Expenditures - all orgs'!$D$14:$D$3599,'Expenditures - all orgs'!$C$14:$C$3599, 'Budget Detail - EEEEEE'!$B285,'Expenditures - all orgs'!$B$14:$B$3599,'Budget Detail - EEEEEE'!$B$3)</f>
        <v>0</v>
      </c>
      <c r="D285" s="486">
        <f>SUMIFS('Expenditures - all orgs'!$E$14:$E$3599,'Expenditures - all orgs'!$C$14:$C$3599, 'Budget Detail - EEEEEE'!$B285,'Expenditures - all orgs'!$B$14:$B$3599,'Budget Detail - EEEEEE'!$B$3)</f>
        <v>0</v>
      </c>
      <c r="E285" s="487">
        <f>SUMIFS('Expenditures - all orgs'!$F$14:$F$3599,'Expenditures - all orgs'!$C$14:$C$3599, 'Budget Detail - EEEEEE'!$B285,'Expenditures - all orgs'!$B$14:$B$3599,'Budget Detail - EEEEEE'!$B$3)</f>
        <v>0</v>
      </c>
      <c r="F285" s="488">
        <f t="shared" si="6"/>
        <v>0</v>
      </c>
    </row>
    <row r="286" spans="1:6" ht="15" customHeight="1" x14ac:dyDescent="0.3">
      <c r="A286" s="222" t="s">
        <v>38</v>
      </c>
      <c r="B286" s="631">
        <v>142500</v>
      </c>
      <c r="C286" s="322">
        <f>SUMIFS('Expenditures - all orgs'!$D$14:$D$3599,'Expenditures - all orgs'!$C$14:$C$3599, 'Budget Detail - EEEEEE'!$B286,'Expenditures - all orgs'!$B$14:$B$3599,'Budget Detail - EEEEEE'!$B$3)</f>
        <v>0</v>
      </c>
      <c r="D286" s="486">
        <f>SUMIFS('Expenditures - all orgs'!$E$14:$E$3599,'Expenditures - all orgs'!$C$14:$C$3599, 'Budget Detail - EEEEEE'!$B286,'Expenditures - all orgs'!$B$14:$B$3599,'Budget Detail - EEEEEE'!$B$3)</f>
        <v>0</v>
      </c>
      <c r="E286" s="487">
        <f>SUMIFS('Expenditures - all orgs'!$F$14:$F$3599,'Expenditures - all orgs'!$C$14:$C$3599, 'Budget Detail - EEEEEE'!$B286,'Expenditures - all orgs'!$B$14:$B$3599,'Budget Detail - EEEEEE'!$B$3)</f>
        <v>0</v>
      </c>
      <c r="F286" s="488">
        <f t="shared" si="6"/>
        <v>0</v>
      </c>
    </row>
    <row r="287" spans="1:6" ht="15" customHeight="1" thickBot="1" x14ac:dyDescent="0.35">
      <c r="A287" s="218" t="s">
        <v>104</v>
      </c>
      <c r="B287" s="631" t="s">
        <v>107</v>
      </c>
      <c r="C287" s="322">
        <f>SUMIFS('Expenditures - all orgs'!$D$14:$D$3599,'Expenditures - all orgs'!$C$14:$C$3599, 'Budget Detail - EEEEEE'!$B287,'Expenditures - all orgs'!$B$14:$B$3599,'Budget Detail - EEEEEE'!$B$3)</f>
        <v>0</v>
      </c>
      <c r="D287" s="489">
        <f>SUMIFS('Expenditures - all orgs'!$E$14:$E$3599,'Expenditures - all orgs'!$C$14:$C$3599, 'Budget Detail - EEEEEE'!$B287,'Expenditures - all orgs'!$B$14:$B$3599,'Budget Detail - EEEEEE'!$B$3)</f>
        <v>0</v>
      </c>
      <c r="E287" s="490">
        <f>SUMIFS('Expenditures - all orgs'!$F$14:$F$3599,'Expenditures - all orgs'!$C$14:$C$3599, 'Budget Detail - EEEEEE'!$B287,'Expenditures - all orgs'!$B$14:$B$3599,'Budget Detail - EEEEEE'!$B$3)</f>
        <v>0</v>
      </c>
      <c r="F287" s="491">
        <f t="shared" si="6"/>
        <v>0</v>
      </c>
    </row>
    <row r="288" spans="1:6" ht="15" customHeight="1" thickBot="1" x14ac:dyDescent="0.35">
      <c r="A288" s="218"/>
      <c r="B288" s="632" t="s">
        <v>362</v>
      </c>
      <c r="C288" s="367">
        <f>SUM(C283:C287)</f>
        <v>0</v>
      </c>
      <c r="D288" s="367">
        <f t="shared" ref="D288:F288" si="35">SUM(D283:D287)</f>
        <v>0</v>
      </c>
      <c r="E288" s="367">
        <f t="shared" si="35"/>
        <v>0</v>
      </c>
      <c r="F288" s="367">
        <f t="shared" si="35"/>
        <v>0</v>
      </c>
    </row>
    <row r="289" spans="1:6" ht="15" customHeight="1" x14ac:dyDescent="0.3">
      <c r="A289" s="708"/>
      <c r="B289" s="588"/>
      <c r="C289" s="288"/>
      <c r="D289" s="966"/>
      <c r="E289" s="966"/>
      <c r="F289" s="967"/>
    </row>
    <row r="290" spans="1:6" ht="15" customHeight="1" x14ac:dyDescent="0.3">
      <c r="A290" s="231" t="s">
        <v>237</v>
      </c>
      <c r="B290" s="588"/>
      <c r="C290" s="288"/>
      <c r="D290" s="966"/>
      <c r="E290" s="966"/>
      <c r="F290" s="967"/>
    </row>
    <row r="291" spans="1:6" ht="15" customHeight="1" x14ac:dyDescent="0.3">
      <c r="A291" s="223" t="s">
        <v>238</v>
      </c>
      <c r="B291" s="633">
        <v>153100</v>
      </c>
      <c r="C291" s="323">
        <f>SUMIFS('Expenditures - all orgs'!$D$14:$D$3599,'Expenditures - all orgs'!$C$14:$C$3599, 'Budget Detail - EEEEEE'!$B291,'Expenditures - all orgs'!$B$14:$B$3599,'Budget Detail - EEEEEE'!$B$3)</f>
        <v>0</v>
      </c>
      <c r="D291" s="493">
        <f>SUMIFS('Expenditures - all orgs'!$E$14:$E$3599,'Expenditures - all orgs'!$C$14:$C$3599, 'Budget Detail - EEEEEE'!$B291,'Expenditures - all orgs'!$B$14:$B$3599,'Budget Detail - EEEEEE'!$B$3)</f>
        <v>0</v>
      </c>
      <c r="E291" s="494">
        <f>SUMIFS('Expenditures - all orgs'!$F$14:$F$3599,'Expenditures - all orgs'!$C$14:$C$3599, 'Budget Detail - EEEEEE'!$B291,'Expenditures - all orgs'!$B$14:$B$3599,'Budget Detail - EEEEEE'!$B$3)</f>
        <v>0</v>
      </c>
      <c r="F291" s="495">
        <f t="shared" ref="F291:F293" si="36">C291-D291-E291</f>
        <v>0</v>
      </c>
    </row>
    <row r="292" spans="1:6" ht="15" customHeight="1" x14ac:dyDescent="0.3">
      <c r="A292" s="223" t="s">
        <v>239</v>
      </c>
      <c r="B292" s="634">
        <v>153200</v>
      </c>
      <c r="C292" s="323">
        <f>SUMIFS('Expenditures - all orgs'!$D$14:$D$3599,'Expenditures - all orgs'!$C$14:$C$3599, 'Budget Detail - EEEEEE'!$B292,'Expenditures - all orgs'!$B$14:$B$3599,'Budget Detail - EEEEEE'!$B$3)</f>
        <v>0</v>
      </c>
      <c r="D292" s="493">
        <f>SUMIFS('Expenditures - all orgs'!$E$14:$E$3599,'Expenditures - all orgs'!$C$14:$C$3599, 'Budget Detail - EEEEEE'!$B292,'Expenditures - all orgs'!$B$14:$B$3599,'Budget Detail - EEEEEE'!$B$3)</f>
        <v>0</v>
      </c>
      <c r="E292" s="494">
        <f>SUMIFS('Expenditures - all orgs'!$F$14:$F$3599,'Expenditures - all orgs'!$C$14:$C$3599, 'Budget Detail - EEEEEE'!$B292,'Expenditures - all orgs'!$B$14:$B$3599,'Budget Detail - EEEEEE'!$B$3)</f>
        <v>0</v>
      </c>
      <c r="F292" s="495">
        <f t="shared" si="36"/>
        <v>0</v>
      </c>
    </row>
    <row r="293" spans="1:6" ht="15" customHeight="1" x14ac:dyDescent="0.3">
      <c r="A293" s="223" t="s">
        <v>240</v>
      </c>
      <c r="B293" s="634">
        <v>153300</v>
      </c>
      <c r="C293" s="323">
        <f>SUMIFS('Expenditures - all orgs'!$D$14:$D$3599,'Expenditures - all orgs'!$C$14:$C$3599, 'Budget Detail - EEEEEE'!$B293,'Expenditures - all orgs'!$B$14:$B$3599,'Budget Detail - EEEEEE'!$B$3)</f>
        <v>0</v>
      </c>
      <c r="D293" s="493">
        <f>SUMIFS('Expenditures - all orgs'!$E$14:$E$3599,'Expenditures - all orgs'!$C$14:$C$3599, 'Budget Detail - EEEEEE'!$B293,'Expenditures - all orgs'!$B$14:$B$3599,'Budget Detail - EEEEEE'!$B$3)</f>
        <v>0</v>
      </c>
      <c r="E293" s="494">
        <f>SUMIFS('Expenditures - all orgs'!$F$14:$F$3599,'Expenditures - all orgs'!$C$14:$C$3599, 'Budget Detail - EEEEEE'!$B293,'Expenditures - all orgs'!$B$14:$B$3599,'Budget Detail - EEEEEE'!$B$3)</f>
        <v>0</v>
      </c>
      <c r="F293" s="495">
        <f t="shared" si="36"/>
        <v>0</v>
      </c>
    </row>
    <row r="294" spans="1:6" ht="15" customHeight="1" x14ac:dyDescent="0.3">
      <c r="A294" s="222" t="s">
        <v>241</v>
      </c>
      <c r="B294" s="635">
        <v>153400</v>
      </c>
      <c r="C294" s="323">
        <f>SUMIFS('Expenditures - all orgs'!$D$14:$D$3599,'Expenditures - all orgs'!$C$14:$C$3599, 'Budget Detail - EEEEEE'!$B294,'Expenditures - all orgs'!$B$14:$B$3599,'Budget Detail - EEEEEE'!$B$3)</f>
        <v>0</v>
      </c>
      <c r="D294" s="493">
        <f>SUMIFS('Expenditures - all orgs'!$E$14:$E$3599,'Expenditures - all orgs'!$C$14:$C$3599, 'Budget Detail - EEEEEE'!$B294,'Expenditures - all orgs'!$B$14:$B$3599,'Budget Detail - EEEEEE'!$B$3)</f>
        <v>0</v>
      </c>
      <c r="E294" s="494">
        <f>SUMIFS('Expenditures - all orgs'!$F$14:$F$3599,'Expenditures - all orgs'!$C$14:$C$3599, 'Budget Detail - EEEEEE'!$B294,'Expenditures - all orgs'!$B$14:$B$3599,'Budget Detail - EEEEEE'!$B$3)</f>
        <v>0</v>
      </c>
      <c r="F294" s="495">
        <f t="shared" si="6"/>
        <v>0</v>
      </c>
    </row>
    <row r="295" spans="1:6" ht="15" customHeight="1" x14ac:dyDescent="0.3">
      <c r="A295" s="222" t="s">
        <v>39</v>
      </c>
      <c r="B295" s="635">
        <v>153500</v>
      </c>
      <c r="C295" s="323">
        <f>SUMIFS('Expenditures - all orgs'!$D$14:$D$3599,'Expenditures - all orgs'!$C$14:$C$3599, 'Budget Detail - EEEEEE'!$B295,'Expenditures - all orgs'!$B$14:$B$3599,'Budget Detail - EEEEEE'!$B$3)</f>
        <v>0</v>
      </c>
      <c r="D295" s="493">
        <f>SUMIFS('Expenditures - all orgs'!$E$14:$E$3599,'Expenditures - all orgs'!$C$14:$C$3599, 'Budget Detail - EEEEEE'!$B295,'Expenditures - all orgs'!$B$14:$B$3599,'Budget Detail - EEEEEE'!$B$3)</f>
        <v>0</v>
      </c>
      <c r="E295" s="494">
        <f>SUMIFS('Expenditures - all orgs'!$F$14:$F$3599,'Expenditures - all orgs'!$C$14:$C$3599, 'Budget Detail - EEEEEE'!$B295,'Expenditures - all orgs'!$B$14:$B$3599,'Budget Detail - EEEEEE'!$B$3)</f>
        <v>0</v>
      </c>
      <c r="F295" s="495">
        <f t="shared" si="6"/>
        <v>0</v>
      </c>
    </row>
    <row r="296" spans="1:6" ht="15" customHeight="1" x14ac:dyDescent="0.3">
      <c r="A296" s="222" t="s">
        <v>242</v>
      </c>
      <c r="B296" s="635">
        <v>153510</v>
      </c>
      <c r="C296" s="323">
        <f>SUMIFS('Expenditures - all orgs'!$D$14:$D$3599,'Expenditures - all orgs'!$C$14:$C$3599, 'Budget Detail - EEEEEE'!$B296,'Expenditures - all orgs'!$B$14:$B$3599,'Budget Detail - EEEEEE'!$B$3)</f>
        <v>0</v>
      </c>
      <c r="D296" s="493">
        <f>SUMIFS('Expenditures - all orgs'!$E$14:$E$3599,'Expenditures - all orgs'!$C$14:$C$3599, 'Budget Detail - EEEEEE'!$B296,'Expenditures - all orgs'!$B$14:$B$3599,'Budget Detail - EEEEEE'!$B$3)</f>
        <v>0</v>
      </c>
      <c r="E296" s="494">
        <f>SUMIFS('Expenditures - all orgs'!$F$14:$F$3599,'Expenditures - all orgs'!$C$14:$C$3599, 'Budget Detail - EEEEEE'!$B296,'Expenditures - all orgs'!$B$14:$B$3599,'Budget Detail - EEEEEE'!$B$3)</f>
        <v>0</v>
      </c>
      <c r="F296" s="495">
        <f t="shared" si="6"/>
        <v>0</v>
      </c>
    </row>
    <row r="297" spans="1:6" ht="15" customHeight="1" x14ac:dyDescent="0.3">
      <c r="A297" s="222" t="s">
        <v>243</v>
      </c>
      <c r="B297" s="635">
        <v>153600</v>
      </c>
      <c r="C297" s="323">
        <f>SUMIFS('Expenditures - all orgs'!$D$14:$D$3599,'Expenditures - all orgs'!$C$14:$C$3599, 'Budget Detail - EEEEEE'!$B297,'Expenditures - all orgs'!$B$14:$B$3599,'Budget Detail - EEEEEE'!$B$3)</f>
        <v>0</v>
      </c>
      <c r="D297" s="493">
        <f>SUMIFS('Expenditures - all orgs'!$E$14:$E$3599,'Expenditures - all orgs'!$C$14:$C$3599, 'Budget Detail - EEEEEE'!$B297,'Expenditures - all orgs'!$B$14:$B$3599,'Budget Detail - EEEEEE'!$B$3)</f>
        <v>0</v>
      </c>
      <c r="E297" s="494">
        <f>SUMIFS('Expenditures - all orgs'!$F$14:$F$3599,'Expenditures - all orgs'!$C$14:$C$3599, 'Budget Detail - EEEEEE'!$B297,'Expenditures - all orgs'!$B$14:$B$3599,'Budget Detail - EEEEEE'!$B$3)</f>
        <v>0</v>
      </c>
      <c r="F297" s="495">
        <f t="shared" si="6"/>
        <v>0</v>
      </c>
    </row>
    <row r="298" spans="1:6" ht="15" customHeight="1" x14ac:dyDescent="0.3">
      <c r="A298" s="222" t="s">
        <v>244</v>
      </c>
      <c r="B298" s="635">
        <v>153700</v>
      </c>
      <c r="C298" s="323">
        <f>SUMIFS('Expenditures - all orgs'!$D$14:$D$3599,'Expenditures - all orgs'!$C$14:$C$3599, 'Budget Detail - EEEEEE'!$B298,'Expenditures - all orgs'!$B$14:$B$3599,'Budget Detail - EEEEEE'!$B$3)</f>
        <v>0</v>
      </c>
      <c r="D298" s="493">
        <f>SUMIFS('Expenditures - all orgs'!$E$14:$E$3599,'Expenditures - all orgs'!$C$14:$C$3599, 'Budget Detail - EEEEEE'!$B298,'Expenditures - all orgs'!$B$14:$B$3599,'Budget Detail - EEEEEE'!$B$3)</f>
        <v>0</v>
      </c>
      <c r="E298" s="494">
        <f>SUMIFS('Expenditures - all orgs'!$F$14:$F$3599,'Expenditures - all orgs'!$C$14:$C$3599, 'Budget Detail - EEEEEE'!$B298,'Expenditures - all orgs'!$B$14:$B$3599,'Budget Detail - EEEEEE'!$B$3)</f>
        <v>0</v>
      </c>
      <c r="F298" s="495">
        <f t="shared" si="6"/>
        <v>0</v>
      </c>
    </row>
    <row r="299" spans="1:6" ht="15" customHeight="1" x14ac:dyDescent="0.3">
      <c r="A299" s="222" t="s">
        <v>245</v>
      </c>
      <c r="B299" s="635">
        <v>153800</v>
      </c>
      <c r="C299" s="323">
        <f>SUMIFS('Expenditures - all orgs'!$D$14:$D$3599,'Expenditures - all orgs'!$C$14:$C$3599, 'Budget Detail - EEEEEE'!$B299,'Expenditures - all orgs'!$B$14:$B$3599,'Budget Detail - EEEEEE'!$B$3)</f>
        <v>0</v>
      </c>
      <c r="D299" s="493">
        <f>SUMIFS('Expenditures - all orgs'!$E$14:$E$3599,'Expenditures - all orgs'!$C$14:$C$3599, 'Budget Detail - EEEEEE'!$B299,'Expenditures - all orgs'!$B$14:$B$3599,'Budget Detail - EEEEEE'!$B$3)</f>
        <v>0</v>
      </c>
      <c r="E299" s="494">
        <f>SUMIFS('Expenditures - all orgs'!$F$14:$F$3599,'Expenditures - all orgs'!$C$14:$C$3599, 'Budget Detail - EEEEEE'!$B299,'Expenditures - all orgs'!$B$14:$B$3599,'Budget Detail - EEEEEE'!$B$3)</f>
        <v>0</v>
      </c>
      <c r="F299" s="495">
        <f t="shared" si="6"/>
        <v>0</v>
      </c>
    </row>
    <row r="300" spans="1:6" ht="15" customHeight="1" x14ac:dyDescent="0.3">
      <c r="A300" s="222" t="s">
        <v>246</v>
      </c>
      <c r="B300" s="635">
        <v>153900</v>
      </c>
      <c r="C300" s="323">
        <f>SUMIFS('Expenditures - all orgs'!$D$14:$D$3599,'Expenditures - all orgs'!$C$14:$C$3599, 'Budget Detail - EEEEEE'!$B300,'Expenditures - all orgs'!$B$14:$B$3599,'Budget Detail - EEEEEE'!$B$3)</f>
        <v>0</v>
      </c>
      <c r="D300" s="493">
        <f>SUMIFS('Expenditures - all orgs'!$E$14:$E$3599,'Expenditures - all orgs'!$C$14:$C$3599, 'Budget Detail - EEEEEE'!$B300,'Expenditures - all orgs'!$B$14:$B$3599,'Budget Detail - EEEEEE'!$B$3)</f>
        <v>0</v>
      </c>
      <c r="E300" s="494">
        <f>SUMIFS('Expenditures - all orgs'!$F$14:$F$3599,'Expenditures - all orgs'!$C$14:$C$3599, 'Budget Detail - EEEEEE'!$B300,'Expenditures - all orgs'!$B$14:$B$3599,'Budget Detail - EEEEEE'!$B$3)</f>
        <v>0</v>
      </c>
      <c r="F300" s="495">
        <f t="shared" si="6"/>
        <v>0</v>
      </c>
    </row>
    <row r="301" spans="1:6" ht="15" customHeight="1" x14ac:dyDescent="0.3">
      <c r="A301" s="218" t="s">
        <v>104</v>
      </c>
      <c r="B301" s="635" t="s">
        <v>107</v>
      </c>
      <c r="C301" s="323">
        <f>SUMIFS('Expenditures - all orgs'!$D$14:$D$3599,'Expenditures - all orgs'!$C$14:$C$3599, 'Budget Detail - EEEEEE'!$B301,'Expenditures - all orgs'!$B$14:$B$3599,'Budget Detail - EEEEEE'!$B$3)</f>
        <v>0</v>
      </c>
      <c r="D301" s="493">
        <f>SUMIFS('Expenditures - all orgs'!$E$14:$E$3599,'Expenditures - all orgs'!$C$14:$C$3599, 'Budget Detail - EEEEEE'!$B301,'Expenditures - all orgs'!$B$14:$B$3599,'Budget Detail - EEEEEE'!$B$3)</f>
        <v>0</v>
      </c>
      <c r="E301" s="494">
        <f>SUMIFS('Expenditures - all orgs'!$F$14:$F$3599,'Expenditures - all orgs'!$C$14:$C$3599, 'Budget Detail - EEEEEE'!$B301,'Expenditures - all orgs'!$B$14:$B$3599,'Budget Detail - EEEEEE'!$B$3)</f>
        <v>0</v>
      </c>
      <c r="F301" s="495">
        <f t="shared" si="6"/>
        <v>0</v>
      </c>
    </row>
    <row r="302" spans="1:6" ht="15" customHeight="1" thickBot="1" x14ac:dyDescent="0.35">
      <c r="A302" s="218" t="s">
        <v>104</v>
      </c>
      <c r="B302" s="635" t="s">
        <v>107</v>
      </c>
      <c r="C302" s="323">
        <f>SUMIFS('Expenditures - all orgs'!$D$14:$D$3599,'Expenditures - all orgs'!$C$14:$C$3599, 'Budget Detail - EEEEEE'!$B302,'Expenditures - all orgs'!$B$14:$B$3599,'Budget Detail - EEEEEE'!$B$3)</f>
        <v>0</v>
      </c>
      <c r="D302" s="496">
        <f>SUMIFS('Expenditures - all orgs'!$E$14:$E$3599,'Expenditures - all orgs'!$C$14:$C$3599, 'Budget Detail - EEEEEE'!$B302,'Expenditures - all orgs'!$B$14:$B$3599,'Budget Detail - EEEEEE'!$B$3)</f>
        <v>0</v>
      </c>
      <c r="E302" s="497">
        <f>SUMIFS('Expenditures - all orgs'!$F$14:$F$3599,'Expenditures - all orgs'!$C$14:$C$3599, 'Budget Detail - EEEEEE'!$B302,'Expenditures - all orgs'!$B$14:$B$3599,'Budget Detail - EEEEEE'!$B$3)</f>
        <v>0</v>
      </c>
      <c r="F302" s="498">
        <f t="shared" si="6"/>
        <v>0</v>
      </c>
    </row>
    <row r="303" spans="1:6" ht="15" customHeight="1" thickBot="1" x14ac:dyDescent="0.35">
      <c r="A303" s="218"/>
      <c r="B303" s="636" t="s">
        <v>362</v>
      </c>
      <c r="C303" s="368">
        <f>SUM(C291:C302)</f>
        <v>0</v>
      </c>
      <c r="D303" s="368">
        <f t="shared" ref="D303:F303" si="37">SUM(D291:D302)</f>
        <v>0</v>
      </c>
      <c r="E303" s="368">
        <f t="shared" si="37"/>
        <v>0</v>
      </c>
      <c r="F303" s="368">
        <f t="shared" si="37"/>
        <v>0</v>
      </c>
    </row>
    <row r="304" spans="1:6" ht="15" customHeight="1" x14ac:dyDescent="0.3">
      <c r="A304" s="708"/>
      <c r="B304" s="588"/>
      <c r="C304" s="288"/>
      <c r="D304" s="966"/>
      <c r="E304" s="966"/>
      <c r="F304" s="967"/>
    </row>
    <row r="305" spans="1:6" ht="15" customHeight="1" x14ac:dyDescent="0.3">
      <c r="A305" s="231" t="s">
        <v>247</v>
      </c>
      <c r="B305" s="588"/>
      <c r="C305" s="288"/>
      <c r="D305" s="966"/>
      <c r="E305" s="966"/>
      <c r="F305" s="967"/>
    </row>
    <row r="306" spans="1:6" ht="15" customHeight="1" x14ac:dyDescent="0.3">
      <c r="A306" s="222" t="s">
        <v>401</v>
      </c>
      <c r="B306" s="637">
        <v>154100</v>
      </c>
      <c r="C306" s="324">
        <f>SUMIFS('Expenditures - all orgs'!$D$14:$D$3599,'Expenditures - all orgs'!$C$14:$C$3599, 'Budget Detail - EEEEEE'!$B306,'Expenditures - all orgs'!$B$14:$B$3599,'Budget Detail - EEEEEE'!$B$3)</f>
        <v>0</v>
      </c>
      <c r="D306" s="499">
        <f>SUMIFS('Expenditures - all orgs'!$E$14:$E$3599,'Expenditures - all orgs'!$C$14:$C$3599, 'Budget Detail - EEEEEE'!$B306,'Expenditures - all orgs'!$B$14:$B$3599,'Budget Detail - EEEEEE'!$B$3)</f>
        <v>0</v>
      </c>
      <c r="E306" s="500">
        <f>SUMIFS('Expenditures - all orgs'!$F$14:$F$3599,'Expenditures - all orgs'!$C$14:$C$3599, 'Budget Detail - EEEEEE'!$B306,'Expenditures - all orgs'!$B$14:$B$3599,'Budget Detail - EEEEEE'!$B$3)</f>
        <v>0</v>
      </c>
      <c r="F306" s="501">
        <f t="shared" si="6"/>
        <v>0</v>
      </c>
    </row>
    <row r="307" spans="1:6" ht="15" customHeight="1" x14ac:dyDescent="0.3">
      <c r="A307" s="222" t="s">
        <v>441</v>
      </c>
      <c r="B307" s="638">
        <v>154120</v>
      </c>
      <c r="C307" s="324">
        <f>SUMIFS('Expenditures - all orgs'!$D$14:$D$3599,'Expenditures - all orgs'!$C$14:$C$3599, 'Budget Detail - EEEEEE'!$B307,'Expenditures - all orgs'!$B$14:$B$3599,'Budget Detail - EEEEEE'!$B$3)</f>
        <v>0</v>
      </c>
      <c r="D307" s="499">
        <f>SUMIFS('Expenditures - all orgs'!$E$14:$E$3599,'Expenditures - all orgs'!$C$14:$C$3599, 'Budget Detail - EEEEEE'!$B307,'Expenditures - all orgs'!$B$14:$B$3599,'Budget Detail - EEEEEE'!$B$3)</f>
        <v>0</v>
      </c>
      <c r="E307" s="500">
        <f>SUMIFS('Expenditures - all orgs'!$F$14:$F$3599,'Expenditures - all orgs'!$C$14:$C$3599, 'Budget Detail - EEEEEE'!$B307,'Expenditures - all orgs'!$B$14:$B$3599,'Budget Detail - EEEEEE'!$B$3)</f>
        <v>0</v>
      </c>
      <c r="F307" s="501">
        <f t="shared" ref="F307:F314" si="38">C307-D307-E307</f>
        <v>0</v>
      </c>
    </row>
    <row r="308" spans="1:6" ht="15" customHeight="1" x14ac:dyDescent="0.3">
      <c r="A308" s="218" t="s">
        <v>440</v>
      </c>
      <c r="B308" s="638">
        <v>154200</v>
      </c>
      <c r="C308" s="324">
        <f>SUMIFS('Expenditures - all orgs'!$D$14:$D$3599,'Expenditures - all orgs'!$C$14:$C$3599, 'Budget Detail - EEEEEE'!$B308,'Expenditures - all orgs'!$B$14:$B$3599,'Budget Detail - EEEEEE'!$B$3)</f>
        <v>0</v>
      </c>
      <c r="D308" s="499">
        <f>SUMIFS('Expenditures - all orgs'!$E$14:$E$3599,'Expenditures - all orgs'!$C$14:$C$3599, 'Budget Detail - EEEEEE'!$B308,'Expenditures - all orgs'!$B$14:$B$3599,'Budget Detail - EEEEEE'!$B$3)</f>
        <v>0</v>
      </c>
      <c r="E308" s="500">
        <f>SUMIFS('Expenditures - all orgs'!$F$14:$F$3599,'Expenditures - all orgs'!$C$14:$C$3599, 'Budget Detail - EEEEEE'!$B308,'Expenditures - all orgs'!$B$14:$B$3599,'Budget Detail - EEEEEE'!$B$3)</f>
        <v>0</v>
      </c>
      <c r="F308" s="501">
        <f t="shared" si="38"/>
        <v>0</v>
      </c>
    </row>
    <row r="309" spans="1:6" ht="15" customHeight="1" x14ac:dyDescent="0.3">
      <c r="A309" s="218" t="s">
        <v>403</v>
      </c>
      <c r="B309" s="638">
        <v>154300</v>
      </c>
      <c r="C309" s="324">
        <f>SUMIFS('Expenditures - all orgs'!$D$14:$D$3599,'Expenditures - all orgs'!$C$14:$C$3599, 'Budget Detail - EEEEEE'!$B309,'Expenditures - all orgs'!$B$14:$B$3599,'Budget Detail - EEEEEE'!$B$3)</f>
        <v>0</v>
      </c>
      <c r="D309" s="499">
        <f>SUMIFS('Expenditures - all orgs'!$E$14:$E$3599,'Expenditures - all orgs'!$C$14:$C$3599, 'Budget Detail - EEEEEE'!$B309,'Expenditures - all orgs'!$B$14:$B$3599,'Budget Detail - EEEEEE'!$B$3)</f>
        <v>0</v>
      </c>
      <c r="E309" s="500">
        <f>SUMIFS('Expenditures - all orgs'!$F$14:$F$3599,'Expenditures - all orgs'!$C$14:$C$3599, 'Budget Detail - EEEEEE'!$B309,'Expenditures - all orgs'!$B$14:$B$3599,'Budget Detail - EEEEEE'!$B$3)</f>
        <v>0</v>
      </c>
      <c r="F309" s="501">
        <f t="shared" si="38"/>
        <v>0</v>
      </c>
    </row>
    <row r="310" spans="1:6" ht="15" customHeight="1" x14ac:dyDescent="0.3">
      <c r="A310" s="218" t="s">
        <v>402</v>
      </c>
      <c r="B310" s="638">
        <v>154310</v>
      </c>
      <c r="C310" s="324">
        <f>SUMIFS('Expenditures - all orgs'!$D$14:$D$3599,'Expenditures - all orgs'!$C$14:$C$3599, 'Budget Detail - EEEEEE'!$B310,'Expenditures - all orgs'!$B$14:$B$3599,'Budget Detail - EEEEEE'!$B$3)</f>
        <v>0</v>
      </c>
      <c r="D310" s="499">
        <f>SUMIFS('Expenditures - all orgs'!$E$14:$E$3599,'Expenditures - all orgs'!$C$14:$C$3599, 'Budget Detail - EEEEEE'!$B310,'Expenditures - all orgs'!$B$14:$B$3599,'Budget Detail - EEEEEE'!$B$3)</f>
        <v>0</v>
      </c>
      <c r="E310" s="500">
        <f>SUMIFS('Expenditures - all orgs'!$F$14:$F$3599,'Expenditures - all orgs'!$C$14:$C$3599, 'Budget Detail - EEEEEE'!$B310,'Expenditures - all orgs'!$B$14:$B$3599,'Budget Detail - EEEEEE'!$B$3)</f>
        <v>0</v>
      </c>
      <c r="F310" s="501">
        <f t="shared" si="38"/>
        <v>0</v>
      </c>
    </row>
    <row r="311" spans="1:6" ht="15" customHeight="1" x14ac:dyDescent="0.3">
      <c r="A311" s="218" t="s">
        <v>404</v>
      </c>
      <c r="B311" s="638">
        <v>154320</v>
      </c>
      <c r="C311" s="324">
        <f>SUMIFS('Expenditures - all orgs'!$D$14:$D$3599,'Expenditures - all orgs'!$C$14:$C$3599, 'Budget Detail - EEEEEE'!$B311,'Expenditures - all orgs'!$B$14:$B$3599,'Budget Detail - EEEEEE'!$B$3)</f>
        <v>0</v>
      </c>
      <c r="D311" s="499">
        <f>SUMIFS('Expenditures - all orgs'!$E$14:$E$3599,'Expenditures - all orgs'!$C$14:$C$3599, 'Budget Detail - EEEEEE'!$B311,'Expenditures - all orgs'!$B$14:$B$3599,'Budget Detail - EEEEEE'!$B$3)</f>
        <v>0</v>
      </c>
      <c r="E311" s="500">
        <f>SUMIFS('Expenditures - all orgs'!$F$14:$F$3599,'Expenditures - all orgs'!$C$14:$C$3599, 'Budget Detail - EEEEEE'!$B311,'Expenditures - all orgs'!$B$14:$B$3599,'Budget Detail - EEEEEE'!$B$3)</f>
        <v>0</v>
      </c>
      <c r="F311" s="501">
        <f t="shared" si="38"/>
        <v>0</v>
      </c>
    </row>
    <row r="312" spans="1:6" ht="15" customHeight="1" x14ac:dyDescent="0.3">
      <c r="A312" s="218" t="s">
        <v>405</v>
      </c>
      <c r="B312" s="638">
        <v>154400</v>
      </c>
      <c r="C312" s="324">
        <f>SUMIFS('Expenditures - all orgs'!$D$14:$D$3599,'Expenditures - all orgs'!$C$14:$C$3599, 'Budget Detail - EEEEEE'!$B312,'Expenditures - all orgs'!$B$14:$B$3599,'Budget Detail - EEEEEE'!$B$3)</f>
        <v>0</v>
      </c>
      <c r="D312" s="499">
        <f>SUMIFS('Expenditures - all orgs'!$E$14:$E$3599,'Expenditures - all orgs'!$C$14:$C$3599, 'Budget Detail - EEEEEE'!$B312,'Expenditures - all orgs'!$B$14:$B$3599,'Budget Detail - EEEEEE'!$B$3)</f>
        <v>0</v>
      </c>
      <c r="E312" s="500">
        <f>SUMIFS('Expenditures - all orgs'!$F$14:$F$3599,'Expenditures - all orgs'!$C$14:$C$3599, 'Budget Detail - EEEEEE'!$B312,'Expenditures - all orgs'!$B$14:$B$3599,'Budget Detail - EEEEEE'!$B$3)</f>
        <v>0</v>
      </c>
      <c r="F312" s="501">
        <f t="shared" si="38"/>
        <v>0</v>
      </c>
    </row>
    <row r="313" spans="1:6" ht="15" customHeight="1" x14ac:dyDescent="0.3">
      <c r="A313" s="222" t="s">
        <v>40</v>
      </c>
      <c r="B313" s="638">
        <v>154600</v>
      </c>
      <c r="C313" s="324">
        <f>SUMIFS('Expenditures - all orgs'!$D$14:$D$3599,'Expenditures - all orgs'!$C$14:$C$3599, 'Budget Detail - EEEEEE'!$B313,'Expenditures - all orgs'!$B$14:$B$3599,'Budget Detail - EEEEEE'!$B$3)</f>
        <v>0</v>
      </c>
      <c r="D313" s="499">
        <f>SUMIFS('Expenditures - all orgs'!$E$14:$E$3599,'Expenditures - all orgs'!$C$14:$C$3599, 'Budget Detail - EEEEEE'!$B313,'Expenditures - all orgs'!$B$14:$B$3599,'Budget Detail - EEEEEE'!$B$3)</f>
        <v>0</v>
      </c>
      <c r="E313" s="500">
        <f>SUMIFS('Expenditures - all orgs'!$F$14:$F$3599,'Expenditures - all orgs'!$C$14:$C$3599, 'Budget Detail - EEEEEE'!$B313,'Expenditures - all orgs'!$B$14:$B$3599,'Budget Detail - EEEEEE'!$B$3)</f>
        <v>0</v>
      </c>
      <c r="F313" s="501">
        <f t="shared" si="38"/>
        <v>0</v>
      </c>
    </row>
    <row r="314" spans="1:6" ht="15" customHeight="1" x14ac:dyDescent="0.3">
      <c r="A314" s="218" t="s">
        <v>406</v>
      </c>
      <c r="B314" s="638">
        <v>154700</v>
      </c>
      <c r="C314" s="324">
        <f>SUMIFS('Expenditures - all orgs'!$D$14:$D$3599,'Expenditures - all orgs'!$C$14:$C$3599, 'Budget Detail - EEEEEE'!$B314,'Expenditures - all orgs'!$B$14:$B$3599,'Budget Detail - EEEEEE'!$B$3)</f>
        <v>0</v>
      </c>
      <c r="D314" s="499">
        <f>SUMIFS('Expenditures - all orgs'!$E$14:$E$3599,'Expenditures - all orgs'!$C$14:$C$3599, 'Budget Detail - EEEEEE'!$B314,'Expenditures - all orgs'!$B$14:$B$3599,'Budget Detail - EEEEEE'!$B$3)</f>
        <v>0</v>
      </c>
      <c r="E314" s="500">
        <f>SUMIFS('Expenditures - all orgs'!$F$14:$F$3599,'Expenditures - all orgs'!$C$14:$C$3599, 'Budget Detail - EEEEEE'!$B314,'Expenditures - all orgs'!$B$14:$B$3599,'Budget Detail - EEEEEE'!$B$3)</f>
        <v>0</v>
      </c>
      <c r="F314" s="501">
        <f t="shared" si="38"/>
        <v>0</v>
      </c>
    </row>
    <row r="315" spans="1:6" ht="15" customHeight="1" thickBot="1" x14ac:dyDescent="0.35">
      <c r="A315" s="218" t="s">
        <v>104</v>
      </c>
      <c r="B315" s="638" t="s">
        <v>107</v>
      </c>
      <c r="C315" s="324">
        <f>SUMIFS('Expenditures - all orgs'!$D$14:$D$3599,'Expenditures - all orgs'!$C$14:$C$3599, 'Budget Detail - EEEEEE'!$B315,'Expenditures - all orgs'!$B$14:$B$3599,'Budget Detail - EEEEEE'!$B$3)</f>
        <v>0</v>
      </c>
      <c r="D315" s="502">
        <f>SUMIFS('Expenditures - all orgs'!$E$14:$E$3599,'Expenditures - all orgs'!$C$14:$C$3599, 'Budget Detail - EEEEEE'!$B315,'Expenditures - all orgs'!$B$14:$B$3599,'Budget Detail - EEEEEE'!$B$3)</f>
        <v>0</v>
      </c>
      <c r="E315" s="503">
        <f>SUMIFS('Expenditures - all orgs'!$F$14:$F$3599,'Expenditures - all orgs'!$C$14:$C$3599, 'Budget Detail - EEEEEE'!$B315,'Expenditures - all orgs'!$B$14:$B$3599,'Budget Detail - EEEEEE'!$B$3)</f>
        <v>0</v>
      </c>
      <c r="F315" s="504">
        <f t="shared" si="6"/>
        <v>0</v>
      </c>
    </row>
    <row r="316" spans="1:6" ht="15" customHeight="1" thickBot="1" x14ac:dyDescent="0.35">
      <c r="A316" s="218"/>
      <c r="B316" s="639" t="s">
        <v>362</v>
      </c>
      <c r="C316" s="970">
        <f>SUM(C306:C315)</f>
        <v>0</v>
      </c>
      <c r="D316" s="970">
        <f t="shared" ref="D316:F316" si="39">SUM(D306:D315)</f>
        <v>0</v>
      </c>
      <c r="E316" s="970">
        <f t="shared" si="39"/>
        <v>0</v>
      </c>
      <c r="F316" s="970">
        <f t="shared" si="39"/>
        <v>0</v>
      </c>
    </row>
    <row r="317" spans="1:6" ht="15" customHeight="1" x14ac:dyDescent="0.3">
      <c r="A317" s="708"/>
      <c r="B317" s="588"/>
      <c r="C317" s="288"/>
      <c r="D317" s="966"/>
      <c r="E317" s="966"/>
      <c r="F317" s="967"/>
    </row>
    <row r="318" spans="1:6" ht="15" customHeight="1" x14ac:dyDescent="0.3">
      <c r="A318" s="231" t="s">
        <v>248</v>
      </c>
      <c r="B318" s="588"/>
      <c r="C318" s="288"/>
      <c r="D318" s="966"/>
      <c r="E318" s="966"/>
      <c r="F318" s="967"/>
    </row>
    <row r="319" spans="1:6" ht="15" customHeight="1" x14ac:dyDescent="0.3">
      <c r="A319" s="223" t="s">
        <v>249</v>
      </c>
      <c r="B319" s="640">
        <v>212100</v>
      </c>
      <c r="C319" s="325">
        <f>SUMIFS('Expenditures - all orgs'!$D$14:$D$3599,'Expenditures - all orgs'!$C$14:$C$3599, 'Budget Detail - EEEEEE'!$B319,'Expenditures - all orgs'!$B$14:$B$3599,'Budget Detail - EEEEEE'!$B$3)</f>
        <v>0</v>
      </c>
      <c r="D319" s="506">
        <f>SUMIFS('Expenditures - all orgs'!$E$14:$E$3599,'Expenditures - all orgs'!$C$14:$C$3599, 'Budget Detail - EEEEEE'!$B319,'Expenditures - all orgs'!$B$14:$B$3599,'Budget Detail - EEEEEE'!$B$3)</f>
        <v>0</v>
      </c>
      <c r="E319" s="507">
        <f>SUMIFS('Expenditures - all orgs'!$F$14:$F$3599,'Expenditures - all orgs'!$C$14:$C$3599, 'Budget Detail - EEEEEE'!$B319,'Expenditures - all orgs'!$B$14:$B$3599,'Budget Detail - EEEEEE'!$B$3)</f>
        <v>0</v>
      </c>
      <c r="F319" s="508">
        <f t="shared" ref="F319:F322" si="40">C319-D319-E319</f>
        <v>0</v>
      </c>
    </row>
    <row r="320" spans="1:6" ht="15" customHeight="1" x14ac:dyDescent="0.3">
      <c r="A320" s="223" t="s">
        <v>250</v>
      </c>
      <c r="B320" s="641">
        <v>212200</v>
      </c>
      <c r="C320" s="325">
        <f>SUMIFS('Expenditures - all orgs'!$D$14:$D$3599,'Expenditures - all orgs'!$C$14:$C$3599, 'Budget Detail - EEEEEE'!$B320,'Expenditures - all orgs'!$B$14:$B$3599,'Budget Detail - EEEEEE'!$B$3)</f>
        <v>0</v>
      </c>
      <c r="D320" s="506">
        <f>SUMIFS('Expenditures - all orgs'!$E$14:$E$3599,'Expenditures - all orgs'!$C$14:$C$3599, 'Budget Detail - EEEEEE'!$B320,'Expenditures - all orgs'!$B$14:$B$3599,'Budget Detail - EEEEEE'!$B$3)</f>
        <v>0</v>
      </c>
      <c r="E320" s="507">
        <f>SUMIFS('Expenditures - all orgs'!$F$14:$F$3599,'Expenditures - all orgs'!$C$14:$C$3599, 'Budget Detail - EEEEEE'!$B320,'Expenditures - all orgs'!$B$14:$B$3599,'Budget Detail - EEEEEE'!$B$3)</f>
        <v>0</v>
      </c>
      <c r="F320" s="508">
        <f t="shared" si="40"/>
        <v>0</v>
      </c>
    </row>
    <row r="321" spans="1:6" ht="15" customHeight="1" x14ac:dyDescent="0.3">
      <c r="A321" s="223" t="s">
        <v>251</v>
      </c>
      <c r="B321" s="641">
        <v>212300</v>
      </c>
      <c r="C321" s="325">
        <f>SUMIFS('Expenditures - all orgs'!$D$14:$D$3599,'Expenditures - all orgs'!$C$14:$C$3599, 'Budget Detail - EEEEEE'!$B321,'Expenditures - all orgs'!$B$14:$B$3599,'Budget Detail - EEEEEE'!$B$3)</f>
        <v>0</v>
      </c>
      <c r="D321" s="506">
        <f>SUMIFS('Expenditures - all orgs'!$E$14:$E$3599,'Expenditures - all orgs'!$C$14:$C$3599, 'Budget Detail - EEEEEE'!$B321,'Expenditures - all orgs'!$B$14:$B$3599,'Budget Detail - EEEEEE'!$B$3)</f>
        <v>0</v>
      </c>
      <c r="E321" s="507">
        <f>SUMIFS('Expenditures - all orgs'!$F$14:$F$3599,'Expenditures - all orgs'!$C$14:$C$3599, 'Budget Detail - EEEEEE'!$B321,'Expenditures - all orgs'!$B$14:$B$3599,'Budget Detail - EEEEEE'!$B$3)</f>
        <v>0</v>
      </c>
      <c r="F321" s="508">
        <f t="shared" si="40"/>
        <v>0</v>
      </c>
    </row>
    <row r="322" spans="1:6" ht="15" customHeight="1" thickBot="1" x14ac:dyDescent="0.35">
      <c r="A322" s="708" t="s">
        <v>104</v>
      </c>
      <c r="B322" s="641" t="s">
        <v>107</v>
      </c>
      <c r="C322" s="325">
        <f>SUMIFS('Expenditures - all orgs'!$D$14:$D$3599,'Expenditures - all orgs'!$C$14:$C$3599, 'Budget Detail - EEEEEE'!$B322,'Expenditures - all orgs'!$B$14:$B$3599,'Budget Detail - EEEEEE'!$B$3)</f>
        <v>0</v>
      </c>
      <c r="D322" s="509">
        <f>SUMIFS('Expenditures - all orgs'!$E$14:$E$3599,'Expenditures - all orgs'!$C$14:$C$3599, 'Budget Detail - EEEEEE'!$B322,'Expenditures - all orgs'!$B$14:$B$3599,'Budget Detail - EEEEEE'!$B$3)</f>
        <v>0</v>
      </c>
      <c r="E322" s="510">
        <f>SUMIFS('Expenditures - all orgs'!$F$14:$F$3599,'Expenditures - all orgs'!$C$14:$C$3599, 'Budget Detail - EEEEEE'!$B322,'Expenditures - all orgs'!$B$14:$B$3599,'Budget Detail - EEEEEE'!$B$3)</f>
        <v>0</v>
      </c>
      <c r="F322" s="511">
        <f t="shared" si="40"/>
        <v>0</v>
      </c>
    </row>
    <row r="323" spans="1:6" ht="15" customHeight="1" thickBot="1" x14ac:dyDescent="0.35">
      <c r="A323" s="708"/>
      <c r="B323" s="642" t="s">
        <v>362</v>
      </c>
      <c r="C323" s="371">
        <f>SUM(C319:C322)</f>
        <v>0</v>
      </c>
      <c r="D323" s="371">
        <f t="shared" ref="D323:F323" si="41">SUM(D319:D322)</f>
        <v>0</v>
      </c>
      <c r="E323" s="371">
        <f t="shared" si="41"/>
        <v>0</v>
      </c>
      <c r="F323" s="371">
        <f t="shared" si="41"/>
        <v>0</v>
      </c>
    </row>
    <row r="324" spans="1:6" ht="15" customHeight="1" x14ac:dyDescent="0.3">
      <c r="A324" s="708"/>
      <c r="B324" s="588"/>
      <c r="C324" s="288"/>
      <c r="D324" s="966"/>
      <c r="E324" s="966"/>
      <c r="F324" s="967"/>
    </row>
    <row r="325" spans="1:6" ht="15" customHeight="1" x14ac:dyDescent="0.3">
      <c r="A325" s="231" t="s">
        <v>253</v>
      </c>
      <c r="B325" s="588"/>
      <c r="C325" s="288"/>
      <c r="D325" s="966"/>
      <c r="E325" s="966"/>
      <c r="F325" s="967"/>
    </row>
    <row r="326" spans="1:6" ht="15" customHeight="1" x14ac:dyDescent="0.3">
      <c r="A326" s="708" t="s">
        <v>254</v>
      </c>
      <c r="B326" s="643">
        <v>213100</v>
      </c>
      <c r="C326" s="326">
        <f>SUMIFS('Expenditures - all orgs'!$D$14:$D$3599,'Expenditures - all orgs'!$C$14:$C$3599, 'Budget Detail - EEEEEE'!$B326,'Expenditures - all orgs'!$B$14:$B$3599,'Budget Detail - EEEEEE'!$B$3)</f>
        <v>0</v>
      </c>
      <c r="D326" s="512">
        <f>SUMIFS('Expenditures - all orgs'!$E$14:$E$3599,'Expenditures - all orgs'!$C$14:$C$3599, 'Budget Detail - EEEEEE'!$B326,'Expenditures - all orgs'!$B$14:$B$3599,'Budget Detail - EEEEEE'!$B$3)</f>
        <v>0</v>
      </c>
      <c r="E326" s="513">
        <f>SUMIFS('Expenditures - all orgs'!$F$14:$F$3599,'Expenditures - all orgs'!$C$14:$C$3599, 'Budget Detail - EEEEEE'!$B326,'Expenditures - all orgs'!$B$14:$B$3599,'Budget Detail - EEEEEE'!$B$3)</f>
        <v>0</v>
      </c>
      <c r="F326" s="514">
        <f t="shared" ref="F326:F330" si="42">C326-D326-E326</f>
        <v>0</v>
      </c>
    </row>
    <row r="327" spans="1:6" ht="15" customHeight="1" x14ac:dyDescent="0.3">
      <c r="A327" s="708" t="s">
        <v>255</v>
      </c>
      <c r="B327" s="644">
        <v>213200</v>
      </c>
      <c r="C327" s="326">
        <f>SUMIFS('Expenditures - all orgs'!$D$14:$D$3599,'Expenditures - all orgs'!$C$14:$C$3599, 'Budget Detail - EEEEEE'!$B327,'Expenditures - all orgs'!$B$14:$B$3599,'Budget Detail - EEEEEE'!$B$3)</f>
        <v>0</v>
      </c>
      <c r="D327" s="512">
        <f>SUMIFS('Expenditures - all orgs'!$E$14:$E$3599,'Expenditures - all orgs'!$C$14:$C$3599, 'Budget Detail - EEEEEE'!$B327,'Expenditures - all orgs'!$B$14:$B$3599,'Budget Detail - EEEEEE'!$B$3)</f>
        <v>0</v>
      </c>
      <c r="E327" s="513">
        <f>SUMIFS('Expenditures - all orgs'!$F$14:$F$3599,'Expenditures - all orgs'!$C$14:$C$3599, 'Budget Detail - EEEEEE'!$B327,'Expenditures - all orgs'!$B$14:$B$3599,'Budget Detail - EEEEEE'!$B$3)</f>
        <v>0</v>
      </c>
      <c r="F327" s="514">
        <f t="shared" si="42"/>
        <v>0</v>
      </c>
    </row>
    <row r="328" spans="1:6" ht="15" customHeight="1" x14ac:dyDescent="0.3">
      <c r="A328" s="708" t="s">
        <v>256</v>
      </c>
      <c r="B328" s="644">
        <v>213300</v>
      </c>
      <c r="C328" s="326">
        <f>SUMIFS('Expenditures - all orgs'!$D$14:$D$3599,'Expenditures - all orgs'!$C$14:$C$3599, 'Budget Detail - EEEEEE'!$B328,'Expenditures - all orgs'!$B$14:$B$3599,'Budget Detail - EEEEEE'!$B$3)</f>
        <v>0</v>
      </c>
      <c r="D328" s="512">
        <f>SUMIFS('Expenditures - all orgs'!$E$14:$E$3599,'Expenditures - all orgs'!$C$14:$C$3599, 'Budget Detail - EEEEEE'!$B328,'Expenditures - all orgs'!$B$14:$B$3599,'Budget Detail - EEEEEE'!$B$3)</f>
        <v>0</v>
      </c>
      <c r="E328" s="513">
        <f>SUMIFS('Expenditures - all orgs'!$F$14:$F$3599,'Expenditures - all orgs'!$C$14:$C$3599, 'Budget Detail - EEEEEE'!$B328,'Expenditures - all orgs'!$B$14:$B$3599,'Budget Detail - EEEEEE'!$B$3)</f>
        <v>0</v>
      </c>
      <c r="F328" s="514">
        <f t="shared" si="42"/>
        <v>0</v>
      </c>
    </row>
    <row r="329" spans="1:6" ht="15" customHeight="1" x14ac:dyDescent="0.3">
      <c r="A329" s="708" t="s">
        <v>104</v>
      </c>
      <c r="B329" s="644" t="s">
        <v>107</v>
      </c>
      <c r="C329" s="326">
        <f>SUMIFS('Expenditures - all orgs'!$D$14:$D$3599,'Expenditures - all orgs'!$C$14:$C$3599, 'Budget Detail - EEEEEE'!$B329,'Expenditures - all orgs'!$B$14:$B$3599,'Budget Detail - EEEEEE'!$B$3)</f>
        <v>0</v>
      </c>
      <c r="D329" s="512">
        <f>SUMIFS('Expenditures - all orgs'!$E$14:$E$3599,'Expenditures - all orgs'!$C$14:$C$3599, 'Budget Detail - EEEEEE'!$B329,'Expenditures - all orgs'!$B$14:$B$3599,'Budget Detail - EEEEEE'!$B$3)</f>
        <v>0</v>
      </c>
      <c r="E329" s="513">
        <f>SUMIFS('Expenditures - all orgs'!$F$14:$F$3599,'Expenditures - all orgs'!$C$14:$C$3599, 'Budget Detail - EEEEEE'!$B329,'Expenditures - all orgs'!$B$14:$B$3599,'Budget Detail - EEEEEE'!$B$3)</f>
        <v>0</v>
      </c>
      <c r="F329" s="514">
        <f t="shared" si="42"/>
        <v>0</v>
      </c>
    </row>
    <row r="330" spans="1:6" ht="15" customHeight="1" thickBot="1" x14ac:dyDescent="0.35">
      <c r="A330" s="708" t="s">
        <v>104</v>
      </c>
      <c r="B330" s="644" t="s">
        <v>107</v>
      </c>
      <c r="C330" s="326">
        <f>SUMIFS('Expenditures - all orgs'!$D$14:$D$3599,'Expenditures - all orgs'!$C$14:$C$3599, 'Budget Detail - EEEEEE'!$B330,'Expenditures - all orgs'!$B$14:$B$3599,'Budget Detail - EEEEEE'!$B$3)</f>
        <v>0</v>
      </c>
      <c r="D330" s="515">
        <f>SUMIFS('Expenditures - all orgs'!$E$14:$E$3599,'Expenditures - all orgs'!$C$14:$C$3599, 'Budget Detail - EEEEEE'!$B330,'Expenditures - all orgs'!$B$14:$B$3599,'Budget Detail - EEEEEE'!$B$3)</f>
        <v>0</v>
      </c>
      <c r="E330" s="516">
        <f>SUMIFS('Expenditures - all orgs'!$F$14:$F$3599,'Expenditures - all orgs'!$C$14:$C$3599, 'Budget Detail - EEEEEE'!$B330,'Expenditures - all orgs'!$B$14:$B$3599,'Budget Detail - EEEEEE'!$B$3)</f>
        <v>0</v>
      </c>
      <c r="F330" s="517">
        <f t="shared" si="42"/>
        <v>0</v>
      </c>
    </row>
    <row r="331" spans="1:6" ht="15" customHeight="1" thickBot="1" x14ac:dyDescent="0.35">
      <c r="A331" s="708"/>
      <c r="B331" s="645" t="s">
        <v>362</v>
      </c>
      <c r="C331" s="372">
        <f>SUM(C326:C330)</f>
        <v>0</v>
      </c>
      <c r="D331" s="372">
        <f t="shared" ref="D331:F331" si="43">SUM(D326:D330)</f>
        <v>0</v>
      </c>
      <c r="E331" s="372">
        <f t="shared" si="43"/>
        <v>0</v>
      </c>
      <c r="F331" s="372">
        <f t="shared" si="43"/>
        <v>0</v>
      </c>
    </row>
    <row r="332" spans="1:6" ht="15" customHeight="1" x14ac:dyDescent="0.3">
      <c r="A332" s="708"/>
      <c r="B332" s="588"/>
      <c r="C332" s="288"/>
      <c r="D332" s="966"/>
      <c r="E332" s="966"/>
      <c r="F332" s="967"/>
    </row>
    <row r="333" spans="1:6" ht="15" customHeight="1" x14ac:dyDescent="0.3">
      <c r="A333" s="231" t="s">
        <v>252</v>
      </c>
      <c r="B333" s="588"/>
      <c r="C333" s="288"/>
      <c r="D333" s="966"/>
      <c r="E333" s="966"/>
      <c r="F333" s="967"/>
    </row>
    <row r="334" spans="1:6" ht="15" customHeight="1" x14ac:dyDescent="0.3">
      <c r="A334" s="223" t="s">
        <v>326</v>
      </c>
      <c r="B334" s="646">
        <v>220010</v>
      </c>
      <c r="C334" s="327">
        <f>SUMIFS('Expenditures - all orgs'!$D$14:$D$3599,'Expenditures - all orgs'!$C$14:$C$3599, 'Budget Detail - EEEEEE'!$B334,'Expenditures - all orgs'!$B$14:$B$3599,'Budget Detail - EEEEEE'!$B$3)</f>
        <v>0</v>
      </c>
      <c r="D334" s="519">
        <f>SUMIFS('Expenditures - all orgs'!$E$14:$E$3599,'Expenditures - all orgs'!$C$14:$C$3599, 'Budget Detail - EEEEEE'!$B334,'Expenditures - all orgs'!$B$14:$B$3599,'Budget Detail - EEEEEE'!$B$3)</f>
        <v>0</v>
      </c>
      <c r="E334" s="520">
        <f>SUMIFS('Expenditures - all orgs'!$F$14:$F$3599,'Expenditures - all orgs'!$C$14:$C$3599, 'Budget Detail - EEEEEE'!$B334,'Expenditures - all orgs'!$B$14:$B$3599,'Budget Detail - EEEEEE'!$B$3)</f>
        <v>0</v>
      </c>
      <c r="F334" s="521">
        <f t="shared" ref="F334:F335" si="44">C334-D334-E334</f>
        <v>0</v>
      </c>
    </row>
    <row r="335" spans="1:6" ht="15" customHeight="1" x14ac:dyDescent="0.3">
      <c r="A335" s="223" t="s">
        <v>257</v>
      </c>
      <c r="B335" s="647">
        <v>221100</v>
      </c>
      <c r="C335" s="327">
        <f>SUMIFS('Expenditures - all orgs'!$D$14:$D$3599,'Expenditures - all orgs'!$C$14:$C$3599, 'Budget Detail - EEEEEE'!$B335,'Expenditures - all orgs'!$B$14:$B$3599,'Budget Detail - EEEEEE'!$B$3)</f>
        <v>0</v>
      </c>
      <c r="D335" s="519">
        <f>SUMIFS('Expenditures - all orgs'!$E$14:$E$3599,'Expenditures - all orgs'!$C$14:$C$3599, 'Budget Detail - EEEEEE'!$B335,'Expenditures - all orgs'!$B$14:$B$3599,'Budget Detail - EEEEEE'!$B$3)</f>
        <v>0</v>
      </c>
      <c r="E335" s="520">
        <f>SUMIFS('Expenditures - all orgs'!$F$14:$F$3599,'Expenditures - all orgs'!$C$14:$C$3599, 'Budget Detail - EEEEEE'!$B335,'Expenditures - all orgs'!$B$14:$B$3599,'Budget Detail - EEEEEE'!$B$3)</f>
        <v>0</v>
      </c>
      <c r="F335" s="521">
        <f t="shared" si="44"/>
        <v>0</v>
      </c>
    </row>
    <row r="336" spans="1:6" ht="15" customHeight="1" x14ac:dyDescent="0.3">
      <c r="A336" s="222" t="s">
        <v>257</v>
      </c>
      <c r="B336" s="648">
        <v>221200</v>
      </c>
      <c r="C336" s="327">
        <f>SUMIFS('Expenditures - all orgs'!$D$14:$D$3599,'Expenditures - all orgs'!$C$14:$C$3599, 'Budget Detail - EEEEEE'!$B336,'Expenditures - all orgs'!$B$14:$B$3599,'Budget Detail - EEEEEE'!$B$3)</f>
        <v>0</v>
      </c>
      <c r="D336" s="519">
        <f>SUMIFS('Expenditures - all orgs'!$E$14:$E$3599,'Expenditures - all orgs'!$C$14:$C$3599, 'Budget Detail - EEEEEE'!$B336,'Expenditures - all orgs'!$B$14:$B$3599,'Budget Detail - EEEEEE'!$B$3)</f>
        <v>0</v>
      </c>
      <c r="E336" s="520">
        <f>SUMIFS('Expenditures - all orgs'!$F$14:$F$3599,'Expenditures - all orgs'!$C$14:$C$3599, 'Budget Detail - EEEEEE'!$B336,'Expenditures - all orgs'!$B$14:$B$3599,'Budget Detail - EEEEEE'!$B$3)</f>
        <v>0</v>
      </c>
      <c r="F336" s="521">
        <f t="shared" si="6"/>
        <v>0</v>
      </c>
    </row>
    <row r="337" spans="1:6" ht="15" customHeight="1" x14ac:dyDescent="0.3">
      <c r="A337" s="222" t="s">
        <v>258</v>
      </c>
      <c r="B337" s="648">
        <v>221400</v>
      </c>
      <c r="C337" s="327">
        <f>SUMIFS('Expenditures - all orgs'!$D$14:$D$3599,'Expenditures - all orgs'!$C$14:$C$3599, 'Budget Detail - EEEEEE'!$B337,'Expenditures - all orgs'!$B$14:$B$3599,'Budget Detail - EEEEEE'!$B$3)</f>
        <v>0</v>
      </c>
      <c r="D337" s="519">
        <f>SUMIFS('Expenditures - all orgs'!$E$14:$E$3599,'Expenditures - all orgs'!$C$14:$C$3599, 'Budget Detail - EEEEEE'!$B337,'Expenditures - all orgs'!$B$14:$B$3599,'Budget Detail - EEEEEE'!$B$3)</f>
        <v>0</v>
      </c>
      <c r="E337" s="520">
        <f>SUMIFS('Expenditures - all orgs'!$F$14:$F$3599,'Expenditures - all orgs'!$C$14:$C$3599, 'Budget Detail - EEEEEE'!$B337,'Expenditures - all orgs'!$B$14:$B$3599,'Budget Detail - EEEEEE'!$B$3)</f>
        <v>0</v>
      </c>
      <c r="F337" s="521">
        <f t="shared" si="6"/>
        <v>0</v>
      </c>
    </row>
    <row r="338" spans="1:6" ht="15" customHeight="1" x14ac:dyDescent="0.3">
      <c r="A338" s="222" t="s">
        <v>102</v>
      </c>
      <c r="B338" s="648">
        <v>221500</v>
      </c>
      <c r="C338" s="327">
        <f>SUMIFS('Expenditures - all orgs'!$D$14:$D$3599,'Expenditures - all orgs'!$C$14:$C$3599, 'Budget Detail - EEEEEE'!$B338,'Expenditures - all orgs'!$B$14:$B$3599,'Budget Detail - EEEEEE'!$B$3)</f>
        <v>0</v>
      </c>
      <c r="D338" s="519">
        <f>SUMIFS('Expenditures - all orgs'!$E$14:$E$3599,'Expenditures - all orgs'!$C$14:$C$3599, 'Budget Detail - EEEEEE'!$B338,'Expenditures - all orgs'!$B$14:$B$3599,'Budget Detail - EEEEEE'!$B$3)</f>
        <v>0</v>
      </c>
      <c r="E338" s="520">
        <f>SUMIFS('Expenditures - all orgs'!$F$14:$F$3599,'Expenditures - all orgs'!$C$14:$C$3599, 'Budget Detail - EEEEEE'!$B338,'Expenditures - all orgs'!$B$14:$B$3599,'Budget Detail - EEEEEE'!$B$3)</f>
        <v>0</v>
      </c>
      <c r="F338" s="521">
        <f t="shared" si="6"/>
        <v>0</v>
      </c>
    </row>
    <row r="339" spans="1:6" ht="15" customHeight="1" x14ac:dyDescent="0.3">
      <c r="A339" s="218" t="s">
        <v>259</v>
      </c>
      <c r="B339" s="648">
        <v>221600</v>
      </c>
      <c r="C339" s="327">
        <f>SUMIFS('Expenditures - all orgs'!$D$14:$D$3599,'Expenditures - all orgs'!$C$14:$C$3599, 'Budget Detail - EEEEEE'!$B339,'Expenditures - all orgs'!$B$14:$B$3599,'Budget Detail - EEEEEE'!$B$3)</f>
        <v>0</v>
      </c>
      <c r="D339" s="519">
        <f>SUMIFS('Expenditures - all orgs'!$E$14:$E$3599,'Expenditures - all orgs'!$C$14:$C$3599, 'Budget Detail - EEEEEE'!$B339,'Expenditures - all orgs'!$B$14:$B$3599,'Budget Detail - EEEEEE'!$B$3)</f>
        <v>0</v>
      </c>
      <c r="E339" s="520">
        <f>SUMIFS('Expenditures - all orgs'!$F$14:$F$3599,'Expenditures - all orgs'!$C$14:$C$3599, 'Budget Detail - EEEEEE'!$B339,'Expenditures - all orgs'!$B$14:$B$3599,'Budget Detail - EEEEEE'!$B$3)</f>
        <v>0</v>
      </c>
      <c r="F339" s="521">
        <f t="shared" si="6"/>
        <v>0</v>
      </c>
    </row>
    <row r="340" spans="1:6" ht="15" customHeight="1" x14ac:dyDescent="0.3">
      <c r="A340" s="708" t="s">
        <v>260</v>
      </c>
      <c r="B340" s="647">
        <v>221700</v>
      </c>
      <c r="C340" s="327">
        <f>SUMIFS('Expenditures - all orgs'!$D$14:$D$3599,'Expenditures - all orgs'!$C$14:$C$3599, 'Budget Detail - EEEEEE'!$B340,'Expenditures - all orgs'!$B$14:$B$3599,'Budget Detail - EEEEEE'!$B$3)</f>
        <v>0</v>
      </c>
      <c r="D340" s="519">
        <f>SUMIFS('Expenditures - all orgs'!$E$14:$E$3599,'Expenditures - all orgs'!$C$14:$C$3599, 'Budget Detail - EEEEEE'!$B340,'Expenditures - all orgs'!$B$14:$B$3599,'Budget Detail - EEEEEE'!$B$3)</f>
        <v>0</v>
      </c>
      <c r="E340" s="520">
        <f>SUMIFS('Expenditures - all orgs'!$F$14:$F$3599,'Expenditures - all orgs'!$C$14:$C$3599, 'Budget Detail - EEEEEE'!$B340,'Expenditures - all orgs'!$B$14:$B$3599,'Budget Detail - EEEEEE'!$B$3)</f>
        <v>0</v>
      </c>
      <c r="F340" s="521">
        <f t="shared" si="6"/>
        <v>0</v>
      </c>
    </row>
    <row r="341" spans="1:6" ht="15" customHeight="1" x14ac:dyDescent="0.3">
      <c r="A341" s="216" t="s">
        <v>28</v>
      </c>
      <c r="B341" s="647">
        <v>221800</v>
      </c>
      <c r="C341" s="327">
        <f>SUMIFS('Expenditures - all orgs'!$D$14:$D$3599,'Expenditures - all orgs'!$C$14:$C$3599, 'Budget Detail - EEEEEE'!$B341,'Expenditures - all orgs'!$B$14:$B$3599,'Budget Detail - EEEEEE'!$B$3)</f>
        <v>0</v>
      </c>
      <c r="D341" s="519">
        <f>SUMIFS('Expenditures - all orgs'!$E$14:$E$3599,'Expenditures - all orgs'!$C$14:$C$3599, 'Budget Detail - EEEEEE'!$B341,'Expenditures - all orgs'!$B$14:$B$3599,'Budget Detail - EEEEEE'!$B$3)</f>
        <v>0</v>
      </c>
      <c r="E341" s="520">
        <f>SUMIFS('Expenditures - all orgs'!$F$14:$F$3599,'Expenditures - all orgs'!$C$14:$C$3599, 'Budget Detail - EEEEEE'!$B341,'Expenditures - all orgs'!$B$14:$B$3599,'Budget Detail - EEEEEE'!$B$3)</f>
        <v>0</v>
      </c>
      <c r="F341" s="521">
        <f t="shared" si="6"/>
        <v>0</v>
      </c>
    </row>
    <row r="342" spans="1:6" ht="15" customHeight="1" x14ac:dyDescent="0.3">
      <c r="A342" s="216" t="s">
        <v>261</v>
      </c>
      <c r="B342" s="647">
        <v>221900</v>
      </c>
      <c r="C342" s="327">
        <f>SUMIFS('Expenditures - all orgs'!$D$14:$D$3599,'Expenditures - all orgs'!$C$14:$C$3599, 'Budget Detail - EEEEEE'!$B342,'Expenditures - all orgs'!$B$14:$B$3599,'Budget Detail - EEEEEE'!$B$3)</f>
        <v>0</v>
      </c>
      <c r="D342" s="519">
        <f>SUMIFS('Expenditures - all orgs'!$E$14:$E$3599,'Expenditures - all orgs'!$C$14:$C$3599, 'Budget Detail - EEEEEE'!$B342,'Expenditures - all orgs'!$B$14:$B$3599,'Budget Detail - EEEEEE'!$B$3)</f>
        <v>0</v>
      </c>
      <c r="E342" s="520">
        <f>SUMIFS('Expenditures - all orgs'!$F$14:$F$3599,'Expenditures - all orgs'!$C$14:$C$3599, 'Budget Detail - EEEEEE'!$B342,'Expenditures - all orgs'!$B$14:$B$3599,'Budget Detail - EEEEEE'!$B$3)</f>
        <v>0</v>
      </c>
      <c r="F342" s="521">
        <f t="shared" si="6"/>
        <v>0</v>
      </c>
    </row>
    <row r="343" spans="1:6" ht="15" customHeight="1" x14ac:dyDescent="0.3">
      <c r="A343" s="216" t="s">
        <v>104</v>
      </c>
      <c r="B343" s="647" t="s">
        <v>107</v>
      </c>
      <c r="C343" s="327">
        <f>SUMIFS('Expenditures - all orgs'!$D$14:$D$3599,'Expenditures - all orgs'!$C$14:$C$3599, 'Budget Detail - EEEEEE'!$B343,'Expenditures - all orgs'!$B$14:$B$3599,'Budget Detail - EEEEEE'!$B$3)</f>
        <v>0</v>
      </c>
      <c r="D343" s="519">
        <f>SUMIFS('Expenditures - all orgs'!$E$14:$E$3599,'Expenditures - all orgs'!$C$14:$C$3599, 'Budget Detail - EEEEEE'!$B343,'Expenditures - all orgs'!$B$14:$B$3599,'Budget Detail - EEEEEE'!$B$3)</f>
        <v>0</v>
      </c>
      <c r="E343" s="520">
        <f>SUMIFS('Expenditures - all orgs'!$F$14:$F$3599,'Expenditures - all orgs'!$C$14:$C$3599, 'Budget Detail - EEEEEE'!$B343,'Expenditures - all orgs'!$B$14:$B$3599,'Budget Detail - EEEEEE'!$B$3)</f>
        <v>0</v>
      </c>
      <c r="F343" s="521">
        <f t="shared" si="6"/>
        <v>0</v>
      </c>
    </row>
    <row r="344" spans="1:6" ht="15" customHeight="1" thickBot="1" x14ac:dyDescent="0.35">
      <c r="A344" s="216" t="s">
        <v>104</v>
      </c>
      <c r="B344" s="647" t="s">
        <v>107</v>
      </c>
      <c r="C344" s="327">
        <f>SUMIFS('Expenditures - all orgs'!$D$14:$D$3599,'Expenditures - all orgs'!$C$14:$C$3599, 'Budget Detail - EEEEEE'!$B344,'Expenditures - all orgs'!$B$14:$B$3599,'Budget Detail - EEEEEE'!$B$3)</f>
        <v>0</v>
      </c>
      <c r="D344" s="971">
        <f>SUMIFS('Expenditures - all orgs'!$E$14:$E$3599,'Expenditures - all orgs'!$C$14:$C$3599, 'Budget Detail - EEEEEE'!$B344,'Expenditures - all orgs'!$B$14:$B$3599,'Budget Detail - EEEEEE'!$B$3)</f>
        <v>0</v>
      </c>
      <c r="E344" s="524">
        <f>SUMIFS('Expenditures - all orgs'!$F$14:$F$3599,'Expenditures - all orgs'!$C$14:$C$3599, 'Budget Detail - EEEEEE'!$B344,'Expenditures - all orgs'!$B$14:$B$3599,'Budget Detail - EEEEEE'!$B$3)</f>
        <v>0</v>
      </c>
      <c r="F344" s="525">
        <f t="shared" si="6"/>
        <v>0</v>
      </c>
    </row>
    <row r="345" spans="1:6" ht="15" customHeight="1" thickBot="1" x14ac:dyDescent="0.35">
      <c r="A345" s="216"/>
      <c r="B345" s="649" t="s">
        <v>362</v>
      </c>
      <c r="C345" s="373">
        <f>SUM(C334:C344)</f>
        <v>0</v>
      </c>
      <c r="D345" s="373">
        <f t="shared" ref="D345:F345" si="45">SUM(D334:D344)</f>
        <v>0</v>
      </c>
      <c r="E345" s="373">
        <f t="shared" si="45"/>
        <v>0</v>
      </c>
      <c r="F345" s="373">
        <f t="shared" si="45"/>
        <v>0</v>
      </c>
    </row>
    <row r="346" spans="1:6" ht="15" customHeight="1" x14ac:dyDescent="0.3">
      <c r="A346" s="708"/>
      <c r="B346" s="588"/>
      <c r="C346" s="288"/>
      <c r="D346" s="966"/>
      <c r="E346" s="966"/>
      <c r="F346" s="967"/>
    </row>
    <row r="347" spans="1:6" ht="15" customHeight="1" x14ac:dyDescent="0.3">
      <c r="A347" s="231" t="s">
        <v>267</v>
      </c>
      <c r="B347" s="588"/>
      <c r="C347" s="288"/>
      <c r="D347" s="966"/>
      <c r="E347" s="966"/>
      <c r="F347" s="967"/>
    </row>
    <row r="348" spans="1:6" ht="15" customHeight="1" x14ac:dyDescent="0.3">
      <c r="A348" s="216" t="s">
        <v>262</v>
      </c>
      <c r="B348" s="650">
        <v>222100</v>
      </c>
      <c r="C348" s="328">
        <f>SUMIFS('Expenditures - all orgs'!$D$14:$D$3599,'Expenditures - all orgs'!$C$14:$C$3599, 'Budget Detail - EEEEEE'!$B348,'Expenditures - all orgs'!$B$14:$B$3599,'Budget Detail - EEEEEE'!$B$3)</f>
        <v>0</v>
      </c>
      <c r="D348" s="527">
        <f>SUMIFS('Expenditures - all orgs'!$E$14:$E$3599,'Expenditures - all orgs'!$C$14:$C$3599, 'Budget Detail - EEEEEE'!$B348,'Expenditures - all orgs'!$B$14:$B$3599,'Budget Detail - EEEEEE'!$B$3)</f>
        <v>0</v>
      </c>
      <c r="E348" s="528">
        <f>SUMIFS('Expenditures - all orgs'!$F$14:$F$3599,'Expenditures - all orgs'!$C$14:$C$3599, 'Budget Detail - EEEEEE'!$B348,'Expenditures - all orgs'!$B$14:$B$3599,'Budget Detail - EEEEEE'!$B$3)</f>
        <v>0</v>
      </c>
      <c r="F348" s="529">
        <f t="shared" ref="F348:F353" si="46">C348-D348-E348</f>
        <v>0</v>
      </c>
    </row>
    <row r="349" spans="1:6" ht="15" customHeight="1" x14ac:dyDescent="0.3">
      <c r="A349" s="216" t="s">
        <v>263</v>
      </c>
      <c r="B349" s="651">
        <v>222200</v>
      </c>
      <c r="C349" s="328">
        <f>SUMIFS('Expenditures - all orgs'!$D$14:$D$3599,'Expenditures - all orgs'!$C$14:$C$3599, 'Budget Detail - EEEEEE'!$B349,'Expenditures - all orgs'!$B$14:$B$3599,'Budget Detail - EEEEEE'!$B$3)</f>
        <v>0</v>
      </c>
      <c r="D349" s="527">
        <f>SUMIFS('Expenditures - all orgs'!$E$14:$E$3599,'Expenditures - all orgs'!$C$14:$C$3599, 'Budget Detail - EEEEEE'!$B349,'Expenditures - all orgs'!$B$14:$B$3599,'Budget Detail - EEEEEE'!$B$3)</f>
        <v>0</v>
      </c>
      <c r="E349" s="528">
        <f>SUMIFS('Expenditures - all orgs'!$F$14:$F$3599,'Expenditures - all orgs'!$C$14:$C$3599, 'Budget Detail - EEEEEE'!$B349,'Expenditures - all orgs'!$B$14:$B$3599,'Budget Detail - EEEEEE'!$B$3)</f>
        <v>0</v>
      </c>
      <c r="F349" s="529">
        <f t="shared" si="46"/>
        <v>0</v>
      </c>
    </row>
    <row r="350" spans="1:6" ht="15" customHeight="1" x14ac:dyDescent="0.3">
      <c r="A350" s="216" t="s">
        <v>264</v>
      </c>
      <c r="B350" s="651">
        <v>222300</v>
      </c>
      <c r="C350" s="328">
        <f>SUMIFS('Expenditures - all orgs'!$D$14:$D$3599,'Expenditures - all orgs'!$C$14:$C$3599, 'Budget Detail - EEEEEE'!$B350,'Expenditures - all orgs'!$B$14:$B$3599,'Budget Detail - EEEEEE'!$B$3)</f>
        <v>0</v>
      </c>
      <c r="D350" s="527">
        <f>SUMIFS('Expenditures - all orgs'!$E$14:$E$3599,'Expenditures - all orgs'!$C$14:$C$3599, 'Budget Detail - EEEEEE'!$B350,'Expenditures - all orgs'!$B$14:$B$3599,'Budget Detail - EEEEEE'!$B$3)</f>
        <v>0</v>
      </c>
      <c r="E350" s="528">
        <f>SUMIFS('Expenditures - all orgs'!$F$14:$F$3599,'Expenditures - all orgs'!$C$14:$C$3599, 'Budget Detail - EEEEEE'!$B350,'Expenditures - all orgs'!$B$14:$B$3599,'Budget Detail - EEEEEE'!$B$3)</f>
        <v>0</v>
      </c>
      <c r="F350" s="529">
        <f t="shared" si="46"/>
        <v>0</v>
      </c>
    </row>
    <row r="351" spans="1:6" ht="15" customHeight="1" x14ac:dyDescent="0.3">
      <c r="A351" s="216" t="s">
        <v>265</v>
      </c>
      <c r="B351" s="651">
        <v>222400</v>
      </c>
      <c r="C351" s="328">
        <f>SUMIFS('Expenditures - all orgs'!$D$14:$D$3599,'Expenditures - all orgs'!$C$14:$C$3599, 'Budget Detail - EEEEEE'!$B351,'Expenditures - all orgs'!$B$14:$B$3599,'Budget Detail - EEEEEE'!$B$3)</f>
        <v>0</v>
      </c>
      <c r="D351" s="527">
        <f>SUMIFS('Expenditures - all orgs'!$E$14:$E$3599,'Expenditures - all orgs'!$C$14:$C$3599, 'Budget Detail - EEEEEE'!$B351,'Expenditures - all orgs'!$B$14:$B$3599,'Budget Detail - EEEEEE'!$B$3)</f>
        <v>0</v>
      </c>
      <c r="E351" s="528">
        <f>SUMIFS('Expenditures - all orgs'!$F$14:$F$3599,'Expenditures - all orgs'!$C$14:$C$3599, 'Budget Detail - EEEEEE'!$B351,'Expenditures - all orgs'!$B$14:$B$3599,'Budget Detail - EEEEEE'!$B$3)</f>
        <v>0</v>
      </c>
      <c r="F351" s="529">
        <f t="shared" si="46"/>
        <v>0</v>
      </c>
    </row>
    <row r="352" spans="1:6" ht="15" customHeight="1" x14ac:dyDescent="0.3">
      <c r="A352" s="216" t="s">
        <v>266</v>
      </c>
      <c r="B352" s="651">
        <v>222800</v>
      </c>
      <c r="C352" s="328">
        <f>SUMIFS('Expenditures - all orgs'!$D$14:$D$3599,'Expenditures - all orgs'!$C$14:$C$3599, 'Budget Detail - EEEEEE'!$B352,'Expenditures - all orgs'!$B$14:$B$3599,'Budget Detail - EEEEEE'!$B$3)</f>
        <v>0</v>
      </c>
      <c r="D352" s="527">
        <f>SUMIFS('Expenditures - all orgs'!$E$14:$E$3599,'Expenditures - all orgs'!$C$14:$C$3599, 'Budget Detail - EEEEEE'!$B352,'Expenditures - all orgs'!$B$14:$B$3599,'Budget Detail - EEEEEE'!$B$3)</f>
        <v>0</v>
      </c>
      <c r="E352" s="528">
        <f>SUMIFS('Expenditures - all orgs'!$F$14:$F$3599,'Expenditures - all orgs'!$C$14:$C$3599, 'Budget Detail - EEEEEE'!$B352,'Expenditures - all orgs'!$B$14:$B$3599,'Budget Detail - EEEEEE'!$B$3)</f>
        <v>0</v>
      </c>
      <c r="F352" s="529">
        <f t="shared" si="46"/>
        <v>0</v>
      </c>
    </row>
    <row r="353" spans="1:6" ht="15" customHeight="1" thickBot="1" x14ac:dyDescent="0.35">
      <c r="A353" s="216" t="s">
        <v>104</v>
      </c>
      <c r="B353" s="651" t="s">
        <v>107</v>
      </c>
      <c r="C353" s="328">
        <f>SUMIFS('Expenditures - all orgs'!$D$14:$D$3599,'Expenditures - all orgs'!$C$14:$C$3599, 'Budget Detail - EEEEEE'!$B353,'Expenditures - all orgs'!$B$14:$B$3599,'Budget Detail - EEEEEE'!$B$3)</f>
        <v>0</v>
      </c>
      <c r="D353" s="530">
        <f>SUMIFS('Expenditures - all orgs'!$E$14:$E$3599,'Expenditures - all orgs'!$C$14:$C$3599, 'Budget Detail - EEEEEE'!$B353,'Expenditures - all orgs'!$B$14:$B$3599,'Budget Detail - EEEEEE'!$B$3)</f>
        <v>0</v>
      </c>
      <c r="E353" s="531">
        <f>SUMIFS('Expenditures - all orgs'!$F$14:$F$3599,'Expenditures - all orgs'!$C$14:$C$3599, 'Budget Detail - EEEEEE'!$B353,'Expenditures - all orgs'!$B$14:$B$3599,'Budget Detail - EEEEEE'!$B$3)</f>
        <v>0</v>
      </c>
      <c r="F353" s="532">
        <f t="shared" si="46"/>
        <v>0</v>
      </c>
    </row>
    <row r="354" spans="1:6" ht="15" customHeight="1" thickBot="1" x14ac:dyDescent="0.35">
      <c r="A354" s="216"/>
      <c r="B354" s="652" t="s">
        <v>362</v>
      </c>
      <c r="C354" s="375">
        <f>SUM(C348:C353)</f>
        <v>0</v>
      </c>
      <c r="D354" s="375">
        <f t="shared" ref="D354:F354" si="47">SUM(D348:D353)</f>
        <v>0</v>
      </c>
      <c r="E354" s="375">
        <f t="shared" si="47"/>
        <v>0</v>
      </c>
      <c r="F354" s="375">
        <f t="shared" si="47"/>
        <v>0</v>
      </c>
    </row>
    <row r="355" spans="1:6" ht="15" customHeight="1" x14ac:dyDescent="0.3">
      <c r="A355" s="708"/>
      <c r="B355" s="588"/>
      <c r="C355" s="288"/>
      <c r="D355" s="966"/>
      <c r="E355" s="966"/>
      <c r="F355" s="967"/>
    </row>
    <row r="356" spans="1:6" ht="15" customHeight="1" x14ac:dyDescent="0.3">
      <c r="A356" s="231" t="s">
        <v>267</v>
      </c>
      <c r="B356" s="588"/>
      <c r="C356" s="288"/>
      <c r="D356" s="966"/>
      <c r="E356" s="966"/>
      <c r="F356" s="967"/>
    </row>
    <row r="357" spans="1:6" ht="15" customHeight="1" x14ac:dyDescent="0.3">
      <c r="A357" s="708" t="s">
        <v>268</v>
      </c>
      <c r="B357" s="653">
        <v>223100</v>
      </c>
      <c r="C357" s="329">
        <f>SUMIFS('Expenditures - all orgs'!$D$14:$D$3599,'Expenditures - all orgs'!$C$14:$C$3599, 'Budget Detail - EEEEEE'!$B357,'Expenditures - all orgs'!$B$14:$B$3599,'Budget Detail - EEEEEE'!$B$3)</f>
        <v>0</v>
      </c>
      <c r="D357" s="534">
        <f>SUMIFS('Expenditures - all orgs'!$E$14:$E$3599,'Expenditures - all orgs'!$C$14:$C$3599, 'Budget Detail - EEEEEE'!$B357,'Expenditures - all orgs'!$B$14:$B$3599,'Budget Detail - EEEEEE'!$B$3)</f>
        <v>0</v>
      </c>
      <c r="E357" s="535">
        <f>SUMIFS('Expenditures - all orgs'!$F$14:$F$3599,'Expenditures - all orgs'!$C$14:$C$3599, 'Budget Detail - EEEEEE'!$B357,'Expenditures - all orgs'!$B$14:$B$3599,'Budget Detail - EEEEEE'!$B$3)</f>
        <v>0</v>
      </c>
      <c r="F357" s="536">
        <f t="shared" ref="F357" si="48">C357-D357-E357</f>
        <v>0</v>
      </c>
    </row>
    <row r="358" spans="1:6" ht="15" customHeight="1" x14ac:dyDescent="0.3">
      <c r="A358" s="216" t="s">
        <v>29</v>
      </c>
      <c r="B358" s="654">
        <v>223200</v>
      </c>
      <c r="C358" s="329">
        <f>SUMIFS('Expenditures - all orgs'!$D$14:$D$3599,'Expenditures - all orgs'!$C$14:$C$3599, 'Budget Detail - EEEEEE'!$B358,'Expenditures - all orgs'!$B$14:$B$3599,'Budget Detail - EEEEEE'!$B$3)</f>
        <v>0</v>
      </c>
      <c r="D358" s="534">
        <f>SUMIFS('Expenditures - all orgs'!$E$14:$E$3599,'Expenditures - all orgs'!$C$14:$C$3599, 'Budget Detail - EEEEEE'!$B358,'Expenditures - all orgs'!$B$14:$B$3599,'Budget Detail - EEEEEE'!$B$3)</f>
        <v>0</v>
      </c>
      <c r="E358" s="535">
        <f>SUMIFS('Expenditures - all orgs'!$F$14:$F$3599,'Expenditures - all orgs'!$C$14:$C$3599, 'Budget Detail - EEEEEE'!$B358,'Expenditures - all orgs'!$B$14:$B$3599,'Budget Detail - EEEEEE'!$B$3)</f>
        <v>0</v>
      </c>
      <c r="F358" s="536">
        <f t="shared" si="6"/>
        <v>0</v>
      </c>
    </row>
    <row r="359" spans="1:6" ht="15" customHeight="1" x14ac:dyDescent="0.3">
      <c r="A359" s="216" t="s">
        <v>269</v>
      </c>
      <c r="B359" s="654">
        <v>223300</v>
      </c>
      <c r="C359" s="329">
        <f>SUMIFS('Expenditures - all orgs'!$D$14:$D$3599,'Expenditures - all orgs'!$C$14:$C$3599, 'Budget Detail - EEEEEE'!$B359,'Expenditures - all orgs'!$B$14:$B$3599,'Budget Detail - EEEEEE'!$B$3)</f>
        <v>0</v>
      </c>
      <c r="D359" s="534">
        <f>SUMIFS('Expenditures - all orgs'!$E$14:$E$3599,'Expenditures - all orgs'!$C$14:$C$3599, 'Budget Detail - EEEEEE'!$B359,'Expenditures - all orgs'!$B$14:$B$3599,'Budget Detail - EEEEEE'!$B$3)</f>
        <v>0</v>
      </c>
      <c r="E359" s="535">
        <f>SUMIFS('Expenditures - all orgs'!$F$14:$F$3599,'Expenditures - all orgs'!$C$14:$C$3599, 'Budget Detail - EEEEEE'!$B359,'Expenditures - all orgs'!$B$14:$B$3599,'Budget Detail - EEEEEE'!$B$3)</f>
        <v>0</v>
      </c>
      <c r="F359" s="536">
        <f t="shared" si="6"/>
        <v>0</v>
      </c>
    </row>
    <row r="360" spans="1:6" ht="15" customHeight="1" x14ac:dyDescent="0.3">
      <c r="A360" s="216" t="s">
        <v>308</v>
      </c>
      <c r="B360" s="654">
        <v>223800</v>
      </c>
      <c r="C360" s="329">
        <f>SUMIFS('Expenditures - all orgs'!$D$14:$D$3599,'Expenditures - all orgs'!$C$14:$C$3599, 'Budget Detail - EEEEEE'!$B360,'Expenditures - all orgs'!$B$14:$B$3599,'Budget Detail - EEEEEE'!$B$3)</f>
        <v>0</v>
      </c>
      <c r="D360" s="534">
        <f>SUMIFS('Expenditures - all orgs'!$E$14:$E$3599,'Expenditures - all orgs'!$C$14:$C$3599, 'Budget Detail - EEEEEE'!$B360,'Expenditures - all orgs'!$B$14:$B$3599,'Budget Detail - EEEEEE'!$B$3)</f>
        <v>0</v>
      </c>
      <c r="E360" s="535">
        <f>SUMIFS('Expenditures - all orgs'!$F$14:$F$3599,'Expenditures - all orgs'!$C$14:$C$3599, 'Budget Detail - EEEEEE'!$B360,'Expenditures - all orgs'!$B$14:$B$3599,'Budget Detail - EEEEEE'!$B$3)</f>
        <v>0</v>
      </c>
      <c r="F360" s="536">
        <f t="shared" si="6"/>
        <v>0</v>
      </c>
    </row>
    <row r="361" spans="1:6" ht="15" customHeight="1" thickBot="1" x14ac:dyDescent="0.35">
      <c r="A361" s="216" t="s">
        <v>104</v>
      </c>
      <c r="B361" s="654" t="s">
        <v>107</v>
      </c>
      <c r="C361" s="329">
        <f>SUMIFS('Expenditures - all orgs'!$D$14:$D$3599,'Expenditures - all orgs'!$C$14:$C$3599, 'Budget Detail - EEEEEE'!$B361,'Expenditures - all orgs'!$B$14:$B$3599,'Budget Detail - EEEEEE'!$B$3)</f>
        <v>0</v>
      </c>
      <c r="D361" s="972">
        <f>SUMIFS('Expenditures - all orgs'!$E$14:$E$3599,'Expenditures - all orgs'!$C$14:$C$3599, 'Budget Detail - EEEEEE'!$B361,'Expenditures - all orgs'!$B$14:$B$3599,'Budget Detail - EEEEEE'!$B$3)</f>
        <v>0</v>
      </c>
      <c r="E361" s="539">
        <f>SUMIFS('Expenditures - all orgs'!$F$14:$F$3599,'Expenditures - all orgs'!$C$14:$C$3599, 'Budget Detail - EEEEEE'!$B361,'Expenditures - all orgs'!$B$14:$B$3599,'Budget Detail - EEEEEE'!$B$3)</f>
        <v>0</v>
      </c>
      <c r="F361" s="540">
        <f t="shared" si="6"/>
        <v>0</v>
      </c>
    </row>
    <row r="362" spans="1:6" ht="15" customHeight="1" thickBot="1" x14ac:dyDescent="0.35">
      <c r="A362" s="216"/>
      <c r="B362" s="655" t="s">
        <v>362</v>
      </c>
      <c r="C362" s="376">
        <f>SUM(C357:C361)</f>
        <v>0</v>
      </c>
      <c r="D362" s="376">
        <f t="shared" ref="D362:F362" si="49">SUM(D357:D361)</f>
        <v>0</v>
      </c>
      <c r="E362" s="376">
        <f t="shared" si="49"/>
        <v>0</v>
      </c>
      <c r="F362" s="376">
        <f t="shared" si="49"/>
        <v>0</v>
      </c>
    </row>
    <row r="363" spans="1:6" ht="15" customHeight="1" x14ac:dyDescent="0.3">
      <c r="A363" s="708"/>
      <c r="B363" s="588"/>
      <c r="C363" s="288"/>
      <c r="D363" s="966"/>
      <c r="E363" s="966"/>
      <c r="F363" s="967"/>
    </row>
    <row r="364" spans="1:6" ht="15" customHeight="1" x14ac:dyDescent="0.3">
      <c r="A364" s="231" t="s">
        <v>270</v>
      </c>
      <c r="B364" s="588"/>
      <c r="C364" s="288"/>
      <c r="D364" s="966"/>
      <c r="E364" s="966"/>
      <c r="F364" s="967"/>
    </row>
    <row r="365" spans="1:6" ht="15" customHeight="1" x14ac:dyDescent="0.3">
      <c r="A365" s="216" t="s">
        <v>95</v>
      </c>
      <c r="B365" s="656">
        <v>224100</v>
      </c>
      <c r="C365" s="330">
        <f>SUMIFS('Expenditures - all orgs'!$D$14:$D$3599,'Expenditures - all orgs'!$C$14:$C$3599, 'Budget Detail - EEEEEE'!$B365,'Expenditures - all orgs'!$B$14:$B$3599,'Budget Detail - EEEEEE'!$B$3)</f>
        <v>0</v>
      </c>
      <c r="D365" s="542">
        <f>SUMIFS('Expenditures - all orgs'!$E$14:$E$3599,'Expenditures - all orgs'!$C$14:$C$3599, 'Budget Detail - EEEEEE'!$B365,'Expenditures - all orgs'!$B$14:$B$3599,'Budget Detail - EEEEEE'!$B$3)</f>
        <v>0</v>
      </c>
      <c r="E365" s="543">
        <f>SUMIFS('Expenditures - all orgs'!$F$14:$F$3599,'Expenditures - all orgs'!$C$14:$C$3599, 'Budget Detail - EEEEEE'!$B365,'Expenditures - all orgs'!$B$14:$B$3599,'Budget Detail - EEEEEE'!$B$3)</f>
        <v>0</v>
      </c>
      <c r="F365" s="544">
        <f t="shared" si="6"/>
        <v>0</v>
      </c>
    </row>
    <row r="366" spans="1:6" ht="15" customHeight="1" x14ac:dyDescent="0.3">
      <c r="A366" s="216" t="s">
        <v>271</v>
      </c>
      <c r="B366" s="657">
        <v>224200</v>
      </c>
      <c r="C366" s="330">
        <f>SUMIFS('Expenditures - all orgs'!$D$14:$D$3599,'Expenditures - all orgs'!$C$14:$C$3599, 'Budget Detail - EEEEEE'!$B366,'Expenditures - all orgs'!$B$14:$B$3599,'Budget Detail - EEEEEE'!$B$3)</f>
        <v>0</v>
      </c>
      <c r="D366" s="542">
        <f>SUMIFS('Expenditures - all orgs'!$E$14:$E$3599,'Expenditures - all orgs'!$C$14:$C$3599, 'Budget Detail - EEEEEE'!$B366,'Expenditures - all orgs'!$B$14:$B$3599,'Budget Detail - EEEEEE'!$B$3)</f>
        <v>0</v>
      </c>
      <c r="E366" s="543">
        <f>SUMIFS('Expenditures - all orgs'!$F$14:$F$3599,'Expenditures - all orgs'!$C$14:$C$3599, 'Budget Detail - EEEEEE'!$B366,'Expenditures - all orgs'!$B$14:$B$3599,'Budget Detail - EEEEEE'!$B$3)</f>
        <v>0</v>
      </c>
      <c r="F366" s="544">
        <f t="shared" ref="F366:F369" si="50">C366-D366-E366</f>
        <v>0</v>
      </c>
    </row>
    <row r="367" spans="1:6" ht="15" customHeight="1" x14ac:dyDescent="0.3">
      <c r="A367" s="216" t="s">
        <v>30</v>
      </c>
      <c r="B367" s="657">
        <v>224300</v>
      </c>
      <c r="C367" s="330">
        <f>SUMIFS('Expenditures - all orgs'!$D$14:$D$3599,'Expenditures - all orgs'!$C$14:$C$3599, 'Budget Detail - EEEEEE'!$B367,'Expenditures - all orgs'!$B$14:$B$3599,'Budget Detail - EEEEEE'!$B$3)</f>
        <v>0</v>
      </c>
      <c r="D367" s="542">
        <f>SUMIFS('Expenditures - all orgs'!$E$14:$E$3599,'Expenditures - all orgs'!$C$14:$C$3599, 'Budget Detail - EEEEEE'!$B367,'Expenditures - all orgs'!$B$14:$B$3599,'Budget Detail - EEEEEE'!$B$3)</f>
        <v>0</v>
      </c>
      <c r="E367" s="543">
        <f>SUMIFS('Expenditures - all orgs'!$F$14:$F$3599,'Expenditures - all orgs'!$C$14:$C$3599, 'Budget Detail - EEEEEE'!$B367,'Expenditures - all orgs'!$B$14:$B$3599,'Budget Detail - EEEEEE'!$B$3)</f>
        <v>0</v>
      </c>
      <c r="F367" s="544">
        <f t="shared" si="50"/>
        <v>0</v>
      </c>
    </row>
    <row r="368" spans="1:6" ht="15" customHeight="1" x14ac:dyDescent="0.3">
      <c r="A368" s="216" t="s">
        <v>272</v>
      </c>
      <c r="B368" s="657">
        <v>224800</v>
      </c>
      <c r="C368" s="330">
        <f>SUMIFS('Expenditures - all orgs'!$D$14:$D$3599,'Expenditures - all orgs'!$C$14:$C$3599, 'Budget Detail - EEEEEE'!$B368,'Expenditures - all orgs'!$B$14:$B$3599,'Budget Detail - EEEEEE'!$B$3)</f>
        <v>0</v>
      </c>
      <c r="D368" s="542">
        <f>SUMIFS('Expenditures - all orgs'!$E$14:$E$3599,'Expenditures - all orgs'!$C$14:$C$3599, 'Budget Detail - EEEEEE'!$B368,'Expenditures - all orgs'!$B$14:$B$3599,'Budget Detail - EEEEEE'!$B$3)</f>
        <v>0</v>
      </c>
      <c r="E368" s="543">
        <f>SUMIFS('Expenditures - all orgs'!$F$14:$F$3599,'Expenditures - all orgs'!$C$14:$C$3599, 'Budget Detail - EEEEEE'!$B368,'Expenditures - all orgs'!$B$14:$B$3599,'Budget Detail - EEEEEE'!$B$3)</f>
        <v>0</v>
      </c>
      <c r="F368" s="544">
        <f t="shared" si="50"/>
        <v>0</v>
      </c>
    </row>
    <row r="369" spans="1:6" ht="15" customHeight="1" thickBot="1" x14ac:dyDescent="0.35">
      <c r="A369" s="216" t="s">
        <v>104</v>
      </c>
      <c r="B369" s="657" t="s">
        <v>107</v>
      </c>
      <c r="C369" s="330">
        <f>SUMIFS('Expenditures - all orgs'!$D$14:$D$3599,'Expenditures - all orgs'!$C$14:$C$3599, 'Budget Detail - EEEEEE'!$B369,'Expenditures - all orgs'!$B$14:$B$3599,'Budget Detail - EEEEEE'!$B$3)</f>
        <v>0</v>
      </c>
      <c r="D369" s="545">
        <f>SUMIFS('Expenditures - all orgs'!$E$14:$E$3599,'Expenditures - all orgs'!$C$14:$C$3599, 'Budget Detail - EEEEEE'!$B369,'Expenditures - all orgs'!$B$14:$B$3599,'Budget Detail - EEEEEE'!$B$3)</f>
        <v>0</v>
      </c>
      <c r="E369" s="546">
        <f>SUMIFS('Expenditures - all orgs'!$F$14:$F$3599,'Expenditures - all orgs'!$C$14:$C$3599, 'Budget Detail - EEEEEE'!$B369,'Expenditures - all orgs'!$B$14:$B$3599,'Budget Detail - EEEEEE'!$B$3)</f>
        <v>0</v>
      </c>
      <c r="F369" s="547">
        <f t="shared" si="50"/>
        <v>0</v>
      </c>
    </row>
    <row r="370" spans="1:6" ht="15" customHeight="1" thickBot="1" x14ac:dyDescent="0.35">
      <c r="A370" s="216"/>
      <c r="B370" s="658" t="s">
        <v>362</v>
      </c>
      <c r="C370" s="377">
        <f>SUM(C365:C369)</f>
        <v>0</v>
      </c>
      <c r="D370" s="377">
        <f t="shared" ref="D370:F370" si="51">SUM(D365:D369)</f>
        <v>0</v>
      </c>
      <c r="E370" s="377">
        <f t="shared" si="51"/>
        <v>0</v>
      </c>
      <c r="F370" s="377">
        <f t="shared" si="51"/>
        <v>0</v>
      </c>
    </row>
    <row r="371" spans="1:6" ht="15" customHeight="1" x14ac:dyDescent="0.3">
      <c r="A371" s="708"/>
      <c r="B371" s="588"/>
      <c r="C371" s="288"/>
      <c r="D371" s="966"/>
      <c r="E371" s="966"/>
      <c r="F371" s="967"/>
    </row>
    <row r="372" spans="1:6" ht="15" customHeight="1" x14ac:dyDescent="0.3">
      <c r="A372" s="231" t="s">
        <v>273</v>
      </c>
      <c r="B372" s="588"/>
      <c r="C372" s="288"/>
      <c r="D372" s="966"/>
      <c r="E372" s="966"/>
      <c r="F372" s="967"/>
    </row>
    <row r="373" spans="1:6" ht="15" customHeight="1" x14ac:dyDescent="0.3">
      <c r="A373" s="225" t="s">
        <v>448</v>
      </c>
      <c r="B373" s="659">
        <v>225100</v>
      </c>
      <c r="C373" s="331">
        <f>SUMIFS('Expenditures - all orgs'!$D$14:$D$3599,'Expenditures - all orgs'!$C$14:$C$3599, 'Budget Detail - EEEEEE'!$B373,'Expenditures - all orgs'!$B$14:$B$3599,'Budget Detail - EEEEEE'!$B$3)</f>
        <v>0</v>
      </c>
      <c r="D373" s="549">
        <f>SUMIFS('Expenditures - all orgs'!$E$14:$E$3599,'Expenditures - all orgs'!$C$14:$C$3599, 'Budget Detail - EEEEEE'!$B373,'Expenditures - all orgs'!$B$14:$B$3599,'Budget Detail - EEEEEE'!$B$3)</f>
        <v>0</v>
      </c>
      <c r="E373" s="550">
        <f>SUMIFS('Expenditures - all orgs'!$F$14:$F$3599,'Expenditures - all orgs'!$C$14:$C$3599, 'Budget Detail - EEEEEE'!$B373,'Expenditures - all orgs'!$B$14:$B$3599,'Budget Detail - EEEEEE'!$B$3)</f>
        <v>0</v>
      </c>
      <c r="F373" s="551">
        <f t="shared" ref="F373:F388" si="52">C373-D373-E373</f>
        <v>0</v>
      </c>
    </row>
    <row r="374" spans="1:6" ht="15" customHeight="1" x14ac:dyDescent="0.3">
      <c r="A374" s="225" t="s">
        <v>31</v>
      </c>
      <c r="B374" s="660">
        <v>225300</v>
      </c>
      <c r="C374" s="331">
        <f>SUMIFS('Expenditures - all orgs'!$D$14:$D$3599,'Expenditures - all orgs'!$C$14:$C$3599, 'Budget Detail - EEEEEE'!$B374,'Expenditures - all orgs'!$B$14:$B$3599,'Budget Detail - EEEEEE'!$B$3)</f>
        <v>0</v>
      </c>
      <c r="D374" s="549">
        <f>SUMIFS('Expenditures - all orgs'!$E$14:$E$3599,'Expenditures - all orgs'!$C$14:$C$3599, 'Budget Detail - EEEEEE'!$B374,'Expenditures - all orgs'!$B$14:$B$3599,'Budget Detail - EEEEEE'!$B$3)</f>
        <v>0</v>
      </c>
      <c r="E374" s="550">
        <f>SUMIFS('Expenditures - all orgs'!$F$14:$F$3599,'Expenditures - all orgs'!$C$14:$C$3599, 'Budget Detail - EEEEEE'!$B374,'Expenditures - all orgs'!$B$14:$B$3599,'Budget Detail - EEEEEE'!$B$3)</f>
        <v>0</v>
      </c>
      <c r="F374" s="551">
        <f t="shared" ref="F374:F377" si="53">C374-D374-E374</f>
        <v>0</v>
      </c>
    </row>
    <row r="375" spans="1:6" ht="15" customHeight="1" x14ac:dyDescent="0.3">
      <c r="A375" s="225" t="s">
        <v>274</v>
      </c>
      <c r="B375" s="660">
        <v>225400</v>
      </c>
      <c r="C375" s="331">
        <f>SUMIFS('Expenditures - all orgs'!$D$14:$D$3599,'Expenditures - all orgs'!$C$14:$C$3599, 'Budget Detail - EEEEEE'!$B375,'Expenditures - all orgs'!$B$14:$B$3599,'Budget Detail - EEEEEE'!$B$3)</f>
        <v>0</v>
      </c>
      <c r="D375" s="549">
        <f>SUMIFS('Expenditures - all orgs'!$E$14:$E$3599,'Expenditures - all orgs'!$C$14:$C$3599, 'Budget Detail - EEEEEE'!$B375,'Expenditures - all orgs'!$B$14:$B$3599,'Budget Detail - EEEEEE'!$B$3)</f>
        <v>0</v>
      </c>
      <c r="E375" s="550">
        <f>SUMIFS('Expenditures - all orgs'!$F$14:$F$3599,'Expenditures - all orgs'!$C$14:$C$3599, 'Budget Detail - EEEEEE'!$B375,'Expenditures - all orgs'!$B$14:$B$3599,'Budget Detail - EEEEEE'!$B$3)</f>
        <v>0</v>
      </c>
      <c r="F375" s="551">
        <f t="shared" si="53"/>
        <v>0</v>
      </c>
    </row>
    <row r="376" spans="1:6" ht="15" customHeight="1" x14ac:dyDescent="0.3">
      <c r="A376" s="225" t="s">
        <v>275</v>
      </c>
      <c r="B376" s="660">
        <v>225500</v>
      </c>
      <c r="C376" s="331">
        <f>SUMIFS('Expenditures - all orgs'!$D$14:$D$3599,'Expenditures - all orgs'!$C$14:$C$3599, 'Budget Detail - EEEEEE'!$B376,'Expenditures - all orgs'!$B$14:$B$3599,'Budget Detail - EEEEEE'!$B$3)</f>
        <v>0</v>
      </c>
      <c r="D376" s="549">
        <f>SUMIFS('Expenditures - all orgs'!$E$14:$E$3599,'Expenditures - all orgs'!$C$14:$C$3599, 'Budget Detail - EEEEEE'!$B376,'Expenditures - all orgs'!$B$14:$B$3599,'Budget Detail - EEEEEE'!$B$3)</f>
        <v>0</v>
      </c>
      <c r="E376" s="550">
        <f>SUMIFS('Expenditures - all orgs'!$F$14:$F$3599,'Expenditures - all orgs'!$C$14:$C$3599, 'Budget Detail - EEEEEE'!$B376,'Expenditures - all orgs'!$B$14:$B$3599,'Budget Detail - EEEEEE'!$B$3)</f>
        <v>0</v>
      </c>
      <c r="F376" s="551">
        <f t="shared" si="53"/>
        <v>0</v>
      </c>
    </row>
    <row r="377" spans="1:6" ht="15" customHeight="1" x14ac:dyDescent="0.3">
      <c r="A377" s="225" t="s">
        <v>436</v>
      </c>
      <c r="B377" s="660">
        <v>225600</v>
      </c>
      <c r="C377" s="331">
        <f>SUMIFS('Expenditures - all orgs'!$D$14:$D$3599,'Expenditures - all orgs'!$C$14:$C$3599, 'Budget Detail - EEEEEE'!$B377,'Expenditures - all orgs'!$B$14:$B$3599,'Budget Detail - EEEEEE'!$B$3)</f>
        <v>0</v>
      </c>
      <c r="D377" s="549">
        <f>SUMIFS('Expenditures - all orgs'!$E$14:$E$3599,'Expenditures - all orgs'!$C$14:$C$3599, 'Budget Detail - EEEEEE'!$B377,'Expenditures - all orgs'!$B$14:$B$3599,'Budget Detail - EEEEEE'!$B$3)</f>
        <v>0</v>
      </c>
      <c r="E377" s="550">
        <f>SUMIFS('Expenditures - all orgs'!$F$14:$F$3599,'Expenditures - all orgs'!$C$14:$C$3599, 'Budget Detail - EEEEEE'!$B377,'Expenditures - all orgs'!$B$14:$B$3599,'Budget Detail - EEEEEE'!$B$3)</f>
        <v>0</v>
      </c>
      <c r="F377" s="551">
        <f t="shared" si="53"/>
        <v>0</v>
      </c>
    </row>
    <row r="378" spans="1:6" ht="15" customHeight="1" x14ac:dyDescent="0.3">
      <c r="A378" s="216" t="s">
        <v>276</v>
      </c>
      <c r="B378" s="660">
        <v>225800</v>
      </c>
      <c r="C378" s="331">
        <f>SUMIFS('Expenditures - all orgs'!$D$14:$D$3599,'Expenditures - all orgs'!$C$14:$C$3599, 'Budget Detail - EEEEEE'!$B378,'Expenditures - all orgs'!$B$14:$B$3599,'Budget Detail - EEEEEE'!$B$3)</f>
        <v>0</v>
      </c>
      <c r="D378" s="549">
        <f>SUMIFS('Expenditures - all orgs'!$E$14:$E$3599,'Expenditures - all orgs'!$C$14:$C$3599, 'Budget Detail - EEEEEE'!$B378,'Expenditures - all orgs'!$B$14:$B$3599,'Budget Detail - EEEEEE'!$B$3)</f>
        <v>0</v>
      </c>
      <c r="E378" s="550">
        <f>SUMIFS('Expenditures - all orgs'!$F$14:$F$3599,'Expenditures - all orgs'!$C$14:$C$3599, 'Budget Detail - EEEEEE'!$B378,'Expenditures - all orgs'!$B$14:$B$3599,'Budget Detail - EEEEEE'!$B$3)</f>
        <v>0</v>
      </c>
      <c r="F378" s="551">
        <f t="shared" si="52"/>
        <v>0</v>
      </c>
    </row>
    <row r="379" spans="1:6" ht="15" customHeight="1" thickBot="1" x14ac:dyDescent="0.35">
      <c r="A379" s="216" t="s">
        <v>104</v>
      </c>
      <c r="B379" s="660" t="s">
        <v>107</v>
      </c>
      <c r="C379" s="331">
        <f>SUMIFS('Expenditures - all orgs'!$D$14:$D$3599,'Expenditures - all orgs'!$C$14:$C$3599, 'Budget Detail - EEEEEE'!$B379,'Expenditures - all orgs'!$B$14:$B$3599,'Budget Detail - EEEEEE'!$B$3)</f>
        <v>0</v>
      </c>
      <c r="D379" s="552">
        <f>SUMIFS('Expenditures - all orgs'!$E$14:$E$3599,'Expenditures - all orgs'!$C$14:$C$3599, 'Budget Detail - EEEEEE'!$B379,'Expenditures - all orgs'!$B$14:$B$3599,'Budget Detail - EEEEEE'!$B$3)</f>
        <v>0</v>
      </c>
      <c r="E379" s="553">
        <f>SUMIFS('Expenditures - all orgs'!$F$14:$F$3599,'Expenditures - all orgs'!$C$14:$C$3599, 'Budget Detail - EEEEEE'!$B379,'Expenditures - all orgs'!$B$14:$B$3599,'Budget Detail - EEEEEE'!$B$3)</f>
        <v>0</v>
      </c>
      <c r="F379" s="554">
        <f t="shared" si="52"/>
        <v>0</v>
      </c>
    </row>
    <row r="380" spans="1:6" ht="15" customHeight="1" thickBot="1" x14ac:dyDescent="0.35">
      <c r="A380" s="216"/>
      <c r="B380" s="661" t="s">
        <v>362</v>
      </c>
      <c r="C380" s="973">
        <f>SUM(C373:C379)</f>
        <v>0</v>
      </c>
      <c r="D380" s="973">
        <f t="shared" ref="D380:F380" si="54">SUM(D373:D379)</f>
        <v>0</v>
      </c>
      <c r="E380" s="973">
        <f t="shared" si="54"/>
        <v>0</v>
      </c>
      <c r="F380" s="973">
        <f t="shared" si="54"/>
        <v>0</v>
      </c>
    </row>
    <row r="381" spans="1:6" ht="15" customHeight="1" x14ac:dyDescent="0.3">
      <c r="A381" s="708"/>
      <c r="B381" s="588"/>
      <c r="C381" s="288"/>
      <c r="D381" s="966"/>
      <c r="E381" s="966"/>
      <c r="F381" s="967"/>
    </row>
    <row r="382" spans="1:6" ht="15" customHeight="1" x14ac:dyDescent="0.3">
      <c r="A382" s="231" t="s">
        <v>277</v>
      </c>
      <c r="B382" s="588"/>
      <c r="C382" s="288"/>
      <c r="D382" s="966"/>
      <c r="E382" s="966"/>
      <c r="F382" s="967"/>
    </row>
    <row r="383" spans="1:6" ht="15" customHeight="1" x14ac:dyDescent="0.3">
      <c r="A383" s="216" t="s">
        <v>115</v>
      </c>
      <c r="B383" s="662">
        <v>226100</v>
      </c>
      <c r="C383" s="332">
        <f>SUMIFS('Expenditures - all orgs'!$D$14:$D$3599,'Expenditures - all orgs'!$C$14:$C$3599, 'Budget Detail - EEEEEE'!$B383,'Expenditures - all orgs'!$B$14:$B$3599,'Budget Detail - EEEEEE'!$B$3)</f>
        <v>0</v>
      </c>
      <c r="D383" s="556">
        <f>SUMIFS('Expenditures - all orgs'!$E$14:$E$3599,'Expenditures - all orgs'!$C$14:$C$3599, 'Budget Detail - EEEEEE'!$B383,'Expenditures - all orgs'!$B$14:$B$3599,'Budget Detail - EEEEEE'!$B$3)</f>
        <v>0</v>
      </c>
      <c r="E383" s="557">
        <f>SUMIFS('Expenditures - all orgs'!$F$14:$F$3599,'Expenditures - all orgs'!$C$14:$C$3599, 'Budget Detail - EEEEEE'!$B383,'Expenditures - all orgs'!$B$14:$B$3599,'Budget Detail - EEEEEE'!$B$3)</f>
        <v>0</v>
      </c>
      <c r="F383" s="558">
        <f t="shared" si="52"/>
        <v>0</v>
      </c>
    </row>
    <row r="384" spans="1:6" ht="15" customHeight="1" x14ac:dyDescent="0.3">
      <c r="A384" s="216" t="s">
        <v>450</v>
      </c>
      <c r="B384" s="663">
        <v>226200</v>
      </c>
      <c r="C384" s="332">
        <f>SUMIFS('Expenditures - all orgs'!$D$14:$D$3599,'Expenditures - all orgs'!$C$14:$C$3599, 'Budget Detail - EEEEEE'!$B384,'Expenditures - all orgs'!$B$14:$B$3599,'Budget Detail - EEEEEE'!$B$3)</f>
        <v>0</v>
      </c>
      <c r="D384" s="556">
        <f>SUMIFS('Expenditures - all orgs'!$E$14:$E$3599,'Expenditures - all orgs'!$C$14:$C$3599, 'Budget Detail - EEEEEE'!$B384,'Expenditures - all orgs'!$B$14:$B$3599,'Budget Detail - EEEEEE'!$B$3)</f>
        <v>0</v>
      </c>
      <c r="E384" s="557">
        <f>SUMIFS('Expenditures - all orgs'!$F$14:$F$3599,'Expenditures - all orgs'!$C$14:$C$3599, 'Budget Detail - EEEEEE'!$B384,'Expenditures - all orgs'!$B$14:$B$3599,'Budget Detail - EEEEEE'!$B$3)</f>
        <v>0</v>
      </c>
      <c r="F384" s="558">
        <f t="shared" si="52"/>
        <v>0</v>
      </c>
    </row>
    <row r="385" spans="1:6" ht="15" customHeight="1" x14ac:dyDescent="0.3">
      <c r="A385" s="216" t="s">
        <v>451</v>
      </c>
      <c r="B385" s="663">
        <v>226300</v>
      </c>
      <c r="C385" s="332">
        <f>SUMIFS('Expenditures - all orgs'!$D$14:$D$3599,'Expenditures - all orgs'!$C$14:$C$3599, 'Budget Detail - EEEEEE'!$B385,'Expenditures - all orgs'!$B$14:$B$3599,'Budget Detail - EEEEEE'!$B$3)</f>
        <v>0</v>
      </c>
      <c r="D385" s="556">
        <f>SUMIFS('Expenditures - all orgs'!$E$14:$E$3599,'Expenditures - all orgs'!$C$14:$C$3599, 'Budget Detail - EEEEEE'!$B385,'Expenditures - all orgs'!$B$14:$B$3599,'Budget Detail - EEEEEE'!$B$3)</f>
        <v>0</v>
      </c>
      <c r="E385" s="557">
        <f>SUMIFS('Expenditures - all orgs'!$F$14:$F$3599,'Expenditures - all orgs'!$C$14:$C$3599, 'Budget Detail - EEEEEE'!$B385,'Expenditures - all orgs'!$B$14:$B$3599,'Budget Detail - EEEEEE'!$B$3)</f>
        <v>0</v>
      </c>
      <c r="F385" s="558">
        <f t="shared" si="52"/>
        <v>0</v>
      </c>
    </row>
    <row r="386" spans="1:6" ht="15" customHeight="1" x14ac:dyDescent="0.3">
      <c r="A386" s="222" t="s">
        <v>103</v>
      </c>
      <c r="B386" s="664">
        <v>226400</v>
      </c>
      <c r="C386" s="332">
        <f>SUMIFS('Expenditures - all orgs'!$D$14:$D$3599,'Expenditures - all orgs'!$C$14:$C$3599, 'Budget Detail - EEEEEE'!$B386,'Expenditures - all orgs'!$B$14:$B$3599,'Budget Detail - EEEEEE'!$B$3)</f>
        <v>0</v>
      </c>
      <c r="D386" s="556">
        <f>SUMIFS('Expenditures - all orgs'!$E$14:$E$3599,'Expenditures - all orgs'!$C$14:$C$3599, 'Budget Detail - EEEEEE'!$B386,'Expenditures - all orgs'!$B$14:$B$3599,'Budget Detail - EEEEEE'!$B$3)</f>
        <v>0</v>
      </c>
      <c r="E386" s="557">
        <f>SUMIFS('Expenditures - all orgs'!$F$14:$F$3599,'Expenditures - all orgs'!$C$14:$C$3599, 'Budget Detail - EEEEEE'!$B386,'Expenditures - all orgs'!$B$14:$B$3599,'Budget Detail - EEEEEE'!$B$3)</f>
        <v>0</v>
      </c>
      <c r="F386" s="558">
        <f t="shared" si="52"/>
        <v>0</v>
      </c>
    </row>
    <row r="387" spans="1:6" ht="15" customHeight="1" x14ac:dyDescent="0.3">
      <c r="A387" s="222" t="s">
        <v>280</v>
      </c>
      <c r="B387" s="664">
        <v>226800</v>
      </c>
      <c r="C387" s="332">
        <f>SUMIFS('Expenditures - all orgs'!$D$14:$D$3599,'Expenditures - all orgs'!$C$14:$C$3599, 'Budget Detail - EEEEEE'!$B387,'Expenditures - all orgs'!$B$14:$B$3599,'Budget Detail - EEEEEE'!$B$3)</f>
        <v>0</v>
      </c>
      <c r="D387" s="556">
        <f>SUMIFS('Expenditures - all orgs'!$E$14:$E$3599,'Expenditures - all orgs'!$C$14:$C$3599, 'Budget Detail - EEEEEE'!$B387,'Expenditures - all orgs'!$B$14:$B$3599,'Budget Detail - EEEEEE'!$B$3)</f>
        <v>0</v>
      </c>
      <c r="E387" s="557">
        <f>SUMIFS('Expenditures - all orgs'!$F$14:$F$3599,'Expenditures - all orgs'!$C$14:$C$3599, 'Budget Detail - EEEEEE'!$B387,'Expenditures - all orgs'!$B$14:$B$3599,'Budget Detail - EEEEEE'!$B$3)</f>
        <v>0</v>
      </c>
      <c r="F387" s="558">
        <f t="shared" si="52"/>
        <v>0</v>
      </c>
    </row>
    <row r="388" spans="1:6" ht="15" customHeight="1" thickBot="1" x14ac:dyDescent="0.35">
      <c r="A388" s="218" t="s">
        <v>104</v>
      </c>
      <c r="B388" s="664" t="s">
        <v>107</v>
      </c>
      <c r="C388" s="332">
        <f>SUMIFS('Expenditures - all orgs'!$D$14:$D$3599,'Expenditures - all orgs'!$C$14:$C$3599, 'Budget Detail - EEEEEE'!$B388,'Expenditures - all orgs'!$B$14:$B$3599,'Budget Detail - EEEEEE'!$B$3)</f>
        <v>0</v>
      </c>
      <c r="D388" s="974">
        <f>SUMIFS('Expenditures - all orgs'!$E$14:$E$3599,'Expenditures - all orgs'!$C$14:$C$3599, 'Budget Detail - EEEEEE'!$B388,'Expenditures - all orgs'!$B$14:$B$3599,'Budget Detail - EEEEEE'!$B$3)</f>
        <v>0</v>
      </c>
      <c r="E388" s="561">
        <f>SUMIFS('Expenditures - all orgs'!$F$14:$F$3599,'Expenditures - all orgs'!$C$14:$C$3599, 'Budget Detail - EEEEEE'!$B388,'Expenditures - all orgs'!$B$14:$B$3599,'Budget Detail - EEEEEE'!$B$3)</f>
        <v>0</v>
      </c>
      <c r="F388" s="562">
        <f t="shared" si="52"/>
        <v>0</v>
      </c>
    </row>
    <row r="389" spans="1:6" ht="15" customHeight="1" thickBot="1" x14ac:dyDescent="0.35">
      <c r="A389" s="218"/>
      <c r="B389" s="665" t="s">
        <v>362</v>
      </c>
      <c r="C389" s="380">
        <f>SUM(C383:C388)</f>
        <v>0</v>
      </c>
      <c r="D389" s="380">
        <f t="shared" ref="D389:F389" si="55">SUM(D383:D388)</f>
        <v>0</v>
      </c>
      <c r="E389" s="380">
        <f t="shared" si="55"/>
        <v>0</v>
      </c>
      <c r="F389" s="380">
        <f t="shared" si="55"/>
        <v>0</v>
      </c>
    </row>
    <row r="390" spans="1:6" ht="15" customHeight="1" x14ac:dyDescent="0.3">
      <c r="A390" s="708"/>
      <c r="B390" s="588"/>
      <c r="C390" s="288"/>
      <c r="D390" s="966"/>
      <c r="E390" s="966"/>
      <c r="F390" s="967"/>
    </row>
    <row r="391" spans="1:6" ht="15" customHeight="1" x14ac:dyDescent="0.3">
      <c r="A391" s="231" t="s">
        <v>281</v>
      </c>
      <c r="B391" s="588"/>
      <c r="C391" s="288"/>
      <c r="D391" s="966"/>
      <c r="E391" s="966"/>
      <c r="F391" s="967"/>
    </row>
    <row r="392" spans="1:6" ht="15" customHeight="1" x14ac:dyDescent="0.3">
      <c r="A392" s="222" t="s">
        <v>282</v>
      </c>
      <c r="B392" s="666">
        <v>227100</v>
      </c>
      <c r="C392" s="333">
        <f>SUMIFS('Expenditures - all orgs'!$D$14:$D$3599,'Expenditures - all orgs'!$C$14:$C$3599, 'Budget Detail - EEEEEE'!$B392,'Expenditures - all orgs'!$B$14:$B$3599,'Budget Detail - EEEEEE'!$B$3)</f>
        <v>0</v>
      </c>
      <c r="D392" s="564">
        <f>SUMIFS('Expenditures - all orgs'!$E$14:$E$3599,'Expenditures - all orgs'!$C$14:$C$3599, 'Budget Detail - EEEEEE'!$B392,'Expenditures - all orgs'!$B$14:$B$3599,'Budget Detail - EEEEEE'!$B$3)</f>
        <v>0</v>
      </c>
      <c r="E392" s="565">
        <f>SUMIFS('Expenditures - all orgs'!$F$14:$F$3599,'Expenditures - all orgs'!$C$14:$C$3599, 'Budget Detail - EEEEEE'!$B392,'Expenditures - all orgs'!$B$14:$B$3599,'Budget Detail - EEEEEE'!$B$3)</f>
        <v>0</v>
      </c>
      <c r="F392" s="566">
        <f t="shared" ref="F392:F401" si="56">C392-D392-E392</f>
        <v>0</v>
      </c>
    </row>
    <row r="393" spans="1:6" ht="15" customHeight="1" x14ac:dyDescent="0.3">
      <c r="A393" s="222" t="s">
        <v>283</v>
      </c>
      <c r="B393" s="667">
        <v>227200</v>
      </c>
      <c r="C393" s="333">
        <f>SUMIFS('Expenditures - all orgs'!$D$14:$D$3599,'Expenditures - all orgs'!$C$14:$C$3599, 'Budget Detail - EEEEEE'!$B393,'Expenditures - all orgs'!$B$14:$B$3599,'Budget Detail - EEEEEE'!$B$3)</f>
        <v>0</v>
      </c>
      <c r="D393" s="564">
        <f>SUMIFS('Expenditures - all orgs'!$E$14:$E$3599,'Expenditures - all orgs'!$C$14:$C$3599, 'Budget Detail - EEEEEE'!$B393,'Expenditures - all orgs'!$B$14:$B$3599,'Budget Detail - EEEEEE'!$B$3)</f>
        <v>0</v>
      </c>
      <c r="E393" s="565">
        <f>SUMIFS('Expenditures - all orgs'!$F$14:$F$3599,'Expenditures - all orgs'!$C$14:$C$3599, 'Budget Detail - EEEEEE'!$B393,'Expenditures - all orgs'!$B$14:$B$3599,'Budget Detail - EEEEEE'!$B$3)</f>
        <v>0</v>
      </c>
      <c r="F393" s="566">
        <f t="shared" si="56"/>
        <v>0</v>
      </c>
    </row>
    <row r="394" spans="1:6" ht="15" customHeight="1" x14ac:dyDescent="0.3">
      <c r="A394" s="222" t="s">
        <v>284</v>
      </c>
      <c r="B394" s="667">
        <v>227300</v>
      </c>
      <c r="C394" s="333">
        <f>SUMIFS('Expenditures - all orgs'!$D$14:$D$3599,'Expenditures - all orgs'!$C$14:$C$3599, 'Budget Detail - EEEEEE'!$B394,'Expenditures - all orgs'!$B$14:$B$3599,'Budget Detail - EEEEEE'!$B$3)</f>
        <v>0</v>
      </c>
      <c r="D394" s="564">
        <f>SUMIFS('Expenditures - all orgs'!$E$14:$E$3599,'Expenditures - all orgs'!$C$14:$C$3599, 'Budget Detail - EEEEEE'!$B394,'Expenditures - all orgs'!$B$14:$B$3599,'Budget Detail - EEEEEE'!$B$3)</f>
        <v>0</v>
      </c>
      <c r="E394" s="565">
        <f>SUMIFS('Expenditures - all orgs'!$F$14:$F$3599,'Expenditures - all orgs'!$C$14:$C$3599, 'Budget Detail - EEEEEE'!$B394,'Expenditures - all orgs'!$B$14:$B$3599,'Budget Detail - EEEEEE'!$B$3)</f>
        <v>0</v>
      </c>
      <c r="F394" s="566">
        <f t="shared" si="56"/>
        <v>0</v>
      </c>
    </row>
    <row r="395" spans="1:6" ht="15" customHeight="1" x14ac:dyDescent="0.3">
      <c r="A395" s="222" t="s">
        <v>285</v>
      </c>
      <c r="B395" s="667">
        <v>227400</v>
      </c>
      <c r="C395" s="333">
        <f>SUMIFS('Expenditures - all orgs'!$D$14:$D$3599,'Expenditures - all orgs'!$C$14:$C$3599, 'Budget Detail - EEEEEE'!$B395,'Expenditures - all orgs'!$B$14:$B$3599,'Budget Detail - EEEEEE'!$B$3)</f>
        <v>0</v>
      </c>
      <c r="D395" s="564">
        <f>SUMIFS('Expenditures - all orgs'!$E$14:$E$3599,'Expenditures - all orgs'!$C$14:$C$3599, 'Budget Detail - EEEEEE'!$B395,'Expenditures - all orgs'!$B$14:$B$3599,'Budget Detail - EEEEEE'!$B$3)</f>
        <v>0</v>
      </c>
      <c r="E395" s="565">
        <f>SUMIFS('Expenditures - all orgs'!$F$14:$F$3599,'Expenditures - all orgs'!$C$14:$C$3599, 'Budget Detail - EEEEEE'!$B395,'Expenditures - all orgs'!$B$14:$B$3599,'Budget Detail - EEEEEE'!$B$3)</f>
        <v>0</v>
      </c>
      <c r="F395" s="566">
        <f t="shared" si="56"/>
        <v>0</v>
      </c>
    </row>
    <row r="396" spans="1:6" ht="15" customHeight="1" x14ac:dyDescent="0.3">
      <c r="A396" s="222" t="s">
        <v>286</v>
      </c>
      <c r="B396" s="667">
        <v>227500</v>
      </c>
      <c r="C396" s="333">
        <f>SUMIFS('Expenditures - all orgs'!$D$14:$D$3599,'Expenditures - all orgs'!$C$14:$C$3599, 'Budget Detail - EEEEEE'!$B396,'Expenditures - all orgs'!$B$14:$B$3599,'Budget Detail - EEEEEE'!$B$3)</f>
        <v>0</v>
      </c>
      <c r="D396" s="564">
        <f>SUMIFS('Expenditures - all orgs'!$E$14:$E$3599,'Expenditures - all orgs'!$C$14:$C$3599, 'Budget Detail - EEEEEE'!$B396,'Expenditures - all orgs'!$B$14:$B$3599,'Budget Detail - EEEEEE'!$B$3)</f>
        <v>0</v>
      </c>
      <c r="E396" s="565">
        <f>SUMIFS('Expenditures - all orgs'!$F$14:$F$3599,'Expenditures - all orgs'!$C$14:$C$3599, 'Budget Detail - EEEEEE'!$B396,'Expenditures - all orgs'!$B$14:$B$3599,'Budget Detail - EEEEEE'!$B$3)</f>
        <v>0</v>
      </c>
      <c r="F396" s="566">
        <f t="shared" si="56"/>
        <v>0</v>
      </c>
    </row>
    <row r="397" spans="1:6" ht="15" customHeight="1" x14ac:dyDescent="0.3">
      <c r="A397" s="222" t="s">
        <v>287</v>
      </c>
      <c r="B397" s="667">
        <v>227600</v>
      </c>
      <c r="C397" s="333">
        <f>SUMIFS('Expenditures - all orgs'!$D$14:$D$3599,'Expenditures - all orgs'!$C$14:$C$3599, 'Budget Detail - EEEEEE'!$B397,'Expenditures - all orgs'!$B$14:$B$3599,'Budget Detail - EEEEEE'!$B$3)</f>
        <v>0</v>
      </c>
      <c r="D397" s="564">
        <f>SUMIFS('Expenditures - all orgs'!$E$14:$E$3599,'Expenditures - all orgs'!$C$14:$C$3599, 'Budget Detail - EEEEEE'!$B397,'Expenditures - all orgs'!$B$14:$B$3599,'Budget Detail - EEEEEE'!$B$3)</f>
        <v>0</v>
      </c>
      <c r="E397" s="565">
        <f>SUMIFS('Expenditures - all orgs'!$F$14:$F$3599,'Expenditures - all orgs'!$C$14:$C$3599, 'Budget Detail - EEEEEE'!$B397,'Expenditures - all orgs'!$B$14:$B$3599,'Budget Detail - EEEEEE'!$B$3)</f>
        <v>0</v>
      </c>
      <c r="F397" s="566">
        <f t="shared" si="56"/>
        <v>0</v>
      </c>
    </row>
    <row r="398" spans="1:6" ht="15" customHeight="1" x14ac:dyDescent="0.3">
      <c r="A398" s="222" t="s">
        <v>288</v>
      </c>
      <c r="B398" s="667">
        <v>227700</v>
      </c>
      <c r="C398" s="333">
        <f>SUMIFS('Expenditures - all orgs'!$D$14:$D$3599,'Expenditures - all orgs'!$C$14:$C$3599, 'Budget Detail - EEEEEE'!$B398,'Expenditures - all orgs'!$B$14:$B$3599,'Budget Detail - EEEEEE'!$B$3)</f>
        <v>0</v>
      </c>
      <c r="D398" s="564">
        <f>SUMIFS('Expenditures - all orgs'!$E$14:$E$3599,'Expenditures - all orgs'!$C$14:$C$3599, 'Budget Detail - EEEEEE'!$B398,'Expenditures - all orgs'!$B$14:$B$3599,'Budget Detail - EEEEEE'!$B$3)</f>
        <v>0</v>
      </c>
      <c r="E398" s="565">
        <f>SUMIFS('Expenditures - all orgs'!$F$14:$F$3599,'Expenditures - all orgs'!$C$14:$C$3599, 'Budget Detail - EEEEEE'!$B398,'Expenditures - all orgs'!$B$14:$B$3599,'Budget Detail - EEEEEE'!$B$3)</f>
        <v>0</v>
      </c>
      <c r="F398" s="566">
        <f t="shared" si="56"/>
        <v>0</v>
      </c>
    </row>
    <row r="399" spans="1:6" ht="15" customHeight="1" x14ac:dyDescent="0.3">
      <c r="A399" s="222" t="s">
        <v>289</v>
      </c>
      <c r="B399" s="667">
        <v>227800</v>
      </c>
      <c r="C399" s="333">
        <f>SUMIFS('Expenditures - all orgs'!$D$14:$D$3599,'Expenditures - all orgs'!$C$14:$C$3599, 'Budget Detail - EEEEEE'!$B399,'Expenditures - all orgs'!$B$14:$B$3599,'Budget Detail - EEEEEE'!$B$3)</f>
        <v>0</v>
      </c>
      <c r="D399" s="564">
        <f>SUMIFS('Expenditures - all orgs'!$E$14:$E$3599,'Expenditures - all orgs'!$C$14:$C$3599, 'Budget Detail - EEEEEE'!$B399,'Expenditures - all orgs'!$B$14:$B$3599,'Budget Detail - EEEEEE'!$B$3)</f>
        <v>0</v>
      </c>
      <c r="E399" s="565">
        <f>SUMIFS('Expenditures - all orgs'!$F$14:$F$3599,'Expenditures - all orgs'!$C$14:$C$3599, 'Budget Detail - EEEEEE'!$B399,'Expenditures - all orgs'!$B$14:$B$3599,'Budget Detail - EEEEEE'!$B$3)</f>
        <v>0</v>
      </c>
      <c r="F399" s="566">
        <f t="shared" si="56"/>
        <v>0</v>
      </c>
    </row>
    <row r="400" spans="1:6" ht="15" customHeight="1" x14ac:dyDescent="0.3">
      <c r="A400" s="218" t="s">
        <v>104</v>
      </c>
      <c r="B400" s="667" t="s">
        <v>107</v>
      </c>
      <c r="C400" s="333">
        <f>SUMIFS('Expenditures - all orgs'!$D$14:$D$3599,'Expenditures - all orgs'!$C$14:$C$3599, 'Budget Detail - EEEEEE'!$B400,'Expenditures - all orgs'!$B$14:$B$3599,'Budget Detail - EEEEEE'!$B$3)</f>
        <v>0</v>
      </c>
      <c r="D400" s="564">
        <f>SUMIFS('Expenditures - all orgs'!$E$14:$E$3599,'Expenditures - all orgs'!$C$14:$C$3599, 'Budget Detail - EEEEEE'!$B400,'Expenditures - all orgs'!$B$14:$B$3599,'Budget Detail - EEEEEE'!$B$3)</f>
        <v>0</v>
      </c>
      <c r="E400" s="565">
        <f>SUMIFS('Expenditures - all orgs'!$F$14:$F$3599,'Expenditures - all orgs'!$C$14:$C$3599, 'Budget Detail - EEEEEE'!$B400,'Expenditures - all orgs'!$B$14:$B$3599,'Budget Detail - EEEEEE'!$B$3)</f>
        <v>0</v>
      </c>
      <c r="F400" s="566">
        <f t="shared" si="56"/>
        <v>0</v>
      </c>
    </row>
    <row r="401" spans="1:37" ht="15" customHeight="1" thickBot="1" x14ac:dyDescent="0.35">
      <c r="A401" s="218" t="s">
        <v>104</v>
      </c>
      <c r="B401" s="667" t="s">
        <v>107</v>
      </c>
      <c r="C401" s="333">
        <f>SUMIFS('Expenditures - all orgs'!$D$14:$D$3599,'Expenditures - all orgs'!$C$14:$C$3599, 'Budget Detail - EEEEEE'!$B401,'Expenditures - all orgs'!$B$14:$B$3599,'Budget Detail - EEEEEE'!$B$3)</f>
        <v>0</v>
      </c>
      <c r="D401" s="567">
        <f>SUMIFS('Expenditures - all orgs'!$E$14:$E$3599,'Expenditures - all orgs'!$C$14:$C$3599, 'Budget Detail - EEEEEE'!$B401,'Expenditures - all orgs'!$B$14:$B$3599,'Budget Detail - EEEEEE'!$B$3)</f>
        <v>0</v>
      </c>
      <c r="E401" s="568">
        <f>SUMIFS('Expenditures - all orgs'!$F$14:$F$3599,'Expenditures - all orgs'!$C$14:$C$3599, 'Budget Detail - EEEEEE'!$B401,'Expenditures - all orgs'!$B$14:$B$3599,'Budget Detail - EEEEEE'!$B$3)</f>
        <v>0</v>
      </c>
      <c r="F401" s="569">
        <f t="shared" si="56"/>
        <v>0</v>
      </c>
    </row>
    <row r="402" spans="1:37" ht="15" customHeight="1" thickBot="1" x14ac:dyDescent="0.35">
      <c r="A402" s="218"/>
      <c r="B402" s="668" t="s">
        <v>362</v>
      </c>
      <c r="C402" s="381">
        <f>SUM(C392:C401)</f>
        <v>0</v>
      </c>
      <c r="D402" s="381">
        <f t="shared" ref="D402:F402" si="57">SUM(D392:D401)</f>
        <v>0</v>
      </c>
      <c r="E402" s="381">
        <f t="shared" si="57"/>
        <v>0</v>
      </c>
      <c r="F402" s="381">
        <f t="shared" si="57"/>
        <v>0</v>
      </c>
    </row>
    <row r="403" spans="1:37" ht="15" customHeight="1" x14ac:dyDescent="0.3">
      <c r="A403" s="708"/>
      <c r="B403" s="588"/>
      <c r="C403" s="288"/>
      <c r="D403" s="966"/>
      <c r="E403" s="966"/>
      <c r="F403" s="967"/>
    </row>
    <row r="404" spans="1:37" ht="15" customHeight="1" x14ac:dyDescent="0.3">
      <c r="A404" s="231" t="s">
        <v>290</v>
      </c>
      <c r="B404" s="588"/>
      <c r="C404" s="288"/>
      <c r="D404" s="966"/>
      <c r="E404" s="966"/>
      <c r="F404" s="967"/>
    </row>
    <row r="405" spans="1:37" ht="15" customHeight="1" x14ac:dyDescent="0.3">
      <c r="A405" s="708" t="s">
        <v>292</v>
      </c>
      <c r="B405" s="669">
        <v>228100</v>
      </c>
      <c r="C405" s="334">
        <f>SUMIFS('Expenditures - all orgs'!$D$14:$D$3599,'Expenditures - all orgs'!$C$14:$C$3599, 'Budget Detail - EEEEEE'!$B405,'Expenditures - all orgs'!$B$14:$B$3599,'Budget Detail - EEEEEE'!$B$3)</f>
        <v>0</v>
      </c>
      <c r="D405" s="571">
        <f>SUMIFS('Expenditures - all orgs'!$E$14:$E$3599,'Expenditures - all orgs'!$C$14:$C$3599, 'Budget Detail - EEEEEE'!$B405,'Expenditures - all orgs'!$B$14:$B$3599,'Budget Detail - EEEEEE'!$B$3)</f>
        <v>0</v>
      </c>
      <c r="E405" s="572">
        <f>SUMIFS('Expenditures - all orgs'!$F$14:$F$3599,'Expenditures - all orgs'!$C$14:$C$3599, 'Budget Detail - EEEEEE'!$B405,'Expenditures - all orgs'!$B$14:$B$3599,'Budget Detail - EEEEEE'!$B$3)</f>
        <v>0</v>
      </c>
      <c r="F405" s="573">
        <f t="shared" ref="F405:F409" si="58">C405-D405-E405</f>
        <v>0</v>
      </c>
    </row>
    <row r="406" spans="1:37" ht="15" customHeight="1" x14ac:dyDescent="0.3">
      <c r="A406" s="708" t="s">
        <v>291</v>
      </c>
      <c r="B406" s="670">
        <v>228200</v>
      </c>
      <c r="C406" s="334">
        <f>SUMIFS('Expenditures - all orgs'!$D$14:$D$3599,'Expenditures - all orgs'!$C$14:$C$3599, 'Budget Detail - EEEEEE'!$B406,'Expenditures - all orgs'!$B$14:$B$3599,'Budget Detail - EEEEEE'!$B$3)</f>
        <v>0</v>
      </c>
      <c r="D406" s="571">
        <f>SUMIFS('Expenditures - all orgs'!$E$14:$E$3599,'Expenditures - all orgs'!$C$14:$C$3599, 'Budget Detail - EEEEEE'!$B406,'Expenditures - all orgs'!$B$14:$B$3599,'Budget Detail - EEEEEE'!$B$3)</f>
        <v>0</v>
      </c>
      <c r="E406" s="572">
        <f>SUMIFS('Expenditures - all orgs'!$F$14:$F$3599,'Expenditures - all orgs'!$C$14:$C$3599, 'Budget Detail - EEEEEE'!$B406,'Expenditures - all orgs'!$B$14:$B$3599,'Budget Detail - EEEEEE'!$B$3)</f>
        <v>0</v>
      </c>
      <c r="F406" s="573">
        <f t="shared" si="58"/>
        <v>0</v>
      </c>
    </row>
    <row r="407" spans="1:37" ht="15" customHeight="1" x14ac:dyDescent="0.3">
      <c r="A407" s="708" t="s">
        <v>293</v>
      </c>
      <c r="B407" s="670">
        <v>228300</v>
      </c>
      <c r="C407" s="334">
        <f>SUMIFS('Expenditures - all orgs'!$D$14:$D$3599,'Expenditures - all orgs'!$C$14:$C$3599, 'Budget Detail - EEEEEE'!$B407,'Expenditures - all orgs'!$B$14:$B$3599,'Budget Detail - EEEEEE'!$B$3)</f>
        <v>0</v>
      </c>
      <c r="D407" s="571">
        <f>SUMIFS('Expenditures - all orgs'!$E$14:$E$3599,'Expenditures - all orgs'!$C$14:$C$3599, 'Budget Detail - EEEEEE'!$B407,'Expenditures - all orgs'!$B$14:$B$3599,'Budget Detail - EEEEEE'!$B$3)</f>
        <v>0</v>
      </c>
      <c r="E407" s="572">
        <f>SUMIFS('Expenditures - all orgs'!$F$14:$F$3599,'Expenditures - all orgs'!$C$14:$C$3599, 'Budget Detail - EEEEEE'!$B407,'Expenditures - all orgs'!$B$14:$B$3599,'Budget Detail - EEEEEE'!$B$3)</f>
        <v>0</v>
      </c>
      <c r="F407" s="573">
        <f t="shared" si="58"/>
        <v>0</v>
      </c>
    </row>
    <row r="408" spans="1:37" ht="15" customHeight="1" x14ac:dyDescent="0.3">
      <c r="A408" s="708" t="s">
        <v>443</v>
      </c>
      <c r="B408" s="670">
        <v>228800</v>
      </c>
      <c r="C408" s="334">
        <f>SUMIFS('Expenditures - all orgs'!$D$14:$D$3599,'Expenditures - all orgs'!$C$14:$C$3599, 'Budget Detail - EEEEEE'!$B408,'Expenditures - all orgs'!$B$14:$B$3599,'Budget Detail - EEEEEE'!$B$3)</f>
        <v>0</v>
      </c>
      <c r="D408" s="571">
        <f>SUMIFS('Expenditures - all orgs'!$E$14:$E$3599,'Expenditures - all orgs'!$C$14:$C$3599, 'Budget Detail - EEEEEE'!$B408,'Expenditures - all orgs'!$B$14:$B$3599,'Budget Detail - EEEEEE'!$B$3)</f>
        <v>0</v>
      </c>
      <c r="E408" s="572">
        <f>SUMIFS('Expenditures - all orgs'!$F$14:$F$3599,'Expenditures - all orgs'!$C$14:$C$3599, 'Budget Detail - EEEEEE'!$B408,'Expenditures - all orgs'!$B$14:$B$3599,'Budget Detail - EEEEEE'!$B$3)</f>
        <v>0</v>
      </c>
      <c r="F408" s="573">
        <f t="shared" si="58"/>
        <v>0</v>
      </c>
    </row>
    <row r="409" spans="1:37" ht="15" customHeight="1" thickBot="1" x14ac:dyDescent="0.35">
      <c r="A409" s="708" t="s">
        <v>104</v>
      </c>
      <c r="B409" s="670" t="s">
        <v>107</v>
      </c>
      <c r="C409" s="334">
        <f>SUMIFS('Expenditures - all orgs'!$D$14:$D$3599,'Expenditures - all orgs'!$C$14:$C$3599, 'Budget Detail - EEEEEE'!$B409,'Expenditures - all orgs'!$B$14:$B$3599,'Budget Detail - EEEEEE'!$B$3)</f>
        <v>0</v>
      </c>
      <c r="D409" s="574">
        <f>SUMIFS('Expenditures - all orgs'!$E$14:$E$3599,'Expenditures - all orgs'!$C$14:$C$3599, 'Budget Detail - EEEEEE'!$B409,'Expenditures - all orgs'!$B$14:$B$3599,'Budget Detail - EEEEEE'!$B$3)</f>
        <v>0</v>
      </c>
      <c r="E409" s="575">
        <f>SUMIFS('Expenditures - all orgs'!$F$14:$F$3599,'Expenditures - all orgs'!$C$14:$C$3599, 'Budget Detail - EEEEEE'!$B409,'Expenditures - all orgs'!$B$14:$B$3599,'Budget Detail - EEEEEE'!$B$3)</f>
        <v>0</v>
      </c>
      <c r="F409" s="576">
        <f t="shared" si="58"/>
        <v>0</v>
      </c>
    </row>
    <row r="410" spans="1:37" ht="15" customHeight="1" thickBot="1" x14ac:dyDescent="0.35">
      <c r="A410" s="708"/>
      <c r="B410" s="671" t="s">
        <v>362</v>
      </c>
      <c r="C410" s="382">
        <f>SUM(C405:C409)</f>
        <v>0</v>
      </c>
      <c r="D410" s="382">
        <f t="shared" ref="D410:F410" si="59">SUM(D405:D409)</f>
        <v>0</v>
      </c>
      <c r="E410" s="382">
        <f t="shared" si="59"/>
        <v>0</v>
      </c>
      <c r="F410" s="382">
        <f t="shared" si="59"/>
        <v>0</v>
      </c>
    </row>
    <row r="411" spans="1:37" ht="15" customHeight="1" x14ac:dyDescent="0.3">
      <c r="A411" s="708"/>
      <c r="B411" s="588"/>
      <c r="C411" s="288"/>
      <c r="D411" s="966"/>
      <c r="E411" s="966"/>
      <c r="F411" s="967"/>
    </row>
    <row r="412" spans="1:37" ht="15" customHeight="1" x14ac:dyDescent="0.3">
      <c r="A412" s="231" t="s">
        <v>437</v>
      </c>
      <c r="B412" s="588"/>
      <c r="C412" s="288"/>
      <c r="D412" s="288"/>
      <c r="E412" s="288"/>
      <c r="F412" s="290"/>
    </row>
    <row r="413" spans="1:37" ht="15" customHeight="1" thickBot="1" x14ac:dyDescent="0.35">
      <c r="A413" s="222" t="s">
        <v>438</v>
      </c>
      <c r="B413" s="1120">
        <v>232000</v>
      </c>
      <c r="C413" s="1148">
        <f>SUMIFS('Expenditures - all orgs'!$D$14:$D$3599,'Expenditures - all orgs'!$C$14:$C$3599, 'Budget Detail - EEEEEE'!$B413,'Expenditures - all orgs'!$B$14:$B$3599,'Budget Detail - EEEEEE'!$B$3)</f>
        <v>0</v>
      </c>
      <c r="D413" s="1150">
        <f>SUMIFS('Expenditures - all orgs'!$E$14:$E$3599,'Expenditures - all orgs'!$C$14:$C$3599, 'Budget Detail - EEEEEE'!$B413,'Expenditures - all orgs'!$B$14:$B$3599,'Budget Detail - EEEEEE'!$B$3)</f>
        <v>0</v>
      </c>
      <c r="E413" s="1149">
        <f>SUMIFS('Expenditures - all orgs'!$F$14:$F$3599,'Expenditures - all orgs'!$C$14:$C$3599, 'Budget Detail - EEEEEE'!$B413,'Expenditures - all orgs'!$B$14:$B$3599,'Budget Detail - EEEEEE'!$B$3)</f>
        <v>0</v>
      </c>
      <c r="F413" s="1151">
        <f t="shared" ref="F413" si="60">C413-D413-E413</f>
        <v>0</v>
      </c>
    </row>
    <row r="414" spans="1:37" ht="15" customHeight="1" thickBot="1" x14ac:dyDescent="0.35">
      <c r="A414" s="708"/>
      <c r="B414" s="1121" t="s">
        <v>362</v>
      </c>
      <c r="C414" s="1122">
        <f>SUM(C413:C413)</f>
        <v>0</v>
      </c>
      <c r="D414" s="1122">
        <f>SUM(D413:D413)</f>
        <v>0</v>
      </c>
      <c r="E414" s="1122">
        <f>SUM(E413:E413)</f>
        <v>0</v>
      </c>
      <c r="F414" s="1122">
        <f>SUM(F413:F413)</f>
        <v>0</v>
      </c>
    </row>
    <row r="415" spans="1:37" ht="15" customHeight="1" x14ac:dyDescent="0.3">
      <c r="A415" s="708"/>
      <c r="B415" s="588"/>
      <c r="C415" s="288"/>
      <c r="D415" s="966"/>
      <c r="E415" s="966"/>
      <c r="F415" s="967"/>
    </row>
    <row r="416" spans="1:37" s="307" customFormat="1" ht="15" customHeight="1" x14ac:dyDescent="0.3">
      <c r="A416" s="231" t="s">
        <v>364</v>
      </c>
      <c r="B416" s="588"/>
      <c r="C416" s="288"/>
      <c r="D416" s="288"/>
      <c r="E416" s="288"/>
      <c r="F416" s="290"/>
      <c r="G416" s="305"/>
      <c r="H416" s="306"/>
      <c r="I416" s="306"/>
      <c r="J416" s="306"/>
      <c r="K416" s="305"/>
      <c r="L416" s="305"/>
      <c r="M416" s="305"/>
      <c r="N416" s="305"/>
      <c r="O416" s="305"/>
      <c r="P416" s="305"/>
      <c r="Q416" s="305"/>
      <c r="R416" s="305"/>
      <c r="S416" s="305"/>
      <c r="T416" s="305"/>
      <c r="U416" s="305"/>
      <c r="V416" s="305"/>
      <c r="W416" s="305"/>
      <c r="X416" s="305"/>
      <c r="Y416" s="305"/>
      <c r="Z416" s="305"/>
      <c r="AA416" s="305"/>
      <c r="AB416" s="305"/>
      <c r="AC416" s="305"/>
      <c r="AD416" s="305"/>
      <c r="AE416" s="305"/>
      <c r="AF416" s="305"/>
      <c r="AG416" s="305"/>
      <c r="AH416" s="305"/>
      <c r="AI416" s="305"/>
      <c r="AJ416" s="305"/>
      <c r="AK416" s="305"/>
    </row>
    <row r="417" spans="1:37" s="307" customFormat="1" ht="15" customHeight="1" x14ac:dyDescent="0.3">
      <c r="A417" s="222" t="s">
        <v>105</v>
      </c>
      <c r="B417" s="698" t="s">
        <v>365</v>
      </c>
      <c r="C417" s="694">
        <v>0</v>
      </c>
      <c r="D417" s="695">
        <v>0</v>
      </c>
      <c r="E417" s="696">
        <v>0</v>
      </c>
      <c r="F417" s="697">
        <f>C417-D417-E417</f>
        <v>0</v>
      </c>
      <c r="G417" s="305"/>
      <c r="H417" s="306"/>
      <c r="I417" s="306"/>
      <c r="J417" s="306"/>
      <c r="K417" s="305"/>
      <c r="L417" s="305"/>
      <c r="M417" s="305"/>
      <c r="N417" s="305"/>
      <c r="O417" s="305"/>
      <c r="P417" s="305"/>
      <c r="Q417" s="305"/>
      <c r="R417" s="305"/>
      <c r="S417" s="305"/>
      <c r="T417" s="305"/>
      <c r="U417" s="305"/>
      <c r="V417" s="305"/>
      <c r="W417" s="305"/>
      <c r="X417" s="305"/>
      <c r="Y417" s="305"/>
      <c r="Z417" s="305"/>
      <c r="AA417" s="305"/>
      <c r="AB417" s="305"/>
      <c r="AC417" s="305"/>
      <c r="AD417" s="305"/>
      <c r="AE417" s="305"/>
      <c r="AF417" s="305"/>
      <c r="AG417" s="305"/>
      <c r="AH417" s="305"/>
      <c r="AI417" s="305"/>
      <c r="AJ417" s="305"/>
      <c r="AK417" s="305"/>
    </row>
    <row r="418" spans="1:37" s="307" customFormat="1" ht="15" customHeight="1" x14ac:dyDescent="0.3">
      <c r="A418" s="222" t="s">
        <v>105</v>
      </c>
      <c r="B418" s="699" t="s">
        <v>365</v>
      </c>
      <c r="C418" s="694">
        <v>0</v>
      </c>
      <c r="D418" s="695">
        <v>0</v>
      </c>
      <c r="E418" s="696">
        <v>0</v>
      </c>
      <c r="F418" s="697">
        <f t="shared" ref="F418:F427" si="61">C418-D418-E418</f>
        <v>0</v>
      </c>
      <c r="G418" s="305"/>
      <c r="H418" s="306"/>
      <c r="I418" s="306"/>
      <c r="J418" s="306"/>
      <c r="K418" s="305"/>
      <c r="L418" s="305"/>
      <c r="M418" s="305"/>
      <c r="N418" s="305"/>
      <c r="O418" s="305"/>
      <c r="P418" s="305"/>
      <c r="Q418" s="305"/>
      <c r="R418" s="305"/>
      <c r="S418" s="305"/>
      <c r="T418" s="305"/>
      <c r="U418" s="305"/>
      <c r="V418" s="305"/>
      <c r="W418" s="305"/>
      <c r="X418" s="305"/>
      <c r="Y418" s="305"/>
      <c r="Z418" s="305"/>
      <c r="AA418" s="305"/>
      <c r="AB418" s="305"/>
      <c r="AC418" s="305"/>
      <c r="AD418" s="305"/>
      <c r="AE418" s="305"/>
      <c r="AF418" s="305"/>
      <c r="AG418" s="305"/>
      <c r="AH418" s="305"/>
      <c r="AI418" s="305"/>
      <c r="AJ418" s="305"/>
      <c r="AK418" s="305"/>
    </row>
    <row r="419" spans="1:37" s="307" customFormat="1" ht="15" customHeight="1" x14ac:dyDescent="0.3">
      <c r="A419" s="222" t="s">
        <v>105</v>
      </c>
      <c r="B419" s="699" t="s">
        <v>365</v>
      </c>
      <c r="C419" s="694">
        <v>0</v>
      </c>
      <c r="D419" s="695">
        <v>0</v>
      </c>
      <c r="E419" s="696">
        <v>0</v>
      </c>
      <c r="F419" s="697">
        <f t="shared" si="61"/>
        <v>0</v>
      </c>
      <c r="G419" s="305"/>
      <c r="H419" s="306"/>
      <c r="I419" s="306"/>
      <c r="J419" s="306"/>
      <c r="K419" s="305"/>
      <c r="L419" s="305"/>
      <c r="M419" s="305"/>
      <c r="N419" s="305"/>
      <c r="O419" s="305"/>
      <c r="P419" s="305"/>
      <c r="Q419" s="305"/>
      <c r="R419" s="305"/>
      <c r="S419" s="305"/>
      <c r="T419" s="305"/>
      <c r="U419" s="305"/>
      <c r="V419" s="305"/>
      <c r="W419" s="305"/>
      <c r="X419" s="305"/>
      <c r="Y419" s="305"/>
      <c r="Z419" s="305"/>
      <c r="AA419" s="305"/>
      <c r="AB419" s="305"/>
      <c r="AC419" s="305"/>
      <c r="AD419" s="305"/>
      <c r="AE419" s="305"/>
      <c r="AF419" s="305"/>
      <c r="AG419" s="305"/>
      <c r="AH419" s="305"/>
      <c r="AI419" s="305"/>
      <c r="AJ419" s="305"/>
      <c r="AK419" s="305"/>
    </row>
    <row r="420" spans="1:37" s="307" customFormat="1" ht="15" customHeight="1" x14ac:dyDescent="0.3">
      <c r="A420" s="222" t="s">
        <v>105</v>
      </c>
      <c r="B420" s="699" t="s">
        <v>365</v>
      </c>
      <c r="C420" s="694">
        <v>0</v>
      </c>
      <c r="D420" s="695">
        <v>0</v>
      </c>
      <c r="E420" s="696">
        <v>0</v>
      </c>
      <c r="F420" s="697">
        <f t="shared" si="61"/>
        <v>0</v>
      </c>
      <c r="G420" s="305"/>
      <c r="H420" s="306"/>
      <c r="I420" s="306"/>
      <c r="J420" s="306"/>
      <c r="K420" s="305"/>
      <c r="L420" s="305"/>
      <c r="M420" s="305"/>
      <c r="N420" s="305"/>
      <c r="O420" s="305"/>
      <c r="P420" s="305"/>
      <c r="Q420" s="305"/>
      <c r="R420" s="305"/>
      <c r="S420" s="305"/>
      <c r="T420" s="305"/>
      <c r="U420" s="305"/>
      <c r="V420" s="305"/>
      <c r="W420" s="305"/>
      <c r="X420" s="305"/>
      <c r="Y420" s="305"/>
      <c r="Z420" s="305"/>
      <c r="AA420" s="305"/>
      <c r="AB420" s="305"/>
      <c r="AC420" s="305"/>
      <c r="AD420" s="305"/>
      <c r="AE420" s="305"/>
      <c r="AF420" s="305"/>
      <c r="AG420" s="305"/>
      <c r="AH420" s="305"/>
      <c r="AI420" s="305"/>
      <c r="AJ420" s="305"/>
      <c r="AK420" s="305"/>
    </row>
    <row r="421" spans="1:37" s="307" customFormat="1" ht="15" customHeight="1" x14ac:dyDescent="0.3">
      <c r="A421" s="222" t="s">
        <v>105</v>
      </c>
      <c r="B421" s="699" t="s">
        <v>365</v>
      </c>
      <c r="C421" s="694">
        <v>0</v>
      </c>
      <c r="D421" s="695">
        <v>0</v>
      </c>
      <c r="E421" s="696">
        <v>0</v>
      </c>
      <c r="F421" s="697">
        <f t="shared" si="61"/>
        <v>0</v>
      </c>
      <c r="G421" s="305"/>
      <c r="H421" s="306"/>
      <c r="I421" s="306"/>
      <c r="J421" s="306"/>
      <c r="K421" s="305"/>
      <c r="L421" s="305"/>
      <c r="M421" s="305"/>
      <c r="N421" s="305"/>
      <c r="O421" s="305"/>
      <c r="P421" s="305"/>
      <c r="Q421" s="305"/>
      <c r="R421" s="305"/>
      <c r="S421" s="305"/>
      <c r="T421" s="305"/>
      <c r="U421" s="305"/>
      <c r="V421" s="305"/>
      <c r="W421" s="305"/>
      <c r="X421" s="305"/>
      <c r="Y421" s="305"/>
      <c r="Z421" s="305"/>
      <c r="AA421" s="305"/>
      <c r="AB421" s="305"/>
      <c r="AC421" s="305"/>
      <c r="AD421" s="305"/>
      <c r="AE421" s="305"/>
      <c r="AF421" s="305"/>
      <c r="AG421" s="305"/>
      <c r="AH421" s="305"/>
      <c r="AI421" s="305"/>
      <c r="AJ421" s="305"/>
      <c r="AK421" s="305"/>
    </row>
    <row r="422" spans="1:37" s="307" customFormat="1" ht="15" customHeight="1" x14ac:dyDescent="0.3">
      <c r="A422" s="222" t="s">
        <v>105</v>
      </c>
      <c r="B422" s="699" t="s">
        <v>365</v>
      </c>
      <c r="C422" s="694">
        <v>0</v>
      </c>
      <c r="D422" s="695">
        <v>0</v>
      </c>
      <c r="E422" s="696">
        <v>0</v>
      </c>
      <c r="F422" s="697">
        <f t="shared" si="61"/>
        <v>0</v>
      </c>
      <c r="G422" s="305"/>
      <c r="H422" s="306"/>
      <c r="I422" s="306"/>
      <c r="J422" s="306"/>
      <c r="K422" s="305"/>
      <c r="L422" s="305"/>
      <c r="M422" s="305"/>
      <c r="N422" s="305"/>
      <c r="O422" s="305"/>
      <c r="P422" s="305"/>
      <c r="Q422" s="305"/>
      <c r="R422" s="305"/>
      <c r="S422" s="305"/>
      <c r="T422" s="305"/>
      <c r="U422" s="305"/>
      <c r="V422" s="305"/>
      <c r="W422" s="305"/>
      <c r="X422" s="305"/>
      <c r="Y422" s="305"/>
      <c r="Z422" s="305"/>
      <c r="AA422" s="305"/>
      <c r="AB422" s="305"/>
      <c r="AC422" s="305"/>
      <c r="AD422" s="305"/>
      <c r="AE422" s="305"/>
      <c r="AF422" s="305"/>
      <c r="AG422" s="305"/>
      <c r="AH422" s="305"/>
      <c r="AI422" s="305"/>
      <c r="AJ422" s="305"/>
      <c r="AK422" s="305"/>
    </row>
    <row r="423" spans="1:37" s="307" customFormat="1" ht="15" customHeight="1" x14ac:dyDescent="0.3">
      <c r="A423" s="222" t="s">
        <v>105</v>
      </c>
      <c r="B423" s="699" t="s">
        <v>365</v>
      </c>
      <c r="C423" s="694">
        <v>0</v>
      </c>
      <c r="D423" s="695">
        <v>0</v>
      </c>
      <c r="E423" s="696">
        <v>0</v>
      </c>
      <c r="F423" s="697">
        <f t="shared" si="61"/>
        <v>0</v>
      </c>
      <c r="G423" s="305"/>
      <c r="H423" s="306"/>
      <c r="I423" s="306"/>
      <c r="J423" s="306"/>
      <c r="K423" s="305"/>
      <c r="L423" s="305"/>
      <c r="M423" s="305"/>
      <c r="N423" s="305"/>
      <c r="O423" s="305"/>
      <c r="P423" s="305"/>
      <c r="Q423" s="305"/>
      <c r="R423" s="305"/>
      <c r="S423" s="305"/>
      <c r="T423" s="305"/>
      <c r="U423" s="305"/>
      <c r="V423" s="305"/>
      <c r="W423" s="305"/>
      <c r="X423" s="305"/>
      <c r="Y423" s="305"/>
      <c r="Z423" s="305"/>
      <c r="AA423" s="305"/>
      <c r="AB423" s="305"/>
      <c r="AC423" s="305"/>
      <c r="AD423" s="305"/>
      <c r="AE423" s="305"/>
      <c r="AF423" s="305"/>
      <c r="AG423" s="305"/>
      <c r="AH423" s="305"/>
      <c r="AI423" s="305"/>
      <c r="AJ423" s="305"/>
      <c r="AK423" s="305"/>
    </row>
    <row r="424" spans="1:37" s="307" customFormat="1" ht="15" customHeight="1" x14ac:dyDescent="0.3">
      <c r="A424" s="222" t="s">
        <v>105</v>
      </c>
      <c r="B424" s="699" t="s">
        <v>365</v>
      </c>
      <c r="C424" s="694">
        <v>0</v>
      </c>
      <c r="D424" s="695">
        <v>0</v>
      </c>
      <c r="E424" s="696">
        <v>0</v>
      </c>
      <c r="F424" s="697">
        <f t="shared" si="61"/>
        <v>0</v>
      </c>
      <c r="G424" s="305"/>
      <c r="H424" s="306"/>
      <c r="I424" s="306"/>
      <c r="J424" s="306"/>
      <c r="K424" s="305"/>
      <c r="L424" s="305"/>
      <c r="M424" s="305"/>
      <c r="N424" s="305"/>
      <c r="O424" s="305"/>
      <c r="P424" s="305"/>
      <c r="Q424" s="305"/>
      <c r="R424" s="305"/>
      <c r="S424" s="305"/>
      <c r="T424" s="305"/>
      <c r="U424" s="305"/>
      <c r="V424" s="305"/>
      <c r="W424" s="305"/>
      <c r="X424" s="305"/>
      <c r="Y424" s="305"/>
      <c r="Z424" s="305"/>
      <c r="AA424" s="305"/>
      <c r="AB424" s="305"/>
      <c r="AC424" s="305"/>
      <c r="AD424" s="305"/>
      <c r="AE424" s="305"/>
      <c r="AF424" s="305"/>
      <c r="AG424" s="305"/>
      <c r="AH424" s="305"/>
      <c r="AI424" s="305"/>
      <c r="AJ424" s="305"/>
      <c r="AK424" s="305"/>
    </row>
    <row r="425" spans="1:37" s="307" customFormat="1" ht="15" customHeight="1" x14ac:dyDescent="0.3">
      <c r="A425" s="222" t="s">
        <v>105</v>
      </c>
      <c r="B425" s="699" t="s">
        <v>365</v>
      </c>
      <c r="C425" s="694">
        <v>0</v>
      </c>
      <c r="D425" s="695">
        <v>0</v>
      </c>
      <c r="E425" s="696">
        <v>0</v>
      </c>
      <c r="F425" s="697">
        <f t="shared" si="61"/>
        <v>0</v>
      </c>
      <c r="G425" s="305"/>
      <c r="H425" s="306"/>
      <c r="I425" s="306"/>
      <c r="J425" s="306"/>
      <c r="K425" s="305"/>
      <c r="L425" s="305"/>
      <c r="M425" s="305"/>
      <c r="N425" s="305"/>
      <c r="O425" s="305"/>
      <c r="P425" s="305"/>
      <c r="Q425" s="305"/>
      <c r="R425" s="305"/>
      <c r="S425" s="305"/>
      <c r="T425" s="305"/>
      <c r="U425" s="305"/>
      <c r="V425" s="305"/>
      <c r="W425" s="305"/>
      <c r="X425" s="305"/>
      <c r="Y425" s="305"/>
      <c r="Z425" s="305"/>
      <c r="AA425" s="305"/>
      <c r="AB425" s="305"/>
      <c r="AC425" s="305"/>
      <c r="AD425" s="305"/>
      <c r="AE425" s="305"/>
      <c r="AF425" s="305"/>
      <c r="AG425" s="305"/>
      <c r="AH425" s="305"/>
      <c r="AI425" s="305"/>
      <c r="AJ425" s="305"/>
      <c r="AK425" s="305"/>
    </row>
    <row r="426" spans="1:37" s="307" customFormat="1" ht="15" customHeight="1" x14ac:dyDescent="0.3">
      <c r="A426" s="222" t="s">
        <v>105</v>
      </c>
      <c r="B426" s="699" t="s">
        <v>365</v>
      </c>
      <c r="C426" s="694">
        <v>0</v>
      </c>
      <c r="D426" s="695">
        <v>0</v>
      </c>
      <c r="E426" s="696">
        <v>0</v>
      </c>
      <c r="F426" s="697">
        <f t="shared" si="61"/>
        <v>0</v>
      </c>
      <c r="G426" s="305"/>
      <c r="H426" s="306"/>
      <c r="I426" s="306"/>
      <c r="J426" s="306"/>
      <c r="K426" s="305"/>
      <c r="L426" s="305"/>
      <c r="M426" s="305"/>
      <c r="N426" s="305"/>
      <c r="O426" s="305"/>
      <c r="P426" s="305"/>
      <c r="Q426" s="305"/>
      <c r="R426" s="305"/>
      <c r="S426" s="305"/>
      <c r="T426" s="305"/>
      <c r="U426" s="305"/>
      <c r="V426" s="305"/>
      <c r="W426" s="305"/>
      <c r="X426" s="305"/>
      <c r="Y426" s="305"/>
      <c r="Z426" s="305"/>
      <c r="AA426" s="305"/>
      <c r="AB426" s="305"/>
      <c r="AC426" s="305"/>
      <c r="AD426" s="305"/>
      <c r="AE426" s="305"/>
      <c r="AF426" s="305"/>
      <c r="AG426" s="305"/>
      <c r="AH426" s="305"/>
      <c r="AI426" s="305"/>
      <c r="AJ426" s="305"/>
      <c r="AK426" s="305"/>
    </row>
    <row r="427" spans="1:37" s="307" customFormat="1" ht="15" customHeight="1" x14ac:dyDescent="0.3">
      <c r="A427" s="222" t="s">
        <v>105</v>
      </c>
      <c r="B427" s="699" t="s">
        <v>365</v>
      </c>
      <c r="C427" s="694">
        <v>0</v>
      </c>
      <c r="D427" s="695">
        <v>0</v>
      </c>
      <c r="E427" s="696">
        <v>0</v>
      </c>
      <c r="F427" s="697">
        <f t="shared" si="61"/>
        <v>0</v>
      </c>
      <c r="G427" s="305"/>
      <c r="H427" s="306"/>
      <c r="I427" s="306"/>
      <c r="J427" s="306"/>
      <c r="K427" s="305"/>
      <c r="L427" s="305"/>
      <c r="M427" s="305"/>
      <c r="N427" s="305"/>
      <c r="O427" s="305"/>
      <c r="P427" s="305"/>
      <c r="Q427" s="305"/>
      <c r="R427" s="305"/>
      <c r="S427" s="305"/>
      <c r="T427" s="305"/>
      <c r="U427" s="305"/>
      <c r="V427" s="305"/>
      <c r="W427" s="305"/>
      <c r="X427" s="305"/>
      <c r="Y427" s="305"/>
      <c r="Z427" s="305"/>
      <c r="AA427" s="305"/>
      <c r="AB427" s="305"/>
      <c r="AC427" s="305"/>
      <c r="AD427" s="305"/>
      <c r="AE427" s="305"/>
      <c r="AF427" s="305"/>
      <c r="AG427" s="305"/>
      <c r="AH427" s="305"/>
      <c r="AI427" s="305"/>
      <c r="AJ427" s="305"/>
      <c r="AK427" s="305"/>
    </row>
    <row r="428" spans="1:37" s="307" customFormat="1" ht="15" customHeight="1" thickBot="1" x14ac:dyDescent="0.35">
      <c r="A428" s="222" t="s">
        <v>105</v>
      </c>
      <c r="B428" s="699" t="s">
        <v>365</v>
      </c>
      <c r="C428" s="694">
        <v>0</v>
      </c>
      <c r="D428" s="695">
        <v>0</v>
      </c>
      <c r="E428" s="696">
        <v>0</v>
      </c>
      <c r="F428" s="697">
        <f>C428-D428-E428</f>
        <v>0</v>
      </c>
      <c r="G428" s="305"/>
      <c r="H428" s="306"/>
      <c r="I428" s="306"/>
      <c r="J428" s="306"/>
      <c r="K428" s="305"/>
      <c r="L428" s="305"/>
      <c r="M428" s="305"/>
      <c r="N428" s="305"/>
      <c r="O428" s="305"/>
      <c r="P428" s="305"/>
      <c r="Q428" s="305"/>
      <c r="R428" s="305"/>
      <c r="S428" s="305"/>
      <c r="T428" s="305"/>
      <c r="U428" s="305"/>
      <c r="V428" s="305"/>
      <c r="W428" s="305"/>
      <c r="X428" s="305"/>
      <c r="Y428" s="305"/>
      <c r="Z428" s="305"/>
      <c r="AA428" s="305"/>
      <c r="AB428" s="305"/>
      <c r="AC428" s="305"/>
      <c r="AD428" s="305"/>
      <c r="AE428" s="305"/>
      <c r="AF428" s="305"/>
      <c r="AG428" s="305"/>
      <c r="AH428" s="305"/>
      <c r="AI428" s="305"/>
      <c r="AJ428" s="305"/>
      <c r="AK428" s="305"/>
    </row>
    <row r="429" spans="1:37" s="307" customFormat="1" ht="15" customHeight="1" thickBot="1" x14ac:dyDescent="0.35">
      <c r="A429" s="708"/>
      <c r="B429" s="700" t="s">
        <v>362</v>
      </c>
      <c r="C429" s="485">
        <f>SUM(C417:C428)</f>
        <v>0</v>
      </c>
      <c r="D429" s="485">
        <f t="shared" ref="D429:F429" si="62">SUM(D417:D428)</f>
        <v>0</v>
      </c>
      <c r="E429" s="485">
        <f t="shared" si="62"/>
        <v>0</v>
      </c>
      <c r="F429" s="485">
        <f t="shared" si="62"/>
        <v>0</v>
      </c>
      <c r="G429" s="305"/>
      <c r="H429" s="306"/>
      <c r="I429" s="306"/>
      <c r="J429" s="306"/>
      <c r="K429" s="305"/>
      <c r="L429" s="305"/>
      <c r="M429" s="305"/>
      <c r="N429" s="305"/>
      <c r="O429" s="305"/>
      <c r="P429" s="305"/>
      <c r="Q429" s="305"/>
      <c r="R429" s="305"/>
      <c r="S429" s="305"/>
      <c r="T429" s="305"/>
      <c r="U429" s="305"/>
      <c r="V429" s="305"/>
      <c r="W429" s="305"/>
      <c r="X429" s="305"/>
      <c r="Y429" s="305"/>
      <c r="Z429" s="305"/>
      <c r="AA429" s="305"/>
      <c r="AB429" s="305"/>
      <c r="AC429" s="305"/>
      <c r="AD429" s="305"/>
      <c r="AE429" s="305"/>
      <c r="AF429" s="305"/>
      <c r="AG429" s="305"/>
      <c r="AH429" s="305"/>
      <c r="AI429" s="305"/>
      <c r="AJ429" s="305"/>
      <c r="AK429" s="305"/>
    </row>
    <row r="430" spans="1:37" s="307" customFormat="1" ht="15" customHeight="1" x14ac:dyDescent="0.3">
      <c r="A430" s="708"/>
      <c r="B430" s="588"/>
      <c r="C430" s="288"/>
      <c r="D430" s="288"/>
      <c r="E430" s="288"/>
      <c r="F430" s="290"/>
      <c r="G430" s="305"/>
      <c r="H430" s="306"/>
      <c r="I430" s="306"/>
      <c r="J430" s="306"/>
      <c r="K430" s="305"/>
      <c r="L430" s="305"/>
      <c r="M430" s="305"/>
      <c r="N430" s="305"/>
      <c r="O430" s="305"/>
      <c r="P430" s="305"/>
      <c r="Q430" s="305"/>
      <c r="R430" s="305"/>
      <c r="S430" s="305"/>
      <c r="T430" s="305"/>
      <c r="U430" s="305"/>
      <c r="V430" s="305"/>
      <c r="W430" s="305"/>
      <c r="X430" s="305"/>
      <c r="Y430" s="305"/>
      <c r="Z430" s="305"/>
      <c r="AA430" s="305"/>
      <c r="AB430" s="305"/>
      <c r="AC430" s="305"/>
      <c r="AD430" s="305"/>
      <c r="AE430" s="305"/>
      <c r="AF430" s="305"/>
      <c r="AG430" s="305"/>
      <c r="AH430" s="305"/>
      <c r="AI430" s="305"/>
      <c r="AJ430" s="305"/>
      <c r="AK430" s="305"/>
    </row>
    <row r="431" spans="1:37" ht="15" customHeight="1" x14ac:dyDescent="0.3">
      <c r="A431" s="226" t="s">
        <v>106</v>
      </c>
      <c r="B431" s="672"/>
      <c r="C431" s="335"/>
      <c r="D431" s="975"/>
      <c r="E431" s="975"/>
      <c r="F431" s="967"/>
    </row>
    <row r="432" spans="1:37" ht="15" customHeight="1" x14ac:dyDescent="0.3">
      <c r="A432" s="222" t="s">
        <v>105</v>
      </c>
      <c r="B432" s="673" t="s">
        <v>107</v>
      </c>
      <c r="C432" s="336">
        <f>SUMIFS('Expenditures - all orgs'!$D$14:$D$3599,'Expenditures - all orgs'!$C$14:$C$3599, 'Budget Detail - EEEEEE'!$B432,'Expenditures - all orgs'!$B$14:$B$3599,'Budget Detail - EEEEEE'!$B$3)</f>
        <v>0</v>
      </c>
      <c r="D432" s="577">
        <f>SUMIFS('Expenditures - all orgs'!$E$14:$E$3599,'Expenditures - all orgs'!$C$14:$C$3599, 'Budget Detail - EEEEEE'!$B432,'Expenditures - all orgs'!$B$14:$B$3599,'Budget Detail - EEEEEE'!$B$3)</f>
        <v>0</v>
      </c>
      <c r="E432" s="578">
        <f>SUMIFS('Expenditures - all orgs'!$F$14:$F$3599,'Expenditures - all orgs'!$C$14:$C$3599, 'Budget Detail - EEEEEE'!$B432,'Expenditures - all orgs'!$B$14:$B$3599,'Budget Detail - EEEEEE'!$B$3)</f>
        <v>0</v>
      </c>
      <c r="F432" s="579">
        <f>C432-D432-E432</f>
        <v>0</v>
      </c>
    </row>
    <row r="433" spans="1:6" ht="15" customHeight="1" x14ac:dyDescent="0.3">
      <c r="A433" s="222" t="s">
        <v>105</v>
      </c>
      <c r="B433" s="674" t="s">
        <v>107</v>
      </c>
      <c r="C433" s="336">
        <f>SUMIFS('Expenditures - all orgs'!$D$14:$D$3599,'Expenditures - all orgs'!$C$14:$C$3599, 'Budget Detail - EEEEEE'!$B433,'Expenditures - all orgs'!$B$14:$B$3599,'Budget Detail - EEEEEE'!$B$3)</f>
        <v>0</v>
      </c>
      <c r="D433" s="577">
        <f>SUMIFS('Expenditures - all orgs'!$E$14:$E$3599,'Expenditures - all orgs'!$C$14:$C$3599, 'Budget Detail - EEEEEE'!$B433,'Expenditures - all orgs'!$B$14:$B$3599,'Budget Detail - EEEEEE'!$B$3)</f>
        <v>0</v>
      </c>
      <c r="E433" s="578">
        <f>SUMIFS('Expenditures - all orgs'!$F$14:$F$3599,'Expenditures - all orgs'!$C$14:$C$3599, 'Budget Detail - EEEEEE'!$B433,'Expenditures - all orgs'!$B$14:$B$3599,'Budget Detail - EEEEEE'!$B$3)</f>
        <v>0</v>
      </c>
      <c r="F433" s="579">
        <f t="shared" ref="F433:F451" si="63">C433-D433-E433</f>
        <v>0</v>
      </c>
    </row>
    <row r="434" spans="1:6" ht="15" customHeight="1" x14ac:dyDescent="0.3">
      <c r="A434" s="222" t="s">
        <v>105</v>
      </c>
      <c r="B434" s="674" t="s">
        <v>107</v>
      </c>
      <c r="C434" s="336">
        <f>SUMIFS('Expenditures - all orgs'!$D$14:$D$3599,'Expenditures - all orgs'!$C$14:$C$3599, 'Budget Detail - EEEEEE'!$B434,'Expenditures - all orgs'!$B$14:$B$3599,'Budget Detail - EEEEEE'!$B$3)</f>
        <v>0</v>
      </c>
      <c r="D434" s="577">
        <f>SUMIFS('Expenditures - all orgs'!$E$14:$E$3599,'Expenditures - all orgs'!$C$14:$C$3599, 'Budget Detail - EEEEEE'!$B434,'Expenditures - all orgs'!$B$14:$B$3599,'Budget Detail - EEEEEE'!$B$3)</f>
        <v>0</v>
      </c>
      <c r="E434" s="578">
        <f>SUMIFS('Expenditures - all orgs'!$F$14:$F$3599,'Expenditures - all orgs'!$C$14:$C$3599, 'Budget Detail - EEEEEE'!$B434,'Expenditures - all orgs'!$B$14:$B$3599,'Budget Detail - EEEEEE'!$B$3)</f>
        <v>0</v>
      </c>
      <c r="F434" s="579">
        <f t="shared" si="63"/>
        <v>0</v>
      </c>
    </row>
    <row r="435" spans="1:6" ht="15" customHeight="1" x14ac:dyDescent="0.3">
      <c r="A435" s="222" t="s">
        <v>105</v>
      </c>
      <c r="B435" s="674" t="s">
        <v>107</v>
      </c>
      <c r="C435" s="336">
        <f>SUMIFS('Expenditures - all orgs'!$D$14:$D$3599,'Expenditures - all orgs'!$C$14:$C$3599, 'Budget Detail - EEEEEE'!$B435,'Expenditures - all orgs'!$B$14:$B$3599,'Budget Detail - EEEEEE'!$B$3)</f>
        <v>0</v>
      </c>
      <c r="D435" s="577">
        <f>SUMIFS('Expenditures - all orgs'!$E$14:$E$3599,'Expenditures - all orgs'!$C$14:$C$3599, 'Budget Detail - EEEEEE'!$B435,'Expenditures - all orgs'!$B$14:$B$3599,'Budget Detail - EEEEEE'!$B$3)</f>
        <v>0</v>
      </c>
      <c r="E435" s="578">
        <f>SUMIFS('Expenditures - all orgs'!$F$14:$F$3599,'Expenditures - all orgs'!$C$14:$C$3599, 'Budget Detail - EEEEEE'!$B435,'Expenditures - all orgs'!$B$14:$B$3599,'Budget Detail - EEEEEE'!$B$3)</f>
        <v>0</v>
      </c>
      <c r="F435" s="579">
        <f t="shared" si="63"/>
        <v>0</v>
      </c>
    </row>
    <row r="436" spans="1:6" ht="15" customHeight="1" x14ac:dyDescent="0.3">
      <c r="A436" s="222" t="s">
        <v>105</v>
      </c>
      <c r="B436" s="674" t="s">
        <v>107</v>
      </c>
      <c r="C436" s="336">
        <f>SUMIFS('Expenditures - all orgs'!$D$14:$D$3599,'Expenditures - all orgs'!$C$14:$C$3599, 'Budget Detail - EEEEEE'!$B436,'Expenditures - all orgs'!$B$14:$B$3599,'Budget Detail - EEEEEE'!$B$3)</f>
        <v>0</v>
      </c>
      <c r="D436" s="577">
        <f>SUMIFS('Expenditures - all orgs'!$E$14:$E$3599,'Expenditures - all orgs'!$C$14:$C$3599, 'Budget Detail - EEEEEE'!$B436,'Expenditures - all orgs'!$B$14:$B$3599,'Budget Detail - EEEEEE'!$B$3)</f>
        <v>0</v>
      </c>
      <c r="E436" s="578">
        <f>SUMIFS('Expenditures - all orgs'!$F$14:$F$3599,'Expenditures - all orgs'!$C$14:$C$3599, 'Budget Detail - EEEEEE'!$B436,'Expenditures - all orgs'!$B$14:$B$3599,'Budget Detail - EEEEEE'!$B$3)</f>
        <v>0</v>
      </c>
      <c r="F436" s="579">
        <f t="shared" si="63"/>
        <v>0</v>
      </c>
    </row>
    <row r="437" spans="1:6" ht="15" customHeight="1" x14ac:dyDescent="0.3">
      <c r="A437" s="222" t="s">
        <v>105</v>
      </c>
      <c r="B437" s="674" t="s">
        <v>107</v>
      </c>
      <c r="C437" s="336">
        <f>SUMIFS('Expenditures - all orgs'!$D$14:$D$3599,'Expenditures - all orgs'!$C$14:$C$3599, 'Budget Detail - EEEEEE'!$B437,'Expenditures - all orgs'!$B$14:$B$3599,'Budget Detail - EEEEEE'!$B$3)</f>
        <v>0</v>
      </c>
      <c r="D437" s="577">
        <f>SUMIFS('Expenditures - all orgs'!$E$14:$E$3599,'Expenditures - all orgs'!$C$14:$C$3599, 'Budget Detail - EEEEEE'!$B437,'Expenditures - all orgs'!$B$14:$B$3599,'Budget Detail - EEEEEE'!$B$3)</f>
        <v>0</v>
      </c>
      <c r="E437" s="578">
        <f>SUMIFS('Expenditures - all orgs'!$F$14:$F$3599,'Expenditures - all orgs'!$C$14:$C$3599, 'Budget Detail - EEEEEE'!$B437,'Expenditures - all orgs'!$B$14:$B$3599,'Budget Detail - EEEEEE'!$B$3)</f>
        <v>0</v>
      </c>
      <c r="F437" s="579">
        <f t="shared" si="63"/>
        <v>0</v>
      </c>
    </row>
    <row r="438" spans="1:6" ht="15" customHeight="1" x14ac:dyDescent="0.3">
      <c r="A438" s="222" t="s">
        <v>105</v>
      </c>
      <c r="B438" s="674" t="s">
        <v>107</v>
      </c>
      <c r="C438" s="336">
        <f>SUMIFS('Expenditures - all orgs'!$D$14:$D$3599,'Expenditures - all orgs'!$C$14:$C$3599, 'Budget Detail - EEEEEE'!$B438,'Expenditures - all orgs'!$B$14:$B$3599,'Budget Detail - EEEEEE'!$B$3)</f>
        <v>0</v>
      </c>
      <c r="D438" s="577">
        <f>SUMIFS('Expenditures - all orgs'!$E$14:$E$3599,'Expenditures - all orgs'!$C$14:$C$3599, 'Budget Detail - EEEEEE'!$B438,'Expenditures - all orgs'!$B$14:$B$3599,'Budget Detail - EEEEEE'!$B$3)</f>
        <v>0</v>
      </c>
      <c r="E438" s="578">
        <f>SUMIFS('Expenditures - all orgs'!$F$14:$F$3599,'Expenditures - all orgs'!$C$14:$C$3599, 'Budget Detail - EEEEEE'!$B438,'Expenditures - all orgs'!$B$14:$B$3599,'Budget Detail - EEEEEE'!$B$3)</f>
        <v>0</v>
      </c>
      <c r="F438" s="579">
        <f t="shared" si="63"/>
        <v>0</v>
      </c>
    </row>
    <row r="439" spans="1:6" ht="15" customHeight="1" x14ac:dyDescent="0.3">
      <c r="A439" s="222" t="s">
        <v>105</v>
      </c>
      <c r="B439" s="674" t="s">
        <v>107</v>
      </c>
      <c r="C439" s="336">
        <f>SUMIFS('Expenditures - all orgs'!$D$14:$D$3599,'Expenditures - all orgs'!$C$14:$C$3599, 'Budget Detail - EEEEEE'!$B439,'Expenditures - all orgs'!$B$14:$B$3599,'Budget Detail - EEEEEE'!$B$3)</f>
        <v>0</v>
      </c>
      <c r="D439" s="577">
        <f>SUMIFS('Expenditures - all orgs'!$E$14:$E$3599,'Expenditures - all orgs'!$C$14:$C$3599, 'Budget Detail - EEEEEE'!$B439,'Expenditures - all orgs'!$B$14:$B$3599,'Budget Detail - EEEEEE'!$B$3)</f>
        <v>0</v>
      </c>
      <c r="E439" s="578">
        <f>SUMIFS('Expenditures - all orgs'!$F$14:$F$3599,'Expenditures - all orgs'!$C$14:$C$3599, 'Budget Detail - EEEEEE'!$B439,'Expenditures - all orgs'!$B$14:$B$3599,'Budget Detail - EEEEEE'!$B$3)</f>
        <v>0</v>
      </c>
      <c r="F439" s="579">
        <f t="shared" si="63"/>
        <v>0</v>
      </c>
    </row>
    <row r="440" spans="1:6" ht="15" customHeight="1" x14ac:dyDescent="0.3">
      <c r="A440" s="222" t="s">
        <v>105</v>
      </c>
      <c r="B440" s="674" t="s">
        <v>107</v>
      </c>
      <c r="C440" s="336">
        <f>SUMIFS('Expenditures - all orgs'!$D$14:$D$3599,'Expenditures - all orgs'!$C$14:$C$3599, 'Budget Detail - EEEEEE'!$B440,'Expenditures - all orgs'!$B$14:$B$3599,'Budget Detail - EEEEEE'!$B$3)</f>
        <v>0</v>
      </c>
      <c r="D440" s="577">
        <f>SUMIFS('Expenditures - all orgs'!$E$14:$E$3599,'Expenditures - all orgs'!$C$14:$C$3599, 'Budget Detail - EEEEEE'!$B440,'Expenditures - all orgs'!$B$14:$B$3599,'Budget Detail - EEEEEE'!$B$3)</f>
        <v>0</v>
      </c>
      <c r="E440" s="578">
        <f>SUMIFS('Expenditures - all orgs'!$F$14:$F$3599,'Expenditures - all orgs'!$C$14:$C$3599, 'Budget Detail - EEEEEE'!$B440,'Expenditures - all orgs'!$B$14:$B$3599,'Budget Detail - EEEEEE'!$B$3)</f>
        <v>0</v>
      </c>
      <c r="F440" s="579">
        <f t="shared" si="63"/>
        <v>0</v>
      </c>
    </row>
    <row r="441" spans="1:6" ht="15" customHeight="1" x14ac:dyDescent="0.3">
      <c r="A441" s="222" t="s">
        <v>105</v>
      </c>
      <c r="B441" s="674" t="s">
        <v>107</v>
      </c>
      <c r="C441" s="336">
        <f>SUMIFS('Expenditures - all orgs'!$D$14:$D$3599,'Expenditures - all orgs'!$C$14:$C$3599, 'Budget Detail - EEEEEE'!$B441,'Expenditures - all orgs'!$B$14:$B$3599,'Budget Detail - EEEEEE'!$B$3)</f>
        <v>0</v>
      </c>
      <c r="D441" s="577">
        <f>SUMIFS('Expenditures - all orgs'!$E$14:$E$3599,'Expenditures - all orgs'!$C$14:$C$3599, 'Budget Detail - EEEEEE'!$B441,'Expenditures - all orgs'!$B$14:$B$3599,'Budget Detail - EEEEEE'!$B$3)</f>
        <v>0</v>
      </c>
      <c r="E441" s="578">
        <f>SUMIFS('Expenditures - all orgs'!$F$14:$F$3599,'Expenditures - all orgs'!$C$14:$C$3599, 'Budget Detail - EEEEEE'!$B441,'Expenditures - all orgs'!$B$14:$B$3599,'Budget Detail - EEEEEE'!$B$3)</f>
        <v>0</v>
      </c>
      <c r="F441" s="579">
        <f t="shared" si="63"/>
        <v>0</v>
      </c>
    </row>
    <row r="442" spans="1:6" ht="15" customHeight="1" x14ac:dyDescent="0.3">
      <c r="A442" s="222" t="s">
        <v>105</v>
      </c>
      <c r="B442" s="674" t="s">
        <v>107</v>
      </c>
      <c r="C442" s="336">
        <f>SUMIFS('Expenditures - all orgs'!$D$14:$D$3599,'Expenditures - all orgs'!$C$14:$C$3599, 'Budget Detail - EEEEEE'!$B442,'Expenditures - all orgs'!$B$14:$B$3599,'Budget Detail - EEEEEE'!$B$3)</f>
        <v>0</v>
      </c>
      <c r="D442" s="577">
        <f>SUMIFS('Expenditures - all orgs'!$E$14:$E$3599,'Expenditures - all orgs'!$C$14:$C$3599, 'Budget Detail - EEEEEE'!$B442,'Expenditures - all orgs'!$B$14:$B$3599,'Budget Detail - EEEEEE'!$B$3)</f>
        <v>0</v>
      </c>
      <c r="E442" s="578">
        <f>SUMIFS('Expenditures - all orgs'!$F$14:$F$3599,'Expenditures - all orgs'!$C$14:$C$3599, 'Budget Detail - EEEEEE'!$B442,'Expenditures - all orgs'!$B$14:$B$3599,'Budget Detail - EEEEEE'!$B$3)</f>
        <v>0</v>
      </c>
      <c r="F442" s="579">
        <f t="shared" si="63"/>
        <v>0</v>
      </c>
    </row>
    <row r="443" spans="1:6" ht="15" customHeight="1" x14ac:dyDescent="0.3">
      <c r="A443" s="222" t="s">
        <v>105</v>
      </c>
      <c r="B443" s="674" t="s">
        <v>107</v>
      </c>
      <c r="C443" s="336">
        <f>SUMIFS('Expenditures - all orgs'!$D$14:$D$3599,'Expenditures - all orgs'!$C$14:$C$3599, 'Budget Detail - EEEEEE'!$B443,'Expenditures - all orgs'!$B$14:$B$3599,'Budget Detail - EEEEEE'!$B$3)</f>
        <v>0</v>
      </c>
      <c r="D443" s="577">
        <f>SUMIFS('Expenditures - all orgs'!$E$14:$E$3599,'Expenditures - all orgs'!$C$14:$C$3599, 'Budget Detail - EEEEEE'!$B443,'Expenditures - all orgs'!$B$14:$B$3599,'Budget Detail - EEEEEE'!$B$3)</f>
        <v>0</v>
      </c>
      <c r="E443" s="578">
        <f>SUMIFS('Expenditures - all orgs'!$F$14:$F$3599,'Expenditures - all orgs'!$C$14:$C$3599, 'Budget Detail - EEEEEE'!$B443,'Expenditures - all orgs'!$B$14:$B$3599,'Budget Detail - EEEEEE'!$B$3)</f>
        <v>0</v>
      </c>
      <c r="F443" s="579">
        <f t="shared" si="63"/>
        <v>0</v>
      </c>
    </row>
    <row r="444" spans="1:6" ht="15" customHeight="1" x14ac:dyDescent="0.3">
      <c r="A444" s="222" t="s">
        <v>105</v>
      </c>
      <c r="B444" s="674" t="s">
        <v>107</v>
      </c>
      <c r="C444" s="336">
        <f>SUMIFS('Expenditures - all orgs'!$D$14:$D$3599,'Expenditures - all orgs'!$C$14:$C$3599, 'Budget Detail - EEEEEE'!$B444,'Expenditures - all orgs'!$B$14:$B$3599,'Budget Detail - EEEEEE'!$B$3)</f>
        <v>0</v>
      </c>
      <c r="D444" s="577">
        <f>SUMIFS('Expenditures - all orgs'!$E$14:$E$3599,'Expenditures - all orgs'!$C$14:$C$3599, 'Budget Detail - EEEEEE'!$B444,'Expenditures - all orgs'!$B$14:$B$3599,'Budget Detail - EEEEEE'!$B$3)</f>
        <v>0</v>
      </c>
      <c r="E444" s="578">
        <f>SUMIFS('Expenditures - all orgs'!$F$14:$F$3599,'Expenditures - all orgs'!$C$14:$C$3599, 'Budget Detail - EEEEEE'!$B444,'Expenditures - all orgs'!$B$14:$B$3599,'Budget Detail - EEEEEE'!$B$3)</f>
        <v>0</v>
      </c>
      <c r="F444" s="579">
        <f t="shared" si="63"/>
        <v>0</v>
      </c>
    </row>
    <row r="445" spans="1:6" ht="15" customHeight="1" x14ac:dyDescent="0.3">
      <c r="A445" s="222" t="s">
        <v>105</v>
      </c>
      <c r="B445" s="674" t="s">
        <v>107</v>
      </c>
      <c r="C445" s="336">
        <f>SUMIFS('Expenditures - all orgs'!$D$14:$D$3599,'Expenditures - all orgs'!$C$14:$C$3599, 'Budget Detail - EEEEEE'!$B445,'Expenditures - all orgs'!$B$14:$B$3599,'Budget Detail - EEEEEE'!$B$3)</f>
        <v>0</v>
      </c>
      <c r="D445" s="577">
        <f>SUMIFS('Expenditures - all orgs'!$E$14:$E$3599,'Expenditures - all orgs'!$C$14:$C$3599, 'Budget Detail - EEEEEE'!$B445,'Expenditures - all orgs'!$B$14:$B$3599,'Budget Detail - EEEEEE'!$B$3)</f>
        <v>0</v>
      </c>
      <c r="E445" s="578">
        <f>SUMIFS('Expenditures - all orgs'!$F$14:$F$3599,'Expenditures - all orgs'!$C$14:$C$3599, 'Budget Detail - EEEEEE'!$B445,'Expenditures - all orgs'!$B$14:$B$3599,'Budget Detail - EEEEEE'!$B$3)</f>
        <v>0</v>
      </c>
      <c r="F445" s="579">
        <f t="shared" si="63"/>
        <v>0</v>
      </c>
    </row>
    <row r="446" spans="1:6" ht="15" customHeight="1" x14ac:dyDescent="0.3">
      <c r="A446" s="222" t="s">
        <v>105</v>
      </c>
      <c r="B446" s="674" t="s">
        <v>107</v>
      </c>
      <c r="C446" s="336">
        <f>SUMIFS('Expenditures - all orgs'!$D$14:$D$3599,'Expenditures - all orgs'!$C$14:$C$3599, 'Budget Detail - EEEEEE'!$B446,'Expenditures - all orgs'!$B$14:$B$3599,'Budget Detail - EEEEEE'!$B$3)</f>
        <v>0</v>
      </c>
      <c r="D446" s="577">
        <f>SUMIFS('Expenditures - all orgs'!$E$14:$E$3599,'Expenditures - all orgs'!$C$14:$C$3599, 'Budget Detail - EEEEEE'!$B446,'Expenditures - all orgs'!$B$14:$B$3599,'Budget Detail - EEEEEE'!$B$3)</f>
        <v>0</v>
      </c>
      <c r="E446" s="578">
        <f>SUMIFS('Expenditures - all orgs'!$F$14:$F$3599,'Expenditures - all orgs'!$C$14:$C$3599, 'Budget Detail - EEEEEE'!$B446,'Expenditures - all orgs'!$B$14:$B$3599,'Budget Detail - EEEEEE'!$B$3)</f>
        <v>0</v>
      </c>
      <c r="F446" s="579">
        <f t="shared" si="63"/>
        <v>0</v>
      </c>
    </row>
    <row r="447" spans="1:6" ht="15" customHeight="1" x14ac:dyDescent="0.3">
      <c r="A447" s="222" t="s">
        <v>105</v>
      </c>
      <c r="B447" s="674" t="s">
        <v>107</v>
      </c>
      <c r="C447" s="336">
        <f>SUMIFS('Expenditures - all orgs'!$D$14:$D$3599,'Expenditures - all orgs'!$C$14:$C$3599, 'Budget Detail - EEEEEE'!$B447,'Expenditures - all orgs'!$B$14:$B$3599,'Budget Detail - EEEEEE'!$B$3)</f>
        <v>0</v>
      </c>
      <c r="D447" s="577">
        <f>SUMIFS('Expenditures - all orgs'!$E$14:$E$3599,'Expenditures - all orgs'!$C$14:$C$3599, 'Budget Detail - EEEEEE'!$B447,'Expenditures - all orgs'!$B$14:$B$3599,'Budget Detail - EEEEEE'!$B$3)</f>
        <v>0</v>
      </c>
      <c r="E447" s="578">
        <f>SUMIFS('Expenditures - all orgs'!$F$14:$F$3599,'Expenditures - all orgs'!$C$14:$C$3599, 'Budget Detail - EEEEEE'!$B447,'Expenditures - all orgs'!$B$14:$B$3599,'Budget Detail - EEEEEE'!$B$3)</f>
        <v>0</v>
      </c>
      <c r="F447" s="579">
        <f t="shared" si="63"/>
        <v>0</v>
      </c>
    </row>
    <row r="448" spans="1:6" ht="15" customHeight="1" x14ac:dyDescent="0.3">
      <c r="A448" s="222" t="s">
        <v>105</v>
      </c>
      <c r="B448" s="674" t="s">
        <v>107</v>
      </c>
      <c r="C448" s="336">
        <f>SUMIFS('Expenditures - all orgs'!$D$14:$D$3599,'Expenditures - all orgs'!$C$14:$C$3599, 'Budget Detail - EEEEEE'!$B448,'Expenditures - all orgs'!$B$14:$B$3599,'Budget Detail - EEEEEE'!$B$3)</f>
        <v>0</v>
      </c>
      <c r="D448" s="577">
        <f>SUMIFS('Expenditures - all orgs'!$E$14:$E$3599,'Expenditures - all orgs'!$C$14:$C$3599, 'Budget Detail - EEEEEE'!$B448,'Expenditures - all orgs'!$B$14:$B$3599,'Budget Detail - EEEEEE'!$B$3)</f>
        <v>0</v>
      </c>
      <c r="E448" s="578">
        <f>SUMIFS('Expenditures - all orgs'!$F$14:$F$3599,'Expenditures - all orgs'!$C$14:$C$3599, 'Budget Detail - EEEEEE'!$B448,'Expenditures - all orgs'!$B$14:$B$3599,'Budget Detail - EEEEEE'!$B$3)</f>
        <v>0</v>
      </c>
      <c r="F448" s="579">
        <f t="shared" si="63"/>
        <v>0</v>
      </c>
    </row>
    <row r="449" spans="1:6" ht="15" customHeight="1" x14ac:dyDescent="0.3">
      <c r="A449" s="222" t="s">
        <v>105</v>
      </c>
      <c r="B449" s="674" t="s">
        <v>107</v>
      </c>
      <c r="C449" s="336">
        <f>SUMIFS('Expenditures - all orgs'!$D$14:$D$3599,'Expenditures - all orgs'!$C$14:$C$3599, 'Budget Detail - EEEEEE'!$B449,'Expenditures - all orgs'!$B$14:$B$3599,'Budget Detail - EEEEEE'!$B$3)</f>
        <v>0</v>
      </c>
      <c r="D449" s="577">
        <f>SUMIFS('Expenditures - all orgs'!$E$14:$E$3599,'Expenditures - all orgs'!$C$14:$C$3599, 'Budget Detail - EEEEEE'!$B449,'Expenditures - all orgs'!$B$14:$B$3599,'Budget Detail - EEEEEE'!$B$3)</f>
        <v>0</v>
      </c>
      <c r="E449" s="578">
        <f>SUMIFS('Expenditures - all orgs'!$F$14:$F$3599,'Expenditures - all orgs'!$C$14:$C$3599, 'Budget Detail - EEEEEE'!$B449,'Expenditures - all orgs'!$B$14:$B$3599,'Budget Detail - EEEEEE'!$B$3)</f>
        <v>0</v>
      </c>
      <c r="F449" s="579">
        <f t="shared" si="63"/>
        <v>0</v>
      </c>
    </row>
    <row r="450" spans="1:6" ht="15" customHeight="1" x14ac:dyDescent="0.3">
      <c r="A450" s="222" t="s">
        <v>105</v>
      </c>
      <c r="B450" s="674" t="s">
        <v>107</v>
      </c>
      <c r="C450" s="336">
        <f>SUMIFS('Expenditures - all orgs'!$D$14:$D$3599,'Expenditures - all orgs'!$C$14:$C$3599, 'Budget Detail - EEEEEE'!$B450,'Expenditures - all orgs'!$B$14:$B$3599,'Budget Detail - EEEEEE'!$B$3)</f>
        <v>0</v>
      </c>
      <c r="D450" s="577">
        <f>SUMIFS('Expenditures - all orgs'!$E$14:$E$3599,'Expenditures - all orgs'!$C$14:$C$3599, 'Budget Detail - EEEEEE'!$B450,'Expenditures - all orgs'!$B$14:$B$3599,'Budget Detail - EEEEEE'!$B$3)</f>
        <v>0</v>
      </c>
      <c r="E450" s="578">
        <f>SUMIFS('Expenditures - all orgs'!$F$14:$F$3599,'Expenditures - all orgs'!$C$14:$C$3599, 'Budget Detail - EEEEEE'!$B450,'Expenditures - all orgs'!$B$14:$B$3599,'Budget Detail - EEEEEE'!$B$3)</f>
        <v>0</v>
      </c>
      <c r="F450" s="579">
        <f t="shared" si="63"/>
        <v>0</v>
      </c>
    </row>
    <row r="451" spans="1:6" ht="15" customHeight="1" thickBot="1" x14ac:dyDescent="0.35">
      <c r="A451" s="222" t="s">
        <v>105</v>
      </c>
      <c r="B451" s="674" t="s">
        <v>107</v>
      </c>
      <c r="C451" s="336">
        <f>SUMIFS('Expenditures - all orgs'!$D$14:$D$3599,'Expenditures - all orgs'!$C$14:$C$3599, 'Budget Detail - EEEEEE'!$B451,'Expenditures - all orgs'!$B$14:$B$3599,'Budget Detail - EEEEEE'!$B$3)</f>
        <v>0</v>
      </c>
      <c r="D451" s="580">
        <f>SUMIFS('Expenditures - all orgs'!$E$14:$E$3599,'Expenditures - all orgs'!$C$14:$C$3599, 'Budget Detail - EEEEEE'!$B451,'Expenditures - all orgs'!$B$14:$B$3599,'Budget Detail - EEEEEE'!$B$3)</f>
        <v>0</v>
      </c>
      <c r="E451" s="581">
        <f>SUMIFS('Expenditures - all orgs'!$F$14:$F$3599,'Expenditures - all orgs'!$C$14:$C$3599, 'Budget Detail - EEEEEE'!$B451,'Expenditures - all orgs'!$B$14:$B$3599,'Budget Detail - EEEEEE'!$B$3)</f>
        <v>0</v>
      </c>
      <c r="F451" s="582">
        <f t="shared" si="63"/>
        <v>0</v>
      </c>
    </row>
    <row r="452" spans="1:6" ht="15" customHeight="1" thickBot="1" x14ac:dyDescent="0.35">
      <c r="A452" s="218"/>
      <c r="B452" s="675" t="s">
        <v>362</v>
      </c>
      <c r="C452" s="385">
        <f>SUM(C432:C451)</f>
        <v>0</v>
      </c>
      <c r="D452" s="385">
        <f t="shared" ref="D452:F452" si="64">SUM(D432:D451)</f>
        <v>0</v>
      </c>
      <c r="E452" s="385">
        <f t="shared" si="64"/>
        <v>0</v>
      </c>
      <c r="F452" s="385">
        <f t="shared" si="64"/>
        <v>0</v>
      </c>
    </row>
    <row r="453" spans="1:6" ht="15" customHeight="1" thickBot="1" x14ac:dyDescent="0.35">
      <c r="A453" s="227"/>
      <c r="B453" s="227"/>
      <c r="C453" s="383"/>
      <c r="D453" s="383"/>
      <c r="E453" s="383"/>
      <c r="F453" s="384"/>
    </row>
    <row r="454" spans="1:6" ht="18" thickBot="1" x14ac:dyDescent="0.35">
      <c r="A454" s="1376" t="s">
        <v>307</v>
      </c>
      <c r="B454" s="1377"/>
      <c r="C454" s="337">
        <f>C88+C104+C118+C129+C147+C166+C200+C210+C220+C228+C235+C246+C255+C269+C280+C288+C303+C316+C323+C331+C345+C354+C362+C370+C380+C389+C402+C410+C414+C429+C452</f>
        <v>0</v>
      </c>
      <c r="D454" s="337">
        <f t="shared" ref="D454:F454" si="65">D88+D104+D118+D129+D147+D166+D200+D210+D220+D228+D235+D246+D255+D269+D280+D288+D303+D316+D323+D331+D345+D354+D362+D370+D380+D389+D402+D410+D414+D429+D452</f>
        <v>0</v>
      </c>
      <c r="E454" s="337">
        <f t="shared" si="65"/>
        <v>0</v>
      </c>
      <c r="F454" s="337">
        <f t="shared" si="65"/>
        <v>0</v>
      </c>
    </row>
    <row r="455" spans="1:6" ht="15" customHeight="1" x14ac:dyDescent="0.3">
      <c r="A455" s="218"/>
      <c r="B455" s="218"/>
      <c r="C455" s="338"/>
      <c r="D455" s="338"/>
      <c r="E455" s="338"/>
      <c r="F455" s="303"/>
    </row>
    <row r="456" spans="1:6" ht="15" customHeight="1" x14ac:dyDescent="0.3">
      <c r="A456" s="228" t="s">
        <v>295</v>
      </c>
      <c r="B456" s="707"/>
      <c r="C456" s="291"/>
      <c r="D456" s="709"/>
      <c r="E456" s="710"/>
      <c r="F456" s="714"/>
    </row>
    <row r="457" spans="1:6" ht="15" customHeight="1" x14ac:dyDescent="0.3">
      <c r="A457" s="218" t="s">
        <v>444</v>
      </c>
      <c r="B457" s="589">
        <v>129900</v>
      </c>
      <c r="C457" s="339">
        <f>SUMIFS('Expenditures - all orgs'!$D$14:$D$3599,'Expenditures - all orgs'!$C$14:$C$3599, 'Budget Detail - EEEEEE'!$B457,'Expenditures - all orgs'!$B$14:$B$3599,'Budget Detail - EEEEEE'!$B$3)</f>
        <v>0</v>
      </c>
      <c r="D457" s="584">
        <f>SUMIFS('Expenditures - all orgs'!$E$14:$E$3599,'Expenditures - all orgs'!$C$14:$C$3599, 'Budget Detail - EEEEEE'!$B457,'Expenditures - all orgs'!$B$14:$B$3599,'Budget Detail - EEEEEE'!$B$3)</f>
        <v>0</v>
      </c>
      <c r="E457" s="296">
        <f>SUMIFS('Expenditures - all orgs'!$F$14:$F$3599,'Expenditures - all orgs'!$C$14:$C$3599, 'Budget Detail - EEEEEE'!$B457,'Expenditures - all orgs'!$B$14:$B$3599,'Budget Detail - EEEEEE'!$B$3)</f>
        <v>0</v>
      </c>
      <c r="F457" s="297">
        <f>C457-D457-E457</f>
        <v>0</v>
      </c>
    </row>
    <row r="458" spans="1:6" ht="15" customHeight="1" x14ac:dyDescent="0.3">
      <c r="A458" s="218" t="s">
        <v>445</v>
      </c>
      <c r="B458" s="590">
        <v>139900</v>
      </c>
      <c r="C458" s="339">
        <f>SUMIFS('Expenditures - all orgs'!$D$14:$D$3599,'Expenditures - all orgs'!$C$14:$C$3599, 'Budget Detail - EEEEEE'!$B458,'Expenditures - all orgs'!$B$14:$B$3599,'Budget Detail - EEEEEE'!$B$3)</f>
        <v>0</v>
      </c>
      <c r="D458" s="584">
        <f>SUMIFS('Expenditures - all orgs'!$E$14:$E$3599,'Expenditures - all orgs'!$C$14:$C$3599, 'Budget Detail - EEEEEE'!$B458,'Expenditures - all orgs'!$B$14:$B$3599,'Budget Detail - EEEEEE'!$B$3)</f>
        <v>0</v>
      </c>
      <c r="E458" s="296">
        <f>SUMIFS('Expenditures - all orgs'!$F$14:$F$3599,'Expenditures - all orgs'!$C$14:$C$3599, 'Budget Detail - EEEEEE'!$B458,'Expenditures - all orgs'!$B$14:$B$3599,'Budget Detail - EEEEEE'!$B$3)</f>
        <v>0</v>
      </c>
      <c r="F458" s="297">
        <f t="shared" ref="F458:F470" si="66">C458-D458-E458</f>
        <v>0</v>
      </c>
    </row>
    <row r="459" spans="1:6" ht="15" customHeight="1" x14ac:dyDescent="0.3">
      <c r="A459" s="218" t="s">
        <v>446</v>
      </c>
      <c r="B459" s="590">
        <v>149900</v>
      </c>
      <c r="C459" s="339">
        <f>SUMIFS('Expenditures - all orgs'!$D$14:$D$3599,'Expenditures - all orgs'!$C$14:$C$3599, 'Budget Detail - EEEEEE'!$B459,'Expenditures - all orgs'!$B$14:$B$3599,'Budget Detail - EEEEEE'!$B$3)</f>
        <v>0</v>
      </c>
      <c r="D459" s="584">
        <f>SUMIFS('Expenditures - all orgs'!$E$14:$E$3599,'Expenditures - all orgs'!$C$14:$C$3599, 'Budget Detail - EEEEEE'!$B459,'Expenditures - all orgs'!$B$14:$B$3599,'Budget Detail - EEEEEE'!$B$3)</f>
        <v>0</v>
      </c>
      <c r="E459" s="296">
        <f>SUMIFS('Expenditures - all orgs'!$F$14:$F$3599,'Expenditures - all orgs'!$C$14:$C$3599, 'Budget Detail - EEEEEE'!$B459,'Expenditures - all orgs'!$B$14:$B$3599,'Budget Detail - EEEEEE'!$B$3)</f>
        <v>0</v>
      </c>
      <c r="F459" s="297">
        <f t="shared" si="66"/>
        <v>0</v>
      </c>
    </row>
    <row r="460" spans="1:6" ht="15" customHeight="1" x14ac:dyDescent="0.3">
      <c r="A460" s="218" t="s">
        <v>447</v>
      </c>
      <c r="B460" s="590">
        <v>229900</v>
      </c>
      <c r="C460" s="339">
        <f>SUMIFS('Expenditures - all orgs'!$D$14:$D$3599,'Expenditures - all orgs'!$C$14:$C$3599, 'Budget Detail - EEEEEE'!$B460,'Expenditures - all orgs'!$B$14:$B$3599,'Budget Detail - EEEEEE'!$B$3)</f>
        <v>0</v>
      </c>
      <c r="D460" s="584">
        <f>SUMIFS('Expenditures - all orgs'!$E$14:$E$3599,'Expenditures - all orgs'!$C$14:$C$3599, 'Budget Detail - EEEEEE'!$B460,'Expenditures - all orgs'!$B$14:$B$3599,'Budget Detail - EEEEEE'!$B$3)</f>
        <v>0</v>
      </c>
      <c r="E460" s="296">
        <f>SUMIFS('Expenditures - all orgs'!$F$14:$F$3599,'Expenditures - all orgs'!$C$14:$C$3599, 'Budget Detail - EEEEEE'!$B460,'Expenditures - all orgs'!$B$14:$B$3599,'Budget Detail - EEEEEE'!$B$3)</f>
        <v>0</v>
      </c>
      <c r="F460" s="297">
        <f t="shared" si="66"/>
        <v>0</v>
      </c>
    </row>
    <row r="461" spans="1:6" ht="15" customHeight="1" x14ac:dyDescent="0.3">
      <c r="A461" s="218" t="s">
        <v>105</v>
      </c>
      <c r="B461" s="590" t="s">
        <v>52</v>
      </c>
      <c r="C461" s="339">
        <f>SUMIFS('Expenditures - all orgs'!$D$14:$D$3599,'Expenditures - all orgs'!$C$14:$C$3599, 'Budget Detail - EEEEEE'!$B461,'Expenditures - all orgs'!$B$14:$B$3599,'Budget Detail - EEEEEE'!$B$3)</f>
        <v>0</v>
      </c>
      <c r="D461" s="584">
        <f>SUMIFS('Expenditures - all orgs'!$E$14:$E$3599,'Expenditures - all orgs'!$C$14:$C$3599, 'Budget Detail - EEEEEE'!$B461,'Expenditures - all orgs'!$B$14:$B$3599,'Budget Detail - EEEEEE'!$B$3)</f>
        <v>0</v>
      </c>
      <c r="E461" s="296">
        <f>SUMIFS('Expenditures - all orgs'!$F$14:$F$3599,'Expenditures - all orgs'!$C$14:$C$3599, 'Budget Detail - EEEEEE'!$B461,'Expenditures - all orgs'!$B$14:$B$3599,'Budget Detail - EEEEEE'!$B$3)</f>
        <v>0</v>
      </c>
      <c r="F461" s="297">
        <f t="shared" si="66"/>
        <v>0</v>
      </c>
    </row>
    <row r="462" spans="1:6" ht="15" customHeight="1" x14ac:dyDescent="0.3">
      <c r="A462" s="218" t="s">
        <v>105</v>
      </c>
      <c r="B462" s="590" t="s">
        <v>52</v>
      </c>
      <c r="C462" s="339">
        <f>SUMIFS('Expenditures - all orgs'!$D$14:$D$3599,'Expenditures - all orgs'!$C$14:$C$3599, 'Budget Detail - EEEEEE'!$B462,'Expenditures - all orgs'!$B$14:$B$3599,'Budget Detail - EEEEEE'!$B$3)</f>
        <v>0</v>
      </c>
      <c r="D462" s="584">
        <f>SUMIFS('Expenditures - all orgs'!$E$14:$E$3599,'Expenditures - all orgs'!$C$14:$C$3599, 'Budget Detail - EEEEEE'!$B462,'Expenditures - all orgs'!$B$14:$B$3599,'Budget Detail - EEEEEE'!$B$3)</f>
        <v>0</v>
      </c>
      <c r="E462" s="296">
        <f>SUMIFS('Expenditures - all orgs'!$F$14:$F$3599,'Expenditures - all orgs'!$C$14:$C$3599, 'Budget Detail - EEEEEE'!$B462,'Expenditures - all orgs'!$B$14:$B$3599,'Budget Detail - EEEEEE'!$B$3)</f>
        <v>0</v>
      </c>
      <c r="F462" s="297">
        <f t="shared" ref="F462:F465" si="67">C462-D462-E462</f>
        <v>0</v>
      </c>
    </row>
    <row r="463" spans="1:6" ht="15" customHeight="1" x14ac:dyDescent="0.3">
      <c r="A463" s="218" t="s">
        <v>105</v>
      </c>
      <c r="B463" s="590" t="s">
        <v>52</v>
      </c>
      <c r="C463" s="339">
        <f>SUMIFS('Expenditures - all orgs'!$D$14:$D$3599,'Expenditures - all orgs'!$C$14:$C$3599, 'Budget Detail - EEEEEE'!$B463,'Expenditures - all orgs'!$B$14:$B$3599,'Budget Detail - EEEEEE'!$B$3)</f>
        <v>0</v>
      </c>
      <c r="D463" s="584">
        <f>SUMIFS('Expenditures - all orgs'!$E$14:$E$3599,'Expenditures - all orgs'!$C$14:$C$3599, 'Budget Detail - EEEEEE'!$B463,'Expenditures - all orgs'!$B$14:$B$3599,'Budget Detail - EEEEEE'!$B$3)</f>
        <v>0</v>
      </c>
      <c r="E463" s="296">
        <f>SUMIFS('Expenditures - all orgs'!$F$14:$F$3599,'Expenditures - all orgs'!$C$14:$C$3599, 'Budget Detail - EEEEEE'!$B463,'Expenditures - all orgs'!$B$14:$B$3599,'Budget Detail - EEEEEE'!$B$3)</f>
        <v>0</v>
      </c>
      <c r="F463" s="297">
        <f t="shared" si="67"/>
        <v>0</v>
      </c>
    </row>
    <row r="464" spans="1:6" ht="15" customHeight="1" x14ac:dyDescent="0.3">
      <c r="A464" s="218" t="s">
        <v>105</v>
      </c>
      <c r="B464" s="590" t="s">
        <v>52</v>
      </c>
      <c r="C464" s="339">
        <f>SUMIFS('Expenditures - all orgs'!$D$14:$D$3599,'Expenditures - all orgs'!$C$14:$C$3599, 'Budget Detail - EEEEEE'!$B464,'Expenditures - all orgs'!$B$14:$B$3599,'Budget Detail - EEEEEE'!$B$3)</f>
        <v>0</v>
      </c>
      <c r="D464" s="584">
        <f>SUMIFS('Expenditures - all orgs'!$E$14:$E$3599,'Expenditures - all orgs'!$C$14:$C$3599, 'Budget Detail - EEEEEE'!$B464,'Expenditures - all orgs'!$B$14:$B$3599,'Budget Detail - EEEEEE'!$B$3)</f>
        <v>0</v>
      </c>
      <c r="E464" s="296">
        <f>SUMIFS('Expenditures - all orgs'!$F$14:$F$3599,'Expenditures - all orgs'!$C$14:$C$3599, 'Budget Detail - EEEEEE'!$B464,'Expenditures - all orgs'!$B$14:$B$3599,'Budget Detail - EEEEEE'!$B$3)</f>
        <v>0</v>
      </c>
      <c r="F464" s="297">
        <f t="shared" si="67"/>
        <v>0</v>
      </c>
    </row>
    <row r="465" spans="1:9" ht="15" customHeight="1" x14ac:dyDescent="0.3">
      <c r="A465" s="218" t="s">
        <v>105</v>
      </c>
      <c r="B465" s="590" t="s">
        <v>52</v>
      </c>
      <c r="C465" s="339">
        <f>SUMIFS('Expenditures - all orgs'!$D$14:$D$3599,'Expenditures - all orgs'!$C$14:$C$3599, 'Budget Detail - EEEEEE'!$B465,'Expenditures - all orgs'!$B$14:$B$3599,'Budget Detail - EEEEEE'!$B$3)</f>
        <v>0</v>
      </c>
      <c r="D465" s="584">
        <f>SUMIFS('Expenditures - all orgs'!$E$14:$E$3599,'Expenditures - all orgs'!$C$14:$C$3599, 'Budget Detail - EEEEEE'!$B465,'Expenditures - all orgs'!$B$14:$B$3599,'Budget Detail - EEEEEE'!$B$3)</f>
        <v>0</v>
      </c>
      <c r="E465" s="296">
        <f>SUMIFS('Expenditures - all orgs'!$F$14:$F$3599,'Expenditures - all orgs'!$C$14:$C$3599, 'Budget Detail - EEEEEE'!$B465,'Expenditures - all orgs'!$B$14:$B$3599,'Budget Detail - EEEEEE'!$B$3)</f>
        <v>0</v>
      </c>
      <c r="F465" s="297">
        <f t="shared" si="67"/>
        <v>0</v>
      </c>
    </row>
    <row r="466" spans="1:9" ht="15" customHeight="1" x14ac:dyDescent="0.3">
      <c r="A466" s="218" t="s">
        <v>105</v>
      </c>
      <c r="B466" s="590" t="s">
        <v>52</v>
      </c>
      <c r="C466" s="339">
        <f>SUMIFS('Expenditures - all orgs'!$D$14:$D$3599,'Expenditures - all orgs'!$C$14:$C$3599, 'Budget Detail - EEEEEE'!$B466,'Expenditures - all orgs'!$B$14:$B$3599,'Budget Detail - EEEEEE'!$B$3)</f>
        <v>0</v>
      </c>
      <c r="D466" s="584">
        <f>SUMIFS('Expenditures - all orgs'!$E$14:$E$3599,'Expenditures - all orgs'!$C$14:$C$3599, 'Budget Detail - EEEEEE'!$B466,'Expenditures - all orgs'!$B$14:$B$3599,'Budget Detail - EEEEEE'!$B$3)</f>
        <v>0</v>
      </c>
      <c r="E466" s="296">
        <f>SUMIFS('Expenditures - all orgs'!$F$14:$F$3599,'Expenditures - all orgs'!$C$14:$C$3599, 'Budget Detail - EEEEEE'!$B466,'Expenditures - all orgs'!$B$14:$B$3599,'Budget Detail - EEEEEE'!$B$3)</f>
        <v>0</v>
      </c>
      <c r="F466" s="297">
        <f t="shared" si="66"/>
        <v>0</v>
      </c>
    </row>
    <row r="467" spans="1:9" ht="15" customHeight="1" x14ac:dyDescent="0.3">
      <c r="A467" s="218" t="s">
        <v>105</v>
      </c>
      <c r="B467" s="590" t="s">
        <v>52</v>
      </c>
      <c r="C467" s="339">
        <f>SUMIFS('Expenditures - all orgs'!$D$14:$D$3599,'Expenditures - all orgs'!$C$14:$C$3599, 'Budget Detail - EEEEEE'!$B467,'Expenditures - all orgs'!$B$14:$B$3599,'Budget Detail - EEEEEE'!$B$3)</f>
        <v>0</v>
      </c>
      <c r="D467" s="584">
        <f>SUMIFS('Expenditures - all orgs'!$E$14:$E$3599,'Expenditures - all orgs'!$C$14:$C$3599, 'Budget Detail - EEEEEE'!$B467,'Expenditures - all orgs'!$B$14:$B$3599,'Budget Detail - EEEEEE'!$B$3)</f>
        <v>0</v>
      </c>
      <c r="E467" s="296">
        <f>SUMIFS('Expenditures - all orgs'!$F$14:$F$3599,'Expenditures - all orgs'!$C$14:$C$3599, 'Budget Detail - EEEEEE'!$B467,'Expenditures - all orgs'!$B$14:$B$3599,'Budget Detail - EEEEEE'!$B$3)</f>
        <v>0</v>
      </c>
      <c r="F467" s="297">
        <f t="shared" si="66"/>
        <v>0</v>
      </c>
    </row>
    <row r="468" spans="1:9" ht="15" customHeight="1" x14ac:dyDescent="0.3">
      <c r="A468" s="218" t="s">
        <v>105</v>
      </c>
      <c r="B468" s="590" t="s">
        <v>52</v>
      </c>
      <c r="C468" s="339">
        <f>SUMIFS('Expenditures - all orgs'!$D$14:$D$3599,'Expenditures - all orgs'!$C$14:$C$3599, 'Budget Detail - EEEEEE'!$B468,'Expenditures - all orgs'!$B$14:$B$3599,'Budget Detail - EEEEEE'!$B$3)</f>
        <v>0</v>
      </c>
      <c r="D468" s="584">
        <f>SUMIFS('Expenditures - all orgs'!$E$14:$E$3599,'Expenditures - all orgs'!$C$14:$C$3599, 'Budget Detail - EEEEEE'!$B468,'Expenditures - all orgs'!$B$14:$B$3599,'Budget Detail - EEEEEE'!$B$3)</f>
        <v>0</v>
      </c>
      <c r="E468" s="296">
        <f>SUMIFS('Expenditures - all orgs'!$F$14:$F$3599,'Expenditures - all orgs'!$C$14:$C$3599, 'Budget Detail - EEEEEE'!$B468,'Expenditures - all orgs'!$B$14:$B$3599,'Budget Detail - EEEEEE'!$B$3)</f>
        <v>0</v>
      </c>
      <c r="F468" s="297">
        <f t="shared" si="66"/>
        <v>0</v>
      </c>
    </row>
    <row r="469" spans="1:9" ht="15" customHeight="1" x14ac:dyDescent="0.3">
      <c r="A469" s="218" t="s">
        <v>105</v>
      </c>
      <c r="B469" s="590" t="s">
        <v>52</v>
      </c>
      <c r="C469" s="339">
        <f>SUMIFS('Expenditures - all orgs'!$D$14:$D$3599,'Expenditures - all orgs'!$C$14:$C$3599, 'Budget Detail - EEEEEE'!$B469,'Expenditures - all orgs'!$B$14:$B$3599,'Budget Detail - EEEEEE'!$B$3)</f>
        <v>0</v>
      </c>
      <c r="D469" s="584">
        <f>SUMIFS('Expenditures - all orgs'!$E$14:$E$3599,'Expenditures - all orgs'!$C$14:$C$3599, 'Budget Detail - EEEEEE'!$B469,'Expenditures - all orgs'!$B$14:$B$3599,'Budget Detail - EEEEEE'!$B$3)</f>
        <v>0</v>
      </c>
      <c r="E469" s="296">
        <f>SUMIFS('Expenditures - all orgs'!$F$14:$F$3599,'Expenditures - all orgs'!$C$14:$C$3599, 'Budget Detail - EEEEEE'!$B469,'Expenditures - all orgs'!$B$14:$B$3599,'Budget Detail - EEEEEE'!$B$3)</f>
        <v>0</v>
      </c>
      <c r="F469" s="297">
        <f t="shared" si="66"/>
        <v>0</v>
      </c>
    </row>
    <row r="470" spans="1:9" ht="15" customHeight="1" thickBot="1" x14ac:dyDescent="0.35">
      <c r="A470" s="707" t="s">
        <v>105</v>
      </c>
      <c r="B470" s="590" t="s">
        <v>52</v>
      </c>
      <c r="C470" s="339">
        <f>SUMIFS('Expenditures - all orgs'!$D$14:$D$3599,'Expenditures - all orgs'!$C$14:$C$3599, 'Budget Detail - EEEEEE'!$B470,'Expenditures - all orgs'!$B$14:$B$3599,'Budget Detail - EEEEEE'!$B$3)</f>
        <v>0</v>
      </c>
      <c r="D470" s="584">
        <f>SUMIFS('Expenditures - all orgs'!$E$14:$E$3599,'Expenditures - all orgs'!$C$14:$C$3599, 'Budget Detail - EEEEEE'!$B470,'Expenditures - all orgs'!$B$14:$B$3599,'Budget Detail - EEEEEE'!$B$3)</f>
        <v>0</v>
      </c>
      <c r="E470" s="296">
        <f>SUMIFS('Expenditures - all orgs'!$F$14:$F$3599,'Expenditures - all orgs'!$C$14:$C$3599, 'Budget Detail - EEEEEE'!$B470,'Expenditures - all orgs'!$B$14:$B$3599,'Budget Detail - EEEEEE'!$B$3)</f>
        <v>0</v>
      </c>
      <c r="F470" s="297">
        <f t="shared" si="66"/>
        <v>0</v>
      </c>
    </row>
    <row r="471" spans="1:9" ht="15" customHeight="1" thickBot="1" x14ac:dyDescent="0.35">
      <c r="A471" s="1365" t="s">
        <v>296</v>
      </c>
      <c r="B471" s="1366"/>
      <c r="C471" s="1143">
        <f>SUM(C457:C470)</f>
        <v>0</v>
      </c>
      <c r="D471" s="1143">
        <f>SUM(D457:D470)</f>
        <v>0</v>
      </c>
      <c r="E471" s="1143">
        <f>SUM(E457:E470)</f>
        <v>0</v>
      </c>
      <c r="F471" s="1145">
        <f>SUM(F457:F470)</f>
        <v>0</v>
      </c>
    </row>
    <row r="472" spans="1:9" ht="15" customHeight="1" thickBot="1" x14ac:dyDescent="0.35">
      <c r="A472" s="707"/>
      <c r="B472" s="707"/>
      <c r="C472" s="709"/>
      <c r="D472" s="709"/>
      <c r="E472" s="710"/>
      <c r="F472" s="714"/>
    </row>
    <row r="473" spans="1:9" ht="15" customHeight="1" thickBot="1" x14ac:dyDescent="0.35">
      <c r="A473" s="1388" t="s">
        <v>314</v>
      </c>
      <c r="B473" s="1388"/>
      <c r="C473" s="340">
        <f>C454+C471</f>
        <v>0</v>
      </c>
      <c r="D473" s="340">
        <f>D454+D471</f>
        <v>0</v>
      </c>
      <c r="E473" s="340">
        <f>E454+E471</f>
        <v>0</v>
      </c>
      <c r="F473" s="976">
        <f>F454+F471</f>
        <v>0</v>
      </c>
    </row>
    <row r="474" spans="1:9" ht="15" customHeight="1" thickBot="1" x14ac:dyDescent="0.35">
      <c r="A474" s="707"/>
      <c r="B474" s="707"/>
      <c r="C474" s="709"/>
      <c r="D474" s="709"/>
      <c r="E474" s="710"/>
      <c r="F474" s="714"/>
    </row>
    <row r="475" spans="1:9" ht="18.600000000000001" thickTop="1" thickBot="1" x14ac:dyDescent="0.35">
      <c r="A475" s="1427" t="s">
        <v>297</v>
      </c>
      <c r="B475" s="1428"/>
      <c r="C475" s="977">
        <f>C83+C473</f>
        <v>0</v>
      </c>
      <c r="D475" s="978">
        <f>D83+D473</f>
        <v>0</v>
      </c>
      <c r="E475" s="979">
        <f>E83+E473</f>
        <v>0</v>
      </c>
      <c r="F475" s="980">
        <f>F83+F473</f>
        <v>0</v>
      </c>
    </row>
    <row r="476" spans="1:9" ht="15" thickBot="1" x14ac:dyDescent="0.35">
      <c r="A476" s="707"/>
      <c r="B476" s="707"/>
      <c r="C476" s="709"/>
      <c r="D476" s="709"/>
      <c r="E476" s="710"/>
      <c r="F476" s="714"/>
    </row>
    <row r="477" spans="1:9" ht="18" customHeight="1" thickTop="1" thickBot="1" x14ac:dyDescent="0.35">
      <c r="A477" s="707"/>
      <c r="B477" s="707"/>
      <c r="C477" s="709"/>
      <c r="D477" s="709"/>
      <c r="E477" s="710"/>
      <c r="F477" s="705">
        <f>E475+F475</f>
        <v>0</v>
      </c>
      <c r="G477" s="1420" t="s">
        <v>366</v>
      </c>
      <c r="H477" s="1420"/>
      <c r="I477" s="1420"/>
    </row>
    <row r="478" spans="1:9" ht="15" thickTop="1" x14ac:dyDescent="0.3">
      <c r="A478" s="305"/>
      <c r="B478" s="305"/>
      <c r="C478" s="709"/>
      <c r="D478" s="709"/>
      <c r="E478" s="710"/>
      <c r="F478" s="714"/>
    </row>
  </sheetData>
  <sheetProtection algorithmName="SHA-512" hashValue="2IZZGss7hBNpW0gOO+6H1kvK7DBHqL8Qp6lDyPa+egzulNjHXnXQo44BVP9UPtMjxJA5aLSvsi4/15wKZGgfWw==" saltValue="o5UMZck0ZyyMDzyCWwxoLA==" spinCount="100000" sheet="1" objects="1" scenarios="1"/>
  <mergeCells count="15">
    <mergeCell ref="G477:I477"/>
    <mergeCell ref="E7:E8"/>
    <mergeCell ref="B2:D2"/>
    <mergeCell ref="B5:D5"/>
    <mergeCell ref="A7:A8"/>
    <mergeCell ref="B7:B8"/>
    <mergeCell ref="C7:C8"/>
    <mergeCell ref="A475:B475"/>
    <mergeCell ref="A71:B71"/>
    <mergeCell ref="A81:B81"/>
    <mergeCell ref="A83:B83"/>
    <mergeCell ref="A454:B454"/>
    <mergeCell ref="A471:B471"/>
    <mergeCell ref="A473:B473"/>
    <mergeCell ref="D7:D8"/>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478"/>
  <sheetViews>
    <sheetView workbookViewId="0">
      <pane ySplit="8" topLeftCell="A9" activePane="bottomLeft" state="frozen"/>
      <selection pane="bottomLeft" activeCell="C10" sqref="C10"/>
    </sheetView>
  </sheetViews>
  <sheetFormatPr defaultRowHeight="14.4" x14ac:dyDescent="0.3"/>
  <cols>
    <col min="1" max="1" width="43.33203125" style="960" customWidth="1"/>
    <col min="2" max="2" width="9.77734375" style="960" customWidth="1"/>
    <col min="3" max="6" width="23.77734375" style="960" customWidth="1"/>
    <col min="7" max="16384" width="8.88671875" style="960"/>
  </cols>
  <sheetData>
    <row r="1" spans="1:37" x14ac:dyDescent="0.3">
      <c r="A1" s="255"/>
      <c r="B1" s="255"/>
      <c r="C1" s="713"/>
      <c r="D1" s="255"/>
      <c r="E1" s="255"/>
      <c r="F1" s="345"/>
    </row>
    <row r="2" spans="1:37" x14ac:dyDescent="0.3">
      <c r="A2" s="248" t="s">
        <v>302</v>
      </c>
      <c r="B2" s="1432" t="str">
        <f>'Expenditures - all orgs'!B7</f>
        <v>Dept name</v>
      </c>
      <c r="C2" s="1433"/>
      <c r="D2" s="1434"/>
      <c r="E2" s="249" t="s">
        <v>315</v>
      </c>
      <c r="F2" s="983">
        <f>C475</f>
        <v>0</v>
      </c>
    </row>
    <row r="3" spans="1:37" x14ac:dyDescent="0.3">
      <c r="A3" s="248" t="s">
        <v>41</v>
      </c>
      <c r="B3" s="984" t="str">
        <f>'Expenditures - all orgs'!E7</f>
        <v>FFFFFF</v>
      </c>
      <c r="C3" s="256"/>
      <c r="D3" s="257"/>
      <c r="E3" s="959" t="s">
        <v>361</v>
      </c>
      <c r="F3" s="981"/>
    </row>
    <row r="4" spans="1:37" ht="15" thickBot="1" x14ac:dyDescent="0.35">
      <c r="A4" s="259"/>
      <c r="B4" s="260"/>
      <c r="C4" s="260"/>
      <c r="D4" s="260"/>
      <c r="E4" s="959" t="s">
        <v>399</v>
      </c>
      <c r="F4" s="981"/>
    </row>
    <row r="5" spans="1:37" ht="25.2" thickBot="1" x14ac:dyDescent="0.35">
      <c r="A5" s="263"/>
      <c r="B5" s="1435" t="s">
        <v>154</v>
      </c>
      <c r="C5" s="1436"/>
      <c r="D5" s="1437"/>
      <c r="E5" s="264"/>
      <c r="F5" s="253"/>
    </row>
    <row r="6" spans="1:37" ht="15" thickBot="1" x14ac:dyDescent="0.35">
      <c r="A6" s="263"/>
      <c r="B6" s="963"/>
      <c r="C6" s="709"/>
      <c r="D6" s="265"/>
      <c r="E6" s="264"/>
      <c r="F6" s="253"/>
    </row>
    <row r="7" spans="1:37" ht="27.6" x14ac:dyDescent="0.3">
      <c r="A7" s="1378" t="s">
        <v>55</v>
      </c>
      <c r="B7" s="1398" t="s">
        <v>0</v>
      </c>
      <c r="C7" s="1371" t="s">
        <v>312</v>
      </c>
      <c r="D7" s="1389" t="s">
        <v>400</v>
      </c>
      <c r="E7" s="1369" t="s">
        <v>49</v>
      </c>
      <c r="F7" s="266" t="s">
        <v>42</v>
      </c>
    </row>
    <row r="8" spans="1:37" ht="15" thickBot="1" x14ac:dyDescent="0.35">
      <c r="A8" s="1379"/>
      <c r="B8" s="1399"/>
      <c r="C8" s="1372"/>
      <c r="D8" s="1390"/>
      <c r="E8" s="1370"/>
      <c r="F8" s="982" t="s">
        <v>299</v>
      </c>
    </row>
    <row r="9" spans="1:37" ht="17.399999999999999" x14ac:dyDescent="0.3">
      <c r="A9" s="272" t="s">
        <v>155</v>
      </c>
      <c r="B9" s="964"/>
      <c r="C9" s="273"/>
      <c r="D9" s="709"/>
      <c r="E9" s="710"/>
      <c r="F9" s="711"/>
    </row>
    <row r="10" spans="1:37" x14ac:dyDescent="0.3">
      <c r="A10" s="708" t="s">
        <v>5</v>
      </c>
      <c r="B10" s="1141">
        <v>111100</v>
      </c>
      <c r="C10" s="275">
        <f>SUMIFS('Expenditures - all orgs'!$D$14:$D$3599,'Expenditures - all orgs'!$C$14:$C$3599, 'Budget Detail - FFFFFF'!$B10,'Expenditures - all orgs'!$B$14:$B$3599,'Budget Detail - FFFFFF'!$B$3)</f>
        <v>0</v>
      </c>
      <c r="D10" s="276">
        <f>SUMIFS('Expenditures - all orgs'!$E$14:$E$3599,'Expenditures - all orgs'!$C$14:$C$3599, 'Budget Detail - FFFFFF'!$B10,'Expenditures - all orgs'!$B$14:$B$3599,'Budget Detail - FFFFFF'!$B$3)</f>
        <v>0</v>
      </c>
      <c r="E10" s="965">
        <f>SUMIFS('Expenditures - all orgs'!$F$14:$F$3599,'Expenditures - all orgs'!$C$14:$C$3599, 'Budget Detail - FFFFFF'!$B10,'Expenditures - all orgs'!$B$14:$B$3599,'Budget Detail - FFFFFF'!$B$3)</f>
        <v>0</v>
      </c>
      <c r="F10" s="278">
        <f>C10-D10-E10</f>
        <v>0</v>
      </c>
    </row>
    <row r="11" spans="1:37" x14ac:dyDescent="0.3">
      <c r="A11" s="216" t="s">
        <v>6</v>
      </c>
      <c r="B11" s="1140">
        <v>111200</v>
      </c>
      <c r="C11" s="275">
        <f>SUMIFS('Expenditures - all orgs'!$D$14:$D$3599,'Expenditures - all orgs'!$C$14:$C$3599, 'Budget Detail - FFFFFF'!$B11,'Expenditures - all orgs'!$B$14:$B$3599,'Budget Detail - FFFFFF'!$B$3)</f>
        <v>0</v>
      </c>
      <c r="D11" s="276">
        <f>SUMIFS('Expenditures - all orgs'!$E$14:$E$3599,'Expenditures - all orgs'!$C$14:$C$3599, 'Budget Detail - FFFFFF'!$B11,'Expenditures - all orgs'!$B$14:$B$3599,'Budget Detail - FFFFFF'!$B$3)</f>
        <v>0</v>
      </c>
      <c r="E11" s="965">
        <f>SUMIFS('Expenditures - all orgs'!$F$14:$F$3599,'Expenditures - all orgs'!$C$14:$C$3599, 'Budget Detail - FFFFFF'!$B11,'Expenditures - all orgs'!$B$14:$B$3599,'Budget Detail - FFFFFF'!$B$3)</f>
        <v>0</v>
      </c>
      <c r="F11" s="278">
        <f t="shared" ref="F11:F75" si="0">C11-D11-E11</f>
        <v>0</v>
      </c>
    </row>
    <row r="12" spans="1:37" x14ac:dyDescent="0.3">
      <c r="A12" s="216" t="s">
        <v>110</v>
      </c>
      <c r="B12" s="1140">
        <v>111210</v>
      </c>
      <c r="C12" s="275">
        <f>SUMIFS('Expenditures - all orgs'!$D$14:$D$3599,'Expenditures - all orgs'!$C$14:$C$3599, 'Budget Detail - FFFFFF'!$B12,'Expenditures - all orgs'!$B$14:$B$3599,'Budget Detail - FFFFFF'!$B$3)</f>
        <v>0</v>
      </c>
      <c r="D12" s="276">
        <f>SUMIFS('Expenditures - all orgs'!$E$14:$E$3599,'Expenditures - all orgs'!$C$14:$C$3599, 'Budget Detail - FFFFFF'!$B12,'Expenditures - all orgs'!$B$14:$B$3599,'Budget Detail - FFFFFF'!$B$3)</f>
        <v>0</v>
      </c>
      <c r="E12" s="965">
        <f>SUMIFS('Expenditures - all orgs'!$F$14:$F$3599,'Expenditures - all orgs'!$C$14:$C$3599, 'Budget Detail - FFFFFF'!$B12,'Expenditures - all orgs'!$B$14:$B$3599,'Budget Detail - FFFFFF'!$B$3)</f>
        <v>0</v>
      </c>
      <c r="F12" s="278">
        <f t="shared" si="0"/>
        <v>0</v>
      </c>
    </row>
    <row r="13" spans="1:37" x14ac:dyDescent="0.3">
      <c r="A13" s="216" t="s">
        <v>310</v>
      </c>
      <c r="B13" s="1140">
        <v>111220</v>
      </c>
      <c r="C13" s="275">
        <f>SUMIFS('Expenditures - all orgs'!$D$14:$D$3599,'Expenditures - all orgs'!$C$14:$C$3599, 'Budget Detail - FFFFFF'!$B13,'Expenditures - all orgs'!$B$14:$B$3599,'Budget Detail - FFFFFF'!$B$3)</f>
        <v>0</v>
      </c>
      <c r="D13" s="276">
        <f>SUMIFS('Expenditures - all orgs'!$E$14:$E$3599,'Expenditures - all orgs'!$C$14:$C$3599, 'Budget Detail - FFFFFF'!$B13,'Expenditures - all orgs'!$B$14:$B$3599,'Budget Detail - FFFFFF'!$B$3)</f>
        <v>0</v>
      </c>
      <c r="E13" s="965">
        <f>SUMIFS('Expenditures - all orgs'!$F$14:$F$3599,'Expenditures - all orgs'!$C$14:$C$3599, 'Budget Detail - FFFFFF'!$B13,'Expenditures - all orgs'!$B$14:$B$3599,'Budget Detail - FFFFFF'!$B$3)</f>
        <v>0</v>
      </c>
      <c r="F13" s="278">
        <f t="shared" si="0"/>
        <v>0</v>
      </c>
    </row>
    <row r="14" spans="1:37" x14ac:dyDescent="0.3">
      <c r="A14" s="216" t="s">
        <v>7</v>
      </c>
      <c r="B14" s="1140">
        <v>111300</v>
      </c>
      <c r="C14" s="275">
        <f>SUMIFS('Expenditures - all orgs'!$D$14:$D$3599,'Expenditures - all orgs'!$C$14:$C$3599, 'Budget Detail - FFFFFF'!$B14,'Expenditures - all orgs'!$B$14:$B$3599,'Budget Detail - FFFFFF'!$B$3)</f>
        <v>0</v>
      </c>
      <c r="D14" s="276">
        <f>SUMIFS('Expenditures - all orgs'!$E$14:$E$3599,'Expenditures - all orgs'!$C$14:$C$3599, 'Budget Detail - FFFFFF'!$B14,'Expenditures - all orgs'!$B$14:$B$3599,'Budget Detail - FFFFFF'!$B$3)</f>
        <v>0</v>
      </c>
      <c r="E14" s="965">
        <f>SUMIFS('Expenditures - all orgs'!$F$14:$F$3599,'Expenditures - all orgs'!$C$14:$C$3599, 'Budget Detail - FFFFFF'!$B14,'Expenditures - all orgs'!$B$14:$B$3599,'Budget Detail - FFFFFF'!$B$3)</f>
        <v>0</v>
      </c>
      <c r="F14" s="278">
        <f t="shared" si="0"/>
        <v>0</v>
      </c>
    </row>
    <row r="15" spans="1:37" s="713" customFormat="1" ht="15" customHeight="1" x14ac:dyDescent="0.3">
      <c r="A15" s="225" t="s">
        <v>442</v>
      </c>
      <c r="B15" s="1140">
        <v>111310</v>
      </c>
      <c r="C15" s="275">
        <f>SUMIFS('Expenditures - all orgs'!$D$14:$D$3599,'Expenditures - all orgs'!$C$14:$C$3599, 'Budget Detail - FFFFFF'!$B15,'Expenditures - all orgs'!$B$14:$B$3599,'Budget Detail - FFFFFF'!$B$3)</f>
        <v>0</v>
      </c>
      <c r="D15" s="276">
        <f>SUMIFS('Expenditures - all orgs'!$E$14:$E$3599,'Expenditures - all orgs'!$C$14:$C$3599, 'Budget Detail - FFFFFF'!$B15,'Expenditures - all orgs'!$B$14:$B$3599,'Budget Detail - FFFFFF'!$B$3)</f>
        <v>0</v>
      </c>
      <c r="E15" s="277">
        <f>SUMIFS('Expenditures - all orgs'!$F$14:$F$3599,'Expenditures - all orgs'!$C$14:$C$3599, 'Budget Detail - FFFFFF'!$B15,'Expenditures - all orgs'!$B$14:$B$3599,'Budget Detail - FFFFFF'!$B$3)</f>
        <v>0</v>
      </c>
      <c r="F15" s="278">
        <f t="shared" si="0"/>
        <v>0</v>
      </c>
      <c r="G15" s="712"/>
      <c r="H15" s="280"/>
      <c r="I15" s="280"/>
      <c r="J15" s="280"/>
      <c r="K15" s="712"/>
      <c r="L15" s="712"/>
      <c r="M15" s="712"/>
      <c r="N15" s="712"/>
      <c r="O15" s="281"/>
      <c r="P15" s="712"/>
      <c r="Q15" s="712"/>
      <c r="R15" s="712"/>
      <c r="S15" s="712"/>
      <c r="T15" s="712"/>
      <c r="U15" s="712"/>
      <c r="V15" s="712"/>
      <c r="W15" s="712"/>
      <c r="X15" s="712"/>
      <c r="Y15" s="712"/>
      <c r="Z15" s="712"/>
      <c r="AA15" s="712"/>
      <c r="AB15" s="712"/>
      <c r="AC15" s="712"/>
      <c r="AD15" s="712"/>
      <c r="AE15" s="712"/>
      <c r="AF15" s="712"/>
      <c r="AG15" s="712"/>
      <c r="AH15" s="712"/>
      <c r="AI15" s="712"/>
      <c r="AJ15" s="712"/>
      <c r="AK15" s="712"/>
    </row>
    <row r="16" spans="1:37" x14ac:dyDescent="0.3">
      <c r="A16" s="216" t="s">
        <v>8</v>
      </c>
      <c r="B16" s="1140">
        <v>111400</v>
      </c>
      <c r="C16" s="275">
        <f>SUMIFS('Expenditures - all orgs'!$D$14:$D$3599,'Expenditures - all orgs'!$C$14:$C$3599, 'Budget Detail - FFFFFF'!$B16,'Expenditures - all orgs'!$B$14:$B$3599,'Budget Detail - FFFFFF'!$B$3)</f>
        <v>0</v>
      </c>
      <c r="D16" s="276">
        <f>SUMIFS('Expenditures - all orgs'!$E$14:$E$3599,'Expenditures - all orgs'!$C$14:$C$3599, 'Budget Detail - FFFFFF'!$B16,'Expenditures - all orgs'!$B$14:$B$3599,'Budget Detail - FFFFFF'!$B$3)</f>
        <v>0</v>
      </c>
      <c r="E16" s="965">
        <f>SUMIFS('Expenditures - all orgs'!$F$14:$F$3599,'Expenditures - all orgs'!$C$14:$C$3599, 'Budget Detail - FFFFFF'!$B16,'Expenditures - all orgs'!$B$14:$B$3599,'Budget Detail - FFFFFF'!$B$3)</f>
        <v>0</v>
      </c>
      <c r="F16" s="278">
        <f t="shared" si="0"/>
        <v>0</v>
      </c>
    </row>
    <row r="17" spans="1:6" x14ac:dyDescent="0.3">
      <c r="A17" s="216" t="s">
        <v>9</v>
      </c>
      <c r="B17" s="1140">
        <v>111500</v>
      </c>
      <c r="C17" s="275">
        <f>SUMIFS('Expenditures - all orgs'!$D$14:$D$3599,'Expenditures - all orgs'!$C$14:$C$3599, 'Budget Detail - FFFFFF'!$B17,'Expenditures - all orgs'!$B$14:$B$3599,'Budget Detail - FFFFFF'!$B$3)</f>
        <v>0</v>
      </c>
      <c r="D17" s="276">
        <f>SUMIFS('Expenditures - all orgs'!$E$14:$E$3599,'Expenditures - all orgs'!$C$14:$C$3599, 'Budget Detail - FFFFFF'!$B17,'Expenditures - all orgs'!$B$14:$B$3599,'Budget Detail - FFFFFF'!$B$3)</f>
        <v>0</v>
      </c>
      <c r="E17" s="965">
        <f>SUMIFS('Expenditures - all orgs'!$F$14:$F$3599,'Expenditures - all orgs'!$C$14:$C$3599, 'Budget Detail - FFFFFF'!$B17,'Expenditures - all orgs'!$B$14:$B$3599,'Budget Detail - FFFFFF'!$B$3)</f>
        <v>0</v>
      </c>
      <c r="F17" s="278">
        <f t="shared" si="0"/>
        <v>0</v>
      </c>
    </row>
    <row r="18" spans="1:6" x14ac:dyDescent="0.3">
      <c r="A18" s="216" t="s">
        <v>10</v>
      </c>
      <c r="B18" s="1140">
        <v>111600</v>
      </c>
      <c r="C18" s="275">
        <f>SUMIFS('Expenditures - all orgs'!$D$14:$D$3599,'Expenditures - all orgs'!$C$14:$C$3599, 'Budget Detail - FFFFFF'!$B18,'Expenditures - all orgs'!$B$14:$B$3599,'Budget Detail - FFFFFF'!$B$3)</f>
        <v>0</v>
      </c>
      <c r="D18" s="276">
        <f>SUMIFS('Expenditures - all orgs'!$E$14:$E$3599,'Expenditures - all orgs'!$C$14:$C$3599, 'Budget Detail - FFFFFF'!$B18,'Expenditures - all orgs'!$B$14:$B$3599,'Budget Detail - FFFFFF'!$B$3)</f>
        <v>0</v>
      </c>
      <c r="E18" s="965">
        <f>SUMIFS('Expenditures - all orgs'!$F$14:$F$3599,'Expenditures - all orgs'!$C$14:$C$3599, 'Budget Detail - FFFFFF'!$B18,'Expenditures - all orgs'!$B$14:$B$3599,'Budget Detail - FFFFFF'!$B$3)</f>
        <v>0</v>
      </c>
      <c r="F18" s="278">
        <f t="shared" si="0"/>
        <v>0</v>
      </c>
    </row>
    <row r="19" spans="1:6" x14ac:dyDescent="0.3">
      <c r="A19" s="216" t="s">
        <v>11</v>
      </c>
      <c r="B19" s="1140">
        <v>111700</v>
      </c>
      <c r="C19" s="275">
        <f>SUMIFS('Expenditures - all orgs'!$D$14:$D$3599,'Expenditures - all orgs'!$C$14:$C$3599, 'Budget Detail - FFFFFF'!$B19,'Expenditures - all orgs'!$B$14:$B$3599,'Budget Detail - FFFFFF'!$B$3)</f>
        <v>0</v>
      </c>
      <c r="D19" s="276">
        <f>SUMIFS('Expenditures - all orgs'!$E$14:$E$3599,'Expenditures - all orgs'!$C$14:$C$3599, 'Budget Detail - FFFFFF'!$B19,'Expenditures - all orgs'!$B$14:$B$3599,'Budget Detail - FFFFFF'!$B$3)</f>
        <v>0</v>
      </c>
      <c r="E19" s="965">
        <f>SUMIFS('Expenditures - all orgs'!$F$14:$F$3599,'Expenditures - all orgs'!$C$14:$C$3599, 'Budget Detail - FFFFFF'!$B19,'Expenditures - all orgs'!$B$14:$B$3599,'Budget Detail - FFFFFF'!$B$3)</f>
        <v>0</v>
      </c>
      <c r="F19" s="278">
        <f t="shared" si="0"/>
        <v>0</v>
      </c>
    </row>
    <row r="20" spans="1:6" x14ac:dyDescent="0.3">
      <c r="A20" s="216" t="s">
        <v>12</v>
      </c>
      <c r="B20" s="1140">
        <v>111800</v>
      </c>
      <c r="C20" s="275">
        <f>SUMIFS('Expenditures - all orgs'!$D$14:$D$3599,'Expenditures - all orgs'!$C$14:$C$3599, 'Budget Detail - FFFFFF'!$B20,'Expenditures - all orgs'!$B$14:$B$3599,'Budget Detail - FFFFFF'!$B$3)</f>
        <v>0</v>
      </c>
      <c r="D20" s="276">
        <f>SUMIFS('Expenditures - all orgs'!$E$14:$E$3599,'Expenditures - all orgs'!$C$14:$C$3599, 'Budget Detail - FFFFFF'!$B20,'Expenditures - all orgs'!$B$14:$B$3599,'Budget Detail - FFFFFF'!$B$3)</f>
        <v>0</v>
      </c>
      <c r="E20" s="965">
        <f>SUMIFS('Expenditures - all orgs'!$F$14:$F$3599,'Expenditures - all orgs'!$C$14:$C$3599, 'Budget Detail - FFFFFF'!$B20,'Expenditures - all orgs'!$B$14:$B$3599,'Budget Detail - FFFFFF'!$B$3)</f>
        <v>0</v>
      </c>
      <c r="F20" s="278">
        <f t="shared" si="0"/>
        <v>0</v>
      </c>
    </row>
    <row r="21" spans="1:6" x14ac:dyDescent="0.3">
      <c r="A21" s="216" t="s">
        <v>109</v>
      </c>
      <c r="B21" s="1140">
        <v>111900</v>
      </c>
      <c r="C21" s="275">
        <f>SUMIFS('Expenditures - all orgs'!$D$14:$D$3599,'Expenditures - all orgs'!$C$14:$C$3599, 'Budget Detail - FFFFFF'!$B21,'Expenditures - all orgs'!$B$14:$B$3599,'Budget Detail - FFFFFF'!$B$3)</f>
        <v>0</v>
      </c>
      <c r="D21" s="276">
        <f>SUMIFS('Expenditures - all orgs'!$E$14:$E$3599,'Expenditures - all orgs'!$C$14:$C$3599, 'Budget Detail - FFFFFF'!$B21,'Expenditures - all orgs'!$B$14:$B$3599,'Budget Detail - FFFFFF'!$B$3)</f>
        <v>0</v>
      </c>
      <c r="E21" s="965">
        <f>SUMIFS('Expenditures - all orgs'!$F$14:$F$3599,'Expenditures - all orgs'!$C$14:$C$3599, 'Budget Detail - FFFFFF'!$B21,'Expenditures - all orgs'!$B$14:$B$3599,'Budget Detail - FFFFFF'!$B$3)</f>
        <v>0</v>
      </c>
      <c r="F21" s="278">
        <f t="shared" si="0"/>
        <v>0</v>
      </c>
    </row>
    <row r="22" spans="1:6" x14ac:dyDescent="0.3">
      <c r="A22" s="708" t="s">
        <v>1</v>
      </c>
      <c r="B22" s="1140">
        <v>112100</v>
      </c>
      <c r="C22" s="275">
        <f>SUMIFS('Expenditures - all orgs'!$D$14:$D$3599,'Expenditures - all orgs'!$C$14:$C$3599, 'Budget Detail - FFFFFF'!$B22,'Expenditures - all orgs'!$B$14:$B$3599,'Budget Detail - FFFFFF'!$B$3)</f>
        <v>0</v>
      </c>
      <c r="D22" s="276">
        <f>SUMIFS('Expenditures - all orgs'!$E$14:$E$3599,'Expenditures - all orgs'!$C$14:$C$3599, 'Budget Detail - FFFFFF'!$B22,'Expenditures - all orgs'!$B$14:$B$3599,'Budget Detail - FFFFFF'!$B$3)</f>
        <v>0</v>
      </c>
      <c r="E22" s="965">
        <f>SUMIFS('Expenditures - all orgs'!$F$14:$F$3599,'Expenditures - all orgs'!$C$14:$C$3599, 'Budget Detail - FFFFFF'!$B22,'Expenditures - all orgs'!$B$14:$B$3599,'Budget Detail - FFFFFF'!$B$3)</f>
        <v>0</v>
      </c>
      <c r="F22" s="278">
        <f t="shared" si="0"/>
        <v>0</v>
      </c>
    </row>
    <row r="23" spans="1:6" x14ac:dyDescent="0.3">
      <c r="A23" s="708" t="s">
        <v>89</v>
      </c>
      <c r="B23" s="1140">
        <v>112110</v>
      </c>
      <c r="C23" s="275">
        <f>SUMIFS('Expenditures - all orgs'!$D$14:$D$3599,'Expenditures - all orgs'!$C$14:$C$3599, 'Budget Detail - FFFFFF'!$B23,'Expenditures - all orgs'!$B$14:$B$3599,'Budget Detail - FFFFFF'!$B$3)</f>
        <v>0</v>
      </c>
      <c r="D23" s="276">
        <f>SUMIFS('Expenditures - all orgs'!$E$14:$E$3599,'Expenditures - all orgs'!$C$14:$C$3599, 'Budget Detail - FFFFFF'!$B23,'Expenditures - all orgs'!$B$14:$B$3599,'Budget Detail - FFFFFF'!$B$3)</f>
        <v>0</v>
      </c>
      <c r="E23" s="965">
        <f>SUMIFS('Expenditures - all orgs'!$F$14:$F$3599,'Expenditures - all orgs'!$C$14:$C$3599, 'Budget Detail - FFFFFF'!$B23,'Expenditures - all orgs'!$B$14:$B$3599,'Budget Detail - FFFFFF'!$B$3)</f>
        <v>0</v>
      </c>
      <c r="F23" s="278">
        <f t="shared" si="0"/>
        <v>0</v>
      </c>
    </row>
    <row r="24" spans="1:6" x14ac:dyDescent="0.3">
      <c r="A24" s="708" t="s">
        <v>174</v>
      </c>
      <c r="B24" s="1140">
        <v>112130</v>
      </c>
      <c r="C24" s="275">
        <f>SUMIFS('Expenditures - all orgs'!$D$14:$D$3599,'Expenditures - all orgs'!$C$14:$C$3599, 'Budget Detail - FFFFFF'!$B24,'Expenditures - all orgs'!$B$14:$B$3599,'Budget Detail - FFFFFF'!$B$3)</f>
        <v>0</v>
      </c>
      <c r="D24" s="276">
        <f>SUMIFS('Expenditures - all orgs'!$E$14:$E$3599,'Expenditures - all orgs'!$C$14:$C$3599, 'Budget Detail - FFFFFF'!$B24,'Expenditures - all orgs'!$B$14:$B$3599,'Budget Detail - FFFFFF'!$B$3)</f>
        <v>0</v>
      </c>
      <c r="E24" s="965">
        <f>SUMIFS('Expenditures - all orgs'!$F$14:$F$3599,'Expenditures - all orgs'!$C$14:$C$3599, 'Budget Detail - FFFFFF'!$B24,'Expenditures - all orgs'!$B$14:$B$3599,'Budget Detail - FFFFFF'!$B$3)</f>
        <v>0</v>
      </c>
      <c r="F24" s="278">
        <f>C24-D24-E24</f>
        <v>0</v>
      </c>
    </row>
    <row r="25" spans="1:6" x14ac:dyDescent="0.3">
      <c r="A25" s="216" t="s">
        <v>2</v>
      </c>
      <c r="B25" s="1140">
        <v>112300</v>
      </c>
      <c r="C25" s="275">
        <f>SUMIFS('Expenditures - all orgs'!$D$14:$D$3599,'Expenditures - all orgs'!$C$14:$C$3599, 'Budget Detail - FFFFFF'!$B25,'Expenditures - all orgs'!$B$14:$B$3599,'Budget Detail - FFFFFF'!$B$3)</f>
        <v>0</v>
      </c>
      <c r="D25" s="276">
        <f>SUMIFS('Expenditures - all orgs'!$E$14:$E$3599,'Expenditures - all orgs'!$C$14:$C$3599, 'Budget Detail - FFFFFF'!$B25,'Expenditures - all orgs'!$B$14:$B$3599,'Budget Detail - FFFFFF'!$B$3)</f>
        <v>0</v>
      </c>
      <c r="E25" s="965">
        <f>SUMIFS('Expenditures - all orgs'!$F$14:$F$3599,'Expenditures - all orgs'!$C$14:$C$3599, 'Budget Detail - FFFFFF'!$B25,'Expenditures - all orgs'!$B$14:$B$3599,'Budget Detail - FFFFFF'!$B$3)</f>
        <v>0</v>
      </c>
      <c r="F25" s="278">
        <f t="shared" si="0"/>
        <v>0</v>
      </c>
    </row>
    <row r="26" spans="1:6" x14ac:dyDescent="0.3">
      <c r="A26" s="216" t="s">
        <v>88</v>
      </c>
      <c r="B26" s="1140">
        <v>112310</v>
      </c>
      <c r="C26" s="275">
        <f>SUMIFS('Expenditures - all orgs'!$D$14:$D$3599,'Expenditures - all orgs'!$C$14:$C$3599, 'Budget Detail - FFFFFF'!$B26,'Expenditures - all orgs'!$B$14:$B$3599,'Budget Detail - FFFFFF'!$B$3)</f>
        <v>0</v>
      </c>
      <c r="D26" s="276">
        <f>SUMIFS('Expenditures - all orgs'!$E$14:$E$3599,'Expenditures - all orgs'!$C$14:$C$3599, 'Budget Detail - FFFFFF'!$B26,'Expenditures - all orgs'!$B$14:$B$3599,'Budget Detail - FFFFFF'!$B$3)</f>
        <v>0</v>
      </c>
      <c r="E26" s="965">
        <f>SUMIFS('Expenditures - all orgs'!$F$14:$F$3599,'Expenditures - all orgs'!$C$14:$C$3599, 'Budget Detail - FFFFFF'!$B26,'Expenditures - all orgs'!$B$14:$B$3599,'Budget Detail - FFFFFF'!$B$3)</f>
        <v>0</v>
      </c>
      <c r="F26" s="278">
        <f t="shared" si="0"/>
        <v>0</v>
      </c>
    </row>
    <row r="27" spans="1:6" x14ac:dyDescent="0.3">
      <c r="A27" s="216" t="s">
        <v>64</v>
      </c>
      <c r="B27" s="1140">
        <v>112500</v>
      </c>
      <c r="C27" s="275">
        <f>SUMIFS('Expenditures - all orgs'!$D$14:$D$3599,'Expenditures - all orgs'!$C$14:$C$3599, 'Budget Detail - FFFFFF'!$B27,'Expenditures - all orgs'!$B$14:$B$3599,'Budget Detail - FFFFFF'!$B$3)</f>
        <v>0</v>
      </c>
      <c r="D27" s="276">
        <f>SUMIFS('Expenditures - all orgs'!$E$14:$E$3599,'Expenditures - all orgs'!$C$14:$C$3599, 'Budget Detail - FFFFFF'!$B27,'Expenditures - all orgs'!$B$14:$B$3599,'Budget Detail - FFFFFF'!$B$3)</f>
        <v>0</v>
      </c>
      <c r="E27" s="965">
        <f>SUMIFS('Expenditures - all orgs'!$F$14:$F$3599,'Expenditures - all orgs'!$C$14:$C$3599, 'Budget Detail - FFFFFF'!$B27,'Expenditures - all orgs'!$B$14:$B$3599,'Budget Detail - FFFFFF'!$B$3)</f>
        <v>0</v>
      </c>
      <c r="F27" s="278">
        <f t="shared" si="0"/>
        <v>0</v>
      </c>
    </row>
    <row r="28" spans="1:6" x14ac:dyDescent="0.3">
      <c r="A28" s="216" t="s">
        <v>65</v>
      </c>
      <c r="B28" s="1140">
        <v>112600</v>
      </c>
      <c r="C28" s="275">
        <f>SUMIFS('Expenditures - all orgs'!$D$14:$D$3599,'Expenditures - all orgs'!$C$14:$C$3599, 'Budget Detail - FFFFFF'!$B28,'Expenditures - all orgs'!$B$14:$B$3599,'Budget Detail - FFFFFF'!$B$3)</f>
        <v>0</v>
      </c>
      <c r="D28" s="276">
        <f>SUMIFS('Expenditures - all orgs'!$E$14:$E$3599,'Expenditures - all orgs'!$C$14:$C$3599, 'Budget Detail - FFFFFF'!$B28,'Expenditures - all orgs'!$B$14:$B$3599,'Budget Detail - FFFFFF'!$B$3)</f>
        <v>0</v>
      </c>
      <c r="E28" s="965">
        <f>SUMIFS('Expenditures - all orgs'!$F$14:$F$3599,'Expenditures - all orgs'!$C$14:$C$3599, 'Budget Detail - FFFFFF'!$B28,'Expenditures - all orgs'!$B$14:$B$3599,'Budget Detail - FFFFFF'!$B$3)</f>
        <v>0</v>
      </c>
      <c r="F28" s="278">
        <f t="shared" si="0"/>
        <v>0</v>
      </c>
    </row>
    <row r="29" spans="1:6" x14ac:dyDescent="0.3">
      <c r="A29" s="216" t="s">
        <v>163</v>
      </c>
      <c r="B29" s="1140">
        <v>112610</v>
      </c>
      <c r="C29" s="275">
        <f>SUMIFS('Expenditures - all orgs'!$D$14:$D$3599,'Expenditures - all orgs'!$C$14:$C$3599, 'Budget Detail - FFFFFF'!$B29,'Expenditures - all orgs'!$B$14:$B$3599,'Budget Detail - FFFFFF'!$B$3)</f>
        <v>0</v>
      </c>
      <c r="D29" s="276">
        <f>SUMIFS('Expenditures - all orgs'!$E$14:$E$3599,'Expenditures - all orgs'!$C$14:$C$3599, 'Budget Detail - FFFFFF'!$B29,'Expenditures - all orgs'!$B$14:$B$3599,'Budget Detail - FFFFFF'!$B$3)</f>
        <v>0</v>
      </c>
      <c r="E29" s="965">
        <f>SUMIFS('Expenditures - all orgs'!$F$14:$F$3599,'Expenditures - all orgs'!$C$14:$C$3599, 'Budget Detail - FFFFFF'!$B29,'Expenditures - all orgs'!$B$14:$B$3599,'Budget Detail - FFFFFF'!$B$3)</f>
        <v>0</v>
      </c>
      <c r="F29" s="278">
        <f t="shared" si="0"/>
        <v>0</v>
      </c>
    </row>
    <row r="30" spans="1:6" x14ac:dyDescent="0.3">
      <c r="A30" s="216" t="s">
        <v>68</v>
      </c>
      <c r="B30" s="1140">
        <v>112620</v>
      </c>
      <c r="C30" s="275">
        <f>SUMIFS('Expenditures - all orgs'!$D$14:$D$3599,'Expenditures - all orgs'!$C$14:$C$3599, 'Budget Detail - FFFFFF'!$B30,'Expenditures - all orgs'!$B$14:$B$3599,'Budget Detail - FFFFFF'!$B$3)</f>
        <v>0</v>
      </c>
      <c r="D30" s="276">
        <f>SUMIFS('Expenditures - all orgs'!$E$14:$E$3599,'Expenditures - all orgs'!$C$14:$C$3599, 'Budget Detail - FFFFFF'!$B30,'Expenditures - all orgs'!$B$14:$B$3599,'Budget Detail - FFFFFF'!$B$3)</f>
        <v>0</v>
      </c>
      <c r="E30" s="965">
        <f>SUMIFS('Expenditures - all orgs'!$F$14:$F$3599,'Expenditures - all orgs'!$C$14:$C$3599, 'Budget Detail - FFFFFF'!$B30,'Expenditures - all orgs'!$B$14:$B$3599,'Budget Detail - FFFFFF'!$B$3)</f>
        <v>0</v>
      </c>
      <c r="F30" s="278">
        <f t="shared" si="0"/>
        <v>0</v>
      </c>
    </row>
    <row r="31" spans="1:6" x14ac:dyDescent="0.3">
      <c r="A31" s="216" t="s">
        <v>162</v>
      </c>
      <c r="B31" s="1140">
        <v>112800</v>
      </c>
      <c r="C31" s="275">
        <f>SUMIFS('Expenditures - all orgs'!$D$14:$D$3599,'Expenditures - all orgs'!$C$14:$C$3599, 'Budget Detail - FFFFFF'!$B31,'Expenditures - all orgs'!$B$14:$B$3599,'Budget Detail - FFFFFF'!$B$3)</f>
        <v>0</v>
      </c>
      <c r="D31" s="276">
        <f>SUMIFS('Expenditures - all orgs'!$E$14:$E$3599,'Expenditures - all orgs'!$C$14:$C$3599, 'Budget Detail - FFFFFF'!$B31,'Expenditures - all orgs'!$B$14:$B$3599,'Budget Detail - FFFFFF'!$B$3)</f>
        <v>0</v>
      </c>
      <c r="E31" s="965">
        <f>SUMIFS('Expenditures - all orgs'!$F$14:$F$3599,'Expenditures - all orgs'!$C$14:$C$3599, 'Budget Detail - FFFFFF'!$B31,'Expenditures - all orgs'!$B$14:$B$3599,'Budget Detail - FFFFFF'!$B$3)</f>
        <v>0</v>
      </c>
      <c r="F31" s="278">
        <f t="shared" si="0"/>
        <v>0</v>
      </c>
    </row>
    <row r="32" spans="1:6" x14ac:dyDescent="0.3">
      <c r="A32" s="216" t="s">
        <v>164</v>
      </c>
      <c r="B32" s="1140">
        <v>112810</v>
      </c>
      <c r="C32" s="275">
        <f>SUMIFS('Expenditures - all orgs'!$D$14:$D$3599,'Expenditures - all orgs'!$C$14:$C$3599, 'Budget Detail - FFFFFF'!$B32,'Expenditures - all orgs'!$B$14:$B$3599,'Budget Detail - FFFFFF'!$B$3)</f>
        <v>0</v>
      </c>
      <c r="D32" s="276">
        <f>SUMIFS('Expenditures - all orgs'!$E$14:$E$3599,'Expenditures - all orgs'!$C$14:$C$3599, 'Budget Detail - FFFFFF'!$B32,'Expenditures - all orgs'!$B$14:$B$3599,'Budget Detail - FFFFFF'!$B$3)</f>
        <v>0</v>
      </c>
      <c r="E32" s="965">
        <f>SUMIFS('Expenditures - all orgs'!$F$14:$F$3599,'Expenditures - all orgs'!$C$14:$C$3599, 'Budget Detail - FFFFFF'!$B32,'Expenditures - all orgs'!$B$14:$B$3599,'Budget Detail - FFFFFF'!$B$3)</f>
        <v>0</v>
      </c>
      <c r="F32" s="278">
        <f t="shared" si="0"/>
        <v>0</v>
      </c>
    </row>
    <row r="33" spans="1:6" x14ac:dyDescent="0.3">
      <c r="A33" s="216" t="s">
        <v>165</v>
      </c>
      <c r="B33" s="1140">
        <v>112820</v>
      </c>
      <c r="C33" s="275">
        <f>SUMIFS('Expenditures - all orgs'!$D$14:$D$3599,'Expenditures - all orgs'!$C$14:$C$3599, 'Budget Detail - FFFFFF'!$B33,'Expenditures - all orgs'!$B$14:$B$3599,'Budget Detail - FFFFFF'!$B$3)</f>
        <v>0</v>
      </c>
      <c r="D33" s="276">
        <f>SUMIFS('Expenditures - all orgs'!$E$14:$E$3599,'Expenditures - all orgs'!$C$14:$C$3599, 'Budget Detail - FFFFFF'!$B33,'Expenditures - all orgs'!$B$14:$B$3599,'Budget Detail - FFFFFF'!$B$3)</f>
        <v>0</v>
      </c>
      <c r="E33" s="965">
        <f>SUMIFS('Expenditures - all orgs'!$F$14:$F$3599,'Expenditures - all orgs'!$C$14:$C$3599, 'Budget Detail - FFFFFF'!$B33,'Expenditures - all orgs'!$B$14:$B$3599,'Budget Detail - FFFFFF'!$B$3)</f>
        <v>0</v>
      </c>
      <c r="F33" s="278">
        <f t="shared" si="0"/>
        <v>0</v>
      </c>
    </row>
    <row r="34" spans="1:6" x14ac:dyDescent="0.3">
      <c r="A34" s="216" t="s">
        <v>166</v>
      </c>
      <c r="B34" s="1140">
        <v>112900</v>
      </c>
      <c r="C34" s="275">
        <f>SUMIFS('Expenditures - all orgs'!$D$14:$D$3599,'Expenditures - all orgs'!$C$14:$C$3599, 'Budget Detail - FFFFFF'!$B34,'Expenditures - all orgs'!$B$14:$B$3599,'Budget Detail - FFFFFF'!$B$3)</f>
        <v>0</v>
      </c>
      <c r="D34" s="276">
        <f>SUMIFS('Expenditures - all orgs'!$E$14:$E$3599,'Expenditures - all orgs'!$C$14:$C$3599, 'Budget Detail - FFFFFF'!$B34,'Expenditures - all orgs'!$B$14:$B$3599,'Budget Detail - FFFFFF'!$B$3)</f>
        <v>0</v>
      </c>
      <c r="E34" s="965">
        <f>SUMIFS('Expenditures - all orgs'!$F$14:$F$3599,'Expenditures - all orgs'!$C$14:$C$3599, 'Budget Detail - FFFFFF'!$B34,'Expenditures - all orgs'!$B$14:$B$3599,'Budget Detail - FFFFFF'!$B$3)</f>
        <v>0</v>
      </c>
      <c r="F34" s="278">
        <f t="shared" si="0"/>
        <v>0</v>
      </c>
    </row>
    <row r="35" spans="1:6" x14ac:dyDescent="0.3">
      <c r="A35" s="216" t="s">
        <v>63</v>
      </c>
      <c r="B35" s="1140">
        <v>113100</v>
      </c>
      <c r="C35" s="275">
        <f>SUMIFS('Expenditures - all orgs'!$D$14:$D$3599,'Expenditures - all orgs'!$C$14:$C$3599, 'Budget Detail - FFFFFF'!$B35,'Expenditures - all orgs'!$B$14:$B$3599,'Budget Detail - FFFFFF'!$B$3)</f>
        <v>0</v>
      </c>
      <c r="D35" s="276">
        <f>SUMIFS('Expenditures - all orgs'!$E$14:$E$3599,'Expenditures - all orgs'!$C$14:$C$3599, 'Budget Detail - FFFFFF'!$B35,'Expenditures - all orgs'!$B$14:$B$3599,'Budget Detail - FFFFFF'!$B$3)</f>
        <v>0</v>
      </c>
      <c r="E35" s="965">
        <f>SUMIFS('Expenditures - all orgs'!$F$14:$F$3599,'Expenditures - all orgs'!$C$14:$C$3599, 'Budget Detail - FFFFFF'!$B35,'Expenditures - all orgs'!$B$14:$B$3599,'Budget Detail - FFFFFF'!$B$3)</f>
        <v>0</v>
      </c>
      <c r="F35" s="278">
        <f t="shared" si="0"/>
        <v>0</v>
      </c>
    </row>
    <row r="36" spans="1:6" x14ac:dyDescent="0.3">
      <c r="A36" s="216" t="s">
        <v>159</v>
      </c>
      <c r="B36" s="1140">
        <v>113115</v>
      </c>
      <c r="C36" s="275">
        <f>SUMIFS('Expenditures - all orgs'!$D$14:$D$3599,'Expenditures - all orgs'!$C$14:$C$3599, 'Budget Detail - FFFFFF'!$B36,'Expenditures - all orgs'!$B$14:$B$3599,'Budget Detail - FFFFFF'!$B$3)</f>
        <v>0</v>
      </c>
      <c r="D36" s="276">
        <f>SUMIFS('Expenditures - all orgs'!$E$14:$E$3599,'Expenditures - all orgs'!$C$14:$C$3599, 'Budget Detail - FFFFFF'!$B36,'Expenditures - all orgs'!$B$14:$B$3599,'Budget Detail - FFFFFF'!$B$3)</f>
        <v>0</v>
      </c>
      <c r="E36" s="965">
        <f>SUMIFS('Expenditures - all orgs'!$F$14:$F$3599,'Expenditures - all orgs'!$C$14:$C$3599, 'Budget Detail - FFFFFF'!$B36,'Expenditures - all orgs'!$B$14:$B$3599,'Budget Detail - FFFFFF'!$B$3)</f>
        <v>0</v>
      </c>
      <c r="F36" s="278">
        <f t="shared" si="0"/>
        <v>0</v>
      </c>
    </row>
    <row r="37" spans="1:6" x14ac:dyDescent="0.3">
      <c r="A37" s="216" t="s">
        <v>13</v>
      </c>
      <c r="B37" s="1140">
        <v>113800</v>
      </c>
      <c r="C37" s="275">
        <f>SUMIFS('Expenditures - all orgs'!$D$14:$D$3599,'Expenditures - all orgs'!$C$14:$C$3599, 'Budget Detail - FFFFFF'!$B37,'Expenditures - all orgs'!$B$14:$B$3599,'Budget Detail - FFFFFF'!$B$3)</f>
        <v>0</v>
      </c>
      <c r="D37" s="276">
        <f>SUMIFS('Expenditures - all orgs'!$E$14:$E$3599,'Expenditures - all orgs'!$C$14:$C$3599, 'Budget Detail - FFFFFF'!$B37,'Expenditures - all orgs'!$B$14:$B$3599,'Budget Detail - FFFFFF'!$B$3)</f>
        <v>0</v>
      </c>
      <c r="E37" s="965">
        <f>SUMIFS('Expenditures - all orgs'!$F$14:$F$3599,'Expenditures - all orgs'!$C$14:$C$3599, 'Budget Detail - FFFFFF'!$B37,'Expenditures - all orgs'!$B$14:$B$3599,'Budget Detail - FFFFFF'!$B$3)</f>
        <v>0</v>
      </c>
      <c r="F37" s="278">
        <f t="shared" si="0"/>
        <v>0</v>
      </c>
    </row>
    <row r="38" spans="1:6" x14ac:dyDescent="0.3">
      <c r="A38" s="216" t="s">
        <v>3</v>
      </c>
      <c r="B38" s="1140">
        <v>114100</v>
      </c>
      <c r="C38" s="275">
        <f>SUMIFS('Expenditures - all orgs'!$D$14:$D$3599,'Expenditures - all orgs'!$C$14:$C$3599, 'Budget Detail - FFFFFF'!$B38,'Expenditures - all orgs'!$B$14:$B$3599,'Budget Detail - FFFFFF'!$B$3)</f>
        <v>0</v>
      </c>
      <c r="D38" s="276">
        <f>SUMIFS('Expenditures - all orgs'!$E$14:$E$3599,'Expenditures - all orgs'!$C$14:$C$3599, 'Budget Detail - FFFFFF'!$B38,'Expenditures - all orgs'!$B$14:$B$3599,'Budget Detail - FFFFFF'!$B$3)</f>
        <v>0</v>
      </c>
      <c r="E38" s="965">
        <f>SUMIFS('Expenditures - all orgs'!$F$14:$F$3599,'Expenditures - all orgs'!$C$14:$C$3599, 'Budget Detail - FFFFFF'!$B38,'Expenditures - all orgs'!$B$14:$B$3599,'Budget Detail - FFFFFF'!$B$3)</f>
        <v>0</v>
      </c>
      <c r="F38" s="278">
        <f t="shared" si="0"/>
        <v>0</v>
      </c>
    </row>
    <row r="39" spans="1:6" x14ac:dyDescent="0.3">
      <c r="A39" s="216" t="s">
        <v>157</v>
      </c>
      <c r="B39" s="1140">
        <v>114200</v>
      </c>
      <c r="C39" s="275">
        <f>SUMIFS('Expenditures - all orgs'!$D$14:$D$3599,'Expenditures - all orgs'!$C$14:$C$3599, 'Budget Detail - FFFFFF'!$B39,'Expenditures - all orgs'!$B$14:$B$3599,'Budget Detail - FFFFFF'!$B$3)</f>
        <v>0</v>
      </c>
      <c r="D39" s="276">
        <f>SUMIFS('Expenditures - all orgs'!$E$14:$E$3599,'Expenditures - all orgs'!$C$14:$C$3599, 'Budget Detail - FFFFFF'!$B39,'Expenditures - all orgs'!$B$14:$B$3599,'Budget Detail - FFFFFF'!$B$3)</f>
        <v>0</v>
      </c>
      <c r="E39" s="965">
        <f>SUMIFS('Expenditures - all orgs'!$F$14:$F$3599,'Expenditures - all orgs'!$C$14:$C$3599, 'Budget Detail - FFFFFF'!$B39,'Expenditures - all orgs'!$B$14:$B$3599,'Budget Detail - FFFFFF'!$B$3)</f>
        <v>0</v>
      </c>
      <c r="F39" s="278">
        <f t="shared" si="0"/>
        <v>0</v>
      </c>
    </row>
    <row r="40" spans="1:6" x14ac:dyDescent="0.3">
      <c r="A40" s="216" t="s">
        <v>167</v>
      </c>
      <c r="B40" s="1140">
        <v>114300</v>
      </c>
      <c r="C40" s="275">
        <f>SUMIFS('Expenditures - all orgs'!$D$14:$D$3599,'Expenditures - all orgs'!$C$14:$C$3599, 'Budget Detail - FFFFFF'!$B40,'Expenditures - all orgs'!$B$14:$B$3599,'Budget Detail - FFFFFF'!$B$3)</f>
        <v>0</v>
      </c>
      <c r="D40" s="276">
        <f>SUMIFS('Expenditures - all orgs'!$E$14:$E$3599,'Expenditures - all orgs'!$C$14:$C$3599, 'Budget Detail - FFFFFF'!$B40,'Expenditures - all orgs'!$B$14:$B$3599,'Budget Detail - FFFFFF'!$B$3)</f>
        <v>0</v>
      </c>
      <c r="E40" s="965">
        <f>SUMIFS('Expenditures - all orgs'!$F$14:$F$3599,'Expenditures - all orgs'!$C$14:$C$3599, 'Budget Detail - FFFFFF'!$B40,'Expenditures - all orgs'!$B$14:$B$3599,'Budget Detail - FFFFFF'!$B$3)</f>
        <v>0</v>
      </c>
      <c r="F40" s="278">
        <f t="shared" si="0"/>
        <v>0</v>
      </c>
    </row>
    <row r="41" spans="1:6" x14ac:dyDescent="0.3">
      <c r="A41" s="216" t="s">
        <v>4</v>
      </c>
      <c r="B41" s="1140">
        <v>114400</v>
      </c>
      <c r="C41" s="275">
        <f>SUMIFS('Expenditures - all orgs'!$D$14:$D$3599,'Expenditures - all orgs'!$C$14:$C$3599, 'Budget Detail - FFFFFF'!$B41,'Expenditures - all orgs'!$B$14:$B$3599,'Budget Detail - FFFFFF'!$B$3)</f>
        <v>0</v>
      </c>
      <c r="D41" s="276">
        <f>SUMIFS('Expenditures - all orgs'!$E$14:$E$3599,'Expenditures - all orgs'!$C$14:$C$3599, 'Budget Detail - FFFFFF'!$B41,'Expenditures - all orgs'!$B$14:$B$3599,'Budget Detail - FFFFFF'!$B$3)</f>
        <v>0</v>
      </c>
      <c r="E41" s="965">
        <f>SUMIFS('Expenditures - all orgs'!$F$14:$F$3599,'Expenditures - all orgs'!$C$14:$C$3599, 'Budget Detail - FFFFFF'!$B41,'Expenditures - all orgs'!$B$14:$B$3599,'Budget Detail - FFFFFF'!$B$3)</f>
        <v>0</v>
      </c>
      <c r="F41" s="278">
        <f t="shared" si="0"/>
        <v>0</v>
      </c>
    </row>
    <row r="42" spans="1:6" x14ac:dyDescent="0.3">
      <c r="A42" s="216" t="s">
        <v>66</v>
      </c>
      <c r="B42" s="1140">
        <v>114500</v>
      </c>
      <c r="C42" s="275">
        <f>SUMIFS('Expenditures - all orgs'!$D$14:$D$3599,'Expenditures - all orgs'!$C$14:$C$3599, 'Budget Detail - FFFFFF'!$B42,'Expenditures - all orgs'!$B$14:$B$3599,'Budget Detail - FFFFFF'!$B$3)</f>
        <v>0</v>
      </c>
      <c r="D42" s="276">
        <f>SUMIFS('Expenditures - all orgs'!$E$14:$E$3599,'Expenditures - all orgs'!$C$14:$C$3599, 'Budget Detail - FFFFFF'!$B42,'Expenditures - all orgs'!$B$14:$B$3599,'Budget Detail - FFFFFF'!$B$3)</f>
        <v>0</v>
      </c>
      <c r="E42" s="965">
        <f>SUMIFS('Expenditures - all orgs'!$F$14:$F$3599,'Expenditures - all orgs'!$C$14:$C$3599, 'Budget Detail - FFFFFF'!$B42,'Expenditures - all orgs'!$B$14:$B$3599,'Budget Detail - FFFFFF'!$B$3)</f>
        <v>0</v>
      </c>
      <c r="F42" s="278">
        <f t="shared" si="0"/>
        <v>0</v>
      </c>
    </row>
    <row r="43" spans="1:6" x14ac:dyDescent="0.3">
      <c r="A43" s="216" t="s">
        <v>168</v>
      </c>
      <c r="B43" s="1140">
        <v>114510</v>
      </c>
      <c r="C43" s="275">
        <f>SUMIFS('Expenditures - all orgs'!$D$14:$D$3599,'Expenditures - all orgs'!$C$14:$C$3599, 'Budget Detail - FFFFFF'!$B43,'Expenditures - all orgs'!$B$14:$B$3599,'Budget Detail - FFFFFF'!$B$3)</f>
        <v>0</v>
      </c>
      <c r="D43" s="276">
        <f>SUMIFS('Expenditures - all orgs'!$E$14:$E$3599,'Expenditures - all orgs'!$C$14:$C$3599, 'Budget Detail - FFFFFF'!$B43,'Expenditures - all orgs'!$B$14:$B$3599,'Budget Detail - FFFFFF'!$B$3)</f>
        <v>0</v>
      </c>
      <c r="E43" s="965">
        <f>SUMIFS('Expenditures - all orgs'!$F$14:$F$3599,'Expenditures - all orgs'!$C$14:$C$3599, 'Budget Detail - FFFFFF'!$B43,'Expenditures - all orgs'!$B$14:$B$3599,'Budget Detail - FFFFFF'!$B$3)</f>
        <v>0</v>
      </c>
      <c r="F43" s="278">
        <f t="shared" si="0"/>
        <v>0</v>
      </c>
    </row>
    <row r="44" spans="1:6" x14ac:dyDescent="0.3">
      <c r="A44" s="216" t="s">
        <v>67</v>
      </c>
      <c r="B44" s="1140">
        <v>114530</v>
      </c>
      <c r="C44" s="275">
        <f>SUMIFS('Expenditures - all orgs'!$D$14:$D$3599,'Expenditures - all orgs'!$C$14:$C$3599, 'Budget Detail - FFFFFF'!$B44,'Expenditures - all orgs'!$B$14:$B$3599,'Budget Detail - FFFFFF'!$B$3)</f>
        <v>0</v>
      </c>
      <c r="D44" s="276">
        <f>SUMIFS('Expenditures - all orgs'!$E$14:$E$3599,'Expenditures - all orgs'!$C$14:$C$3599, 'Budget Detail - FFFFFF'!$B44,'Expenditures - all orgs'!$B$14:$B$3599,'Budget Detail - FFFFFF'!$B$3)</f>
        <v>0</v>
      </c>
      <c r="E44" s="965">
        <f>SUMIFS('Expenditures - all orgs'!$F$14:$F$3599,'Expenditures - all orgs'!$C$14:$C$3599, 'Budget Detail - FFFFFF'!$B44,'Expenditures - all orgs'!$B$14:$B$3599,'Budget Detail - FFFFFF'!$B$3)</f>
        <v>0</v>
      </c>
      <c r="F44" s="278">
        <f t="shared" si="0"/>
        <v>0</v>
      </c>
    </row>
    <row r="45" spans="1:6" x14ac:dyDescent="0.3">
      <c r="A45" s="216" t="s">
        <v>156</v>
      </c>
      <c r="B45" s="1140">
        <v>114540</v>
      </c>
      <c r="C45" s="275">
        <f>SUMIFS('Expenditures - all orgs'!$D$14:$D$3599,'Expenditures - all orgs'!$C$14:$C$3599, 'Budget Detail - FFFFFF'!$B45,'Expenditures - all orgs'!$B$14:$B$3599,'Budget Detail - FFFFFF'!$B$3)</f>
        <v>0</v>
      </c>
      <c r="D45" s="276">
        <f>SUMIFS('Expenditures - all orgs'!$E$14:$E$3599,'Expenditures - all orgs'!$C$14:$C$3599, 'Budget Detail - FFFFFF'!$B45,'Expenditures - all orgs'!$B$14:$B$3599,'Budget Detail - FFFFFF'!$B$3)</f>
        <v>0</v>
      </c>
      <c r="E45" s="965">
        <f>SUMIFS('Expenditures - all orgs'!$F$14:$F$3599,'Expenditures - all orgs'!$C$14:$C$3599, 'Budget Detail - FFFFFF'!$B45,'Expenditures - all orgs'!$B$14:$B$3599,'Budget Detail - FFFFFF'!$B$3)</f>
        <v>0</v>
      </c>
      <c r="F45" s="278">
        <f t="shared" si="0"/>
        <v>0</v>
      </c>
    </row>
    <row r="46" spans="1:6" x14ac:dyDescent="0.3">
      <c r="A46" s="216" t="s">
        <v>158</v>
      </c>
      <c r="B46" s="1140">
        <v>114600</v>
      </c>
      <c r="C46" s="275">
        <f>SUMIFS('Expenditures - all orgs'!$D$14:$D$3599,'Expenditures - all orgs'!$C$14:$C$3599, 'Budget Detail - FFFFFF'!$B46,'Expenditures - all orgs'!$B$14:$B$3599,'Budget Detail - FFFFFF'!$B$3)</f>
        <v>0</v>
      </c>
      <c r="D46" s="276">
        <f>SUMIFS('Expenditures - all orgs'!$E$14:$E$3599,'Expenditures - all orgs'!$C$14:$C$3599, 'Budget Detail - FFFFFF'!$B46,'Expenditures - all orgs'!$B$14:$B$3599,'Budget Detail - FFFFFF'!$B$3)</f>
        <v>0</v>
      </c>
      <c r="E46" s="965">
        <f>SUMIFS('Expenditures - all orgs'!$F$14:$F$3599,'Expenditures - all orgs'!$C$14:$C$3599, 'Budget Detail - FFFFFF'!$B46,'Expenditures - all orgs'!$B$14:$B$3599,'Budget Detail - FFFFFF'!$B$3)</f>
        <v>0</v>
      </c>
      <c r="F46" s="278">
        <f t="shared" si="0"/>
        <v>0</v>
      </c>
    </row>
    <row r="47" spans="1:6" x14ac:dyDescent="0.3">
      <c r="A47" s="216" t="s">
        <v>169</v>
      </c>
      <c r="B47" s="1140">
        <v>114900</v>
      </c>
      <c r="C47" s="275">
        <f>SUMIFS('Expenditures - all orgs'!$D$14:$D$3599,'Expenditures - all orgs'!$C$14:$C$3599, 'Budget Detail - FFFFFF'!$B47,'Expenditures - all orgs'!$B$14:$B$3599,'Budget Detail - FFFFFF'!$B$3)</f>
        <v>0</v>
      </c>
      <c r="D47" s="276">
        <f>SUMIFS('Expenditures - all orgs'!$E$14:$E$3599,'Expenditures - all orgs'!$C$14:$C$3599, 'Budget Detail - FFFFFF'!$B47,'Expenditures - all orgs'!$B$14:$B$3599,'Budget Detail - FFFFFF'!$B$3)</f>
        <v>0</v>
      </c>
      <c r="E47" s="965">
        <f>SUMIFS('Expenditures - all orgs'!$F$14:$F$3599,'Expenditures - all orgs'!$C$14:$C$3599, 'Budget Detail - FFFFFF'!$B47,'Expenditures - all orgs'!$B$14:$B$3599,'Budget Detail - FFFFFF'!$B$3)</f>
        <v>0</v>
      </c>
      <c r="F47" s="278">
        <f t="shared" si="0"/>
        <v>0</v>
      </c>
    </row>
    <row r="48" spans="1:6" x14ac:dyDescent="0.3">
      <c r="A48" s="216" t="s">
        <v>170</v>
      </c>
      <c r="B48" s="1140">
        <v>114910</v>
      </c>
      <c r="C48" s="275">
        <f>SUMIFS('Expenditures - all orgs'!$D$14:$D$3599,'Expenditures - all orgs'!$C$14:$C$3599, 'Budget Detail - FFFFFF'!$B48,'Expenditures - all orgs'!$B$14:$B$3599,'Budget Detail - FFFFFF'!$B$3)</f>
        <v>0</v>
      </c>
      <c r="D48" s="276">
        <f>SUMIFS('Expenditures - all orgs'!$E$14:$E$3599,'Expenditures - all orgs'!$C$14:$C$3599, 'Budget Detail - FFFFFF'!$B48,'Expenditures - all orgs'!$B$14:$B$3599,'Budget Detail - FFFFFF'!$B$3)</f>
        <v>0</v>
      </c>
      <c r="E48" s="965">
        <f>SUMIFS('Expenditures - all orgs'!$F$14:$F$3599,'Expenditures - all orgs'!$C$14:$C$3599, 'Budget Detail - FFFFFF'!$B48,'Expenditures - all orgs'!$B$14:$B$3599,'Budget Detail - FFFFFF'!$B$3)</f>
        <v>0</v>
      </c>
      <c r="F48" s="278">
        <f t="shared" si="0"/>
        <v>0</v>
      </c>
    </row>
    <row r="49" spans="1:6" x14ac:dyDescent="0.3">
      <c r="A49" s="216" t="s">
        <v>179</v>
      </c>
      <c r="B49" s="1140">
        <v>115100</v>
      </c>
      <c r="C49" s="275">
        <f>SUMIFS('Expenditures - all orgs'!$D$14:$D$3599,'Expenditures - all orgs'!$C$14:$C$3599, 'Budget Detail - FFFFFF'!$B49,'Expenditures - all orgs'!$B$14:$B$3599,'Budget Detail - FFFFFF'!$B$3)</f>
        <v>0</v>
      </c>
      <c r="D49" s="276">
        <f>SUMIFS('Expenditures - all orgs'!$E$14:$E$3599,'Expenditures - all orgs'!$C$14:$C$3599, 'Budget Detail - FFFFFF'!$B49,'Expenditures - all orgs'!$B$14:$B$3599,'Budget Detail - FFFFFF'!$B$3)</f>
        <v>0</v>
      </c>
      <c r="E49" s="965">
        <f>SUMIFS('Expenditures - all orgs'!$F$14:$F$3599,'Expenditures - all orgs'!$C$14:$C$3599, 'Budget Detail - FFFFFF'!$B49,'Expenditures - all orgs'!$B$14:$B$3599,'Budget Detail - FFFFFF'!$B$3)</f>
        <v>0</v>
      </c>
      <c r="F49" s="278">
        <f t="shared" si="0"/>
        <v>0</v>
      </c>
    </row>
    <row r="50" spans="1:6" x14ac:dyDescent="0.3">
      <c r="A50" s="216" t="s">
        <v>178</v>
      </c>
      <c r="B50" s="1140">
        <v>115200</v>
      </c>
      <c r="C50" s="275">
        <f>SUMIFS('Expenditures - all orgs'!$D$14:$D$3599,'Expenditures - all orgs'!$C$14:$C$3599, 'Budget Detail - FFFFFF'!$B50,'Expenditures - all orgs'!$B$14:$B$3599,'Budget Detail - FFFFFF'!$B$3)</f>
        <v>0</v>
      </c>
      <c r="D50" s="276">
        <f>SUMIFS('Expenditures - all orgs'!$E$14:$E$3599,'Expenditures - all orgs'!$C$14:$C$3599, 'Budget Detail - FFFFFF'!$B50,'Expenditures - all orgs'!$B$14:$B$3599,'Budget Detail - FFFFFF'!$B$3)</f>
        <v>0</v>
      </c>
      <c r="E50" s="965">
        <f>SUMIFS('Expenditures - all orgs'!$F$14:$F$3599,'Expenditures - all orgs'!$C$14:$C$3599, 'Budget Detail - FFFFFF'!$B50,'Expenditures - all orgs'!$B$14:$B$3599,'Budget Detail - FFFFFF'!$B$3)</f>
        <v>0</v>
      </c>
      <c r="F50" s="278">
        <f t="shared" si="0"/>
        <v>0</v>
      </c>
    </row>
    <row r="51" spans="1:6" x14ac:dyDescent="0.3">
      <c r="A51" s="216" t="s">
        <v>180</v>
      </c>
      <c r="B51" s="1140">
        <v>115300</v>
      </c>
      <c r="C51" s="275">
        <f>SUMIFS('Expenditures - all orgs'!$D$14:$D$3599,'Expenditures - all orgs'!$C$14:$C$3599, 'Budget Detail - FFFFFF'!$B51,'Expenditures - all orgs'!$B$14:$B$3599,'Budget Detail - FFFFFF'!$B$3)</f>
        <v>0</v>
      </c>
      <c r="D51" s="276">
        <f>SUMIFS('Expenditures - all orgs'!$E$14:$E$3599,'Expenditures - all orgs'!$C$14:$C$3599, 'Budget Detail - FFFFFF'!$B51,'Expenditures - all orgs'!$B$14:$B$3599,'Budget Detail - FFFFFF'!$B$3)</f>
        <v>0</v>
      </c>
      <c r="E51" s="965">
        <f>SUMIFS('Expenditures - all orgs'!$F$14:$F$3599,'Expenditures - all orgs'!$C$14:$C$3599, 'Budget Detail - FFFFFF'!$B51,'Expenditures - all orgs'!$B$14:$B$3599,'Budget Detail - FFFFFF'!$B$3)</f>
        <v>0</v>
      </c>
      <c r="F51" s="278">
        <f t="shared" si="0"/>
        <v>0</v>
      </c>
    </row>
    <row r="52" spans="1:6" x14ac:dyDescent="0.3">
      <c r="A52" s="216" t="s">
        <v>181</v>
      </c>
      <c r="B52" s="1140">
        <v>115400</v>
      </c>
      <c r="C52" s="275">
        <f>SUMIFS('Expenditures - all orgs'!$D$14:$D$3599,'Expenditures - all orgs'!$C$14:$C$3599, 'Budget Detail - FFFFFF'!$B52,'Expenditures - all orgs'!$B$14:$B$3599,'Budget Detail - FFFFFF'!$B$3)</f>
        <v>0</v>
      </c>
      <c r="D52" s="276">
        <f>SUMIFS('Expenditures - all orgs'!$E$14:$E$3599,'Expenditures - all orgs'!$C$14:$C$3599, 'Budget Detail - FFFFFF'!$B52,'Expenditures - all orgs'!$B$14:$B$3599,'Budget Detail - FFFFFF'!$B$3)</f>
        <v>0</v>
      </c>
      <c r="E52" s="965">
        <f>SUMIFS('Expenditures - all orgs'!$F$14:$F$3599,'Expenditures - all orgs'!$C$14:$C$3599, 'Budget Detail - FFFFFF'!$B52,'Expenditures - all orgs'!$B$14:$B$3599,'Budget Detail - FFFFFF'!$B$3)</f>
        <v>0</v>
      </c>
      <c r="F52" s="278">
        <f t="shared" si="0"/>
        <v>0</v>
      </c>
    </row>
    <row r="53" spans="1:6" x14ac:dyDescent="0.3">
      <c r="A53" s="216" t="s">
        <v>182</v>
      </c>
      <c r="B53" s="1140">
        <v>115800</v>
      </c>
      <c r="C53" s="275">
        <f>SUMIFS('Expenditures - all orgs'!$D$14:$D$3599,'Expenditures - all orgs'!$C$14:$C$3599, 'Budget Detail - FFFFFF'!$B53,'Expenditures - all orgs'!$B$14:$B$3599,'Budget Detail - FFFFFF'!$B$3)</f>
        <v>0</v>
      </c>
      <c r="D53" s="276">
        <f>SUMIFS('Expenditures - all orgs'!$E$14:$E$3599,'Expenditures - all orgs'!$C$14:$C$3599, 'Budget Detail - FFFFFF'!$B53,'Expenditures - all orgs'!$B$14:$B$3599,'Budget Detail - FFFFFF'!$B$3)</f>
        <v>0</v>
      </c>
      <c r="E53" s="965">
        <f>SUMIFS('Expenditures - all orgs'!$F$14:$F$3599,'Expenditures - all orgs'!$C$14:$C$3599, 'Budget Detail - FFFFFF'!$B53,'Expenditures - all orgs'!$B$14:$B$3599,'Budget Detail - FFFFFF'!$B$3)</f>
        <v>0</v>
      </c>
      <c r="F53" s="278">
        <f t="shared" si="0"/>
        <v>0</v>
      </c>
    </row>
    <row r="54" spans="1:6" x14ac:dyDescent="0.3">
      <c r="A54" s="216" t="s">
        <v>160</v>
      </c>
      <c r="B54" s="1140">
        <v>116200</v>
      </c>
      <c r="C54" s="275">
        <f>SUMIFS('Expenditures - all orgs'!$D$14:$D$3599,'Expenditures - all orgs'!$C$14:$C$3599, 'Budget Detail - FFFFFF'!$B54,'Expenditures - all orgs'!$B$14:$B$3599,'Budget Detail - FFFFFF'!$B$3)</f>
        <v>0</v>
      </c>
      <c r="D54" s="276">
        <f>SUMIFS('Expenditures - all orgs'!$E$14:$E$3599,'Expenditures - all orgs'!$C$14:$C$3599, 'Budget Detail - FFFFFF'!$B54,'Expenditures - all orgs'!$B$14:$B$3599,'Budget Detail - FFFFFF'!$B$3)</f>
        <v>0</v>
      </c>
      <c r="E54" s="965">
        <f>SUMIFS('Expenditures - all orgs'!$F$14:$F$3599,'Expenditures - all orgs'!$C$14:$C$3599, 'Budget Detail - FFFFFF'!$B54,'Expenditures - all orgs'!$B$14:$B$3599,'Budget Detail - FFFFFF'!$B$3)</f>
        <v>0</v>
      </c>
      <c r="F54" s="278">
        <f t="shared" si="0"/>
        <v>0</v>
      </c>
    </row>
    <row r="55" spans="1:6" x14ac:dyDescent="0.3">
      <c r="A55" s="216" t="s">
        <v>171</v>
      </c>
      <c r="B55" s="1140">
        <v>116300</v>
      </c>
      <c r="C55" s="275">
        <f>SUMIFS('Expenditures - all orgs'!$D$14:$D$3599,'Expenditures - all orgs'!$C$14:$C$3599, 'Budget Detail - FFFFFF'!$B55,'Expenditures - all orgs'!$B$14:$B$3599,'Budget Detail - FFFFFF'!$B$3)</f>
        <v>0</v>
      </c>
      <c r="D55" s="276">
        <f>SUMIFS('Expenditures - all orgs'!$E$14:$E$3599,'Expenditures - all orgs'!$C$14:$C$3599, 'Budget Detail - FFFFFF'!$B55,'Expenditures - all orgs'!$B$14:$B$3599,'Budget Detail - FFFFFF'!$B$3)</f>
        <v>0</v>
      </c>
      <c r="E55" s="965">
        <f>SUMIFS('Expenditures - all orgs'!$F$14:$F$3599,'Expenditures - all orgs'!$C$14:$C$3599, 'Budget Detail - FFFFFF'!$B55,'Expenditures - all orgs'!$B$14:$B$3599,'Budget Detail - FFFFFF'!$B$3)</f>
        <v>0</v>
      </c>
      <c r="F55" s="278">
        <f t="shared" si="0"/>
        <v>0</v>
      </c>
    </row>
    <row r="56" spans="1:6" x14ac:dyDescent="0.3">
      <c r="A56" s="216" t="s">
        <v>172</v>
      </c>
      <c r="B56" s="1140">
        <v>116400</v>
      </c>
      <c r="C56" s="275">
        <f>SUMIFS('Expenditures - all orgs'!$D$14:$D$3599,'Expenditures - all orgs'!$C$14:$C$3599, 'Budget Detail - FFFFFF'!$B56,'Expenditures - all orgs'!$B$14:$B$3599,'Budget Detail - FFFFFF'!$B$3)</f>
        <v>0</v>
      </c>
      <c r="D56" s="276">
        <f>SUMIFS('Expenditures - all orgs'!$E$14:$E$3599,'Expenditures - all orgs'!$C$14:$C$3599, 'Budget Detail - FFFFFF'!$B56,'Expenditures - all orgs'!$B$14:$B$3599,'Budget Detail - FFFFFF'!$B$3)</f>
        <v>0</v>
      </c>
      <c r="E56" s="965">
        <f>SUMIFS('Expenditures - all orgs'!$F$14:$F$3599,'Expenditures - all orgs'!$C$14:$C$3599, 'Budget Detail - FFFFFF'!$B56,'Expenditures - all orgs'!$B$14:$B$3599,'Budget Detail - FFFFFF'!$B$3)</f>
        <v>0</v>
      </c>
      <c r="F56" s="278">
        <f t="shared" si="0"/>
        <v>0</v>
      </c>
    </row>
    <row r="57" spans="1:6" x14ac:dyDescent="0.3">
      <c r="A57" s="216" t="s">
        <v>173</v>
      </c>
      <c r="B57" s="1140">
        <v>116500</v>
      </c>
      <c r="C57" s="275">
        <f>SUMIFS('Expenditures - all orgs'!$D$14:$D$3599,'Expenditures - all orgs'!$C$14:$C$3599, 'Budget Detail - FFFFFF'!$B57,'Expenditures - all orgs'!$B$14:$B$3599,'Budget Detail - FFFFFF'!$B$3)</f>
        <v>0</v>
      </c>
      <c r="D57" s="276">
        <f>SUMIFS('Expenditures - all orgs'!$E$14:$E$3599,'Expenditures - all orgs'!$C$14:$C$3599, 'Budget Detail - FFFFFF'!$B57,'Expenditures - all orgs'!$B$14:$B$3599,'Budget Detail - FFFFFF'!$B$3)</f>
        <v>0</v>
      </c>
      <c r="E57" s="965">
        <f>SUMIFS('Expenditures - all orgs'!$F$14:$F$3599,'Expenditures - all orgs'!$C$14:$C$3599, 'Budget Detail - FFFFFF'!$B57,'Expenditures - all orgs'!$B$14:$B$3599,'Budget Detail - FFFFFF'!$B$3)</f>
        <v>0</v>
      </c>
      <c r="F57" s="278">
        <f t="shared" si="0"/>
        <v>0</v>
      </c>
    </row>
    <row r="58" spans="1:6" x14ac:dyDescent="0.3">
      <c r="A58" s="216" t="s">
        <v>161</v>
      </c>
      <c r="B58" s="1140">
        <v>116600</v>
      </c>
      <c r="C58" s="275">
        <f>SUMIFS('Expenditures - all orgs'!$D$14:$D$3599,'Expenditures - all orgs'!$C$14:$C$3599, 'Budget Detail - FFFFFF'!$B58,'Expenditures - all orgs'!$B$14:$B$3599,'Budget Detail - FFFFFF'!$B$3)</f>
        <v>0</v>
      </c>
      <c r="D58" s="276">
        <f>SUMIFS('Expenditures - all orgs'!$E$14:$E$3599,'Expenditures - all orgs'!$C$14:$C$3599, 'Budget Detail - FFFFFF'!$B58,'Expenditures - all orgs'!$B$14:$B$3599,'Budget Detail - FFFFFF'!$B$3)</f>
        <v>0</v>
      </c>
      <c r="E58" s="965">
        <f>SUMIFS('Expenditures - all orgs'!$F$14:$F$3599,'Expenditures - all orgs'!$C$14:$C$3599, 'Budget Detail - FFFFFF'!$B58,'Expenditures - all orgs'!$B$14:$B$3599,'Budget Detail - FFFFFF'!$B$3)</f>
        <v>0</v>
      </c>
      <c r="F58" s="278">
        <f t="shared" si="0"/>
        <v>0</v>
      </c>
    </row>
    <row r="59" spans="1:6" x14ac:dyDescent="0.3">
      <c r="A59" s="216" t="s">
        <v>104</v>
      </c>
      <c r="B59" s="1142" t="s">
        <v>107</v>
      </c>
      <c r="C59" s="275">
        <f>SUMIFS('Expenditures - all orgs'!$D$14:$D$3599,'Expenditures - all orgs'!$C$14:$C$3599, 'Budget Detail - FFFFFF'!$B59,'Expenditures - all orgs'!$B$14:$B$3599,'Budget Detail - FFFFFF'!$B$3)</f>
        <v>0</v>
      </c>
      <c r="D59" s="276">
        <f>SUMIFS('Expenditures - all orgs'!$E$14:$E$3599,'Expenditures - all orgs'!$C$14:$C$3599, 'Budget Detail - FFFFFF'!$B59,'Expenditures - all orgs'!$B$14:$B$3599,'Budget Detail - FFFFFF'!$B$3)</f>
        <v>0</v>
      </c>
      <c r="E59" s="965">
        <f>SUMIFS('Expenditures - all orgs'!$F$14:$F$3599,'Expenditures - all orgs'!$C$14:$C$3599, 'Budget Detail - FFFFFF'!$B59,'Expenditures - all orgs'!$B$14:$B$3599,'Budget Detail - FFFFFF'!$B$3)</f>
        <v>0</v>
      </c>
      <c r="F59" s="278">
        <f t="shared" si="0"/>
        <v>0</v>
      </c>
    </row>
    <row r="60" spans="1:6" x14ac:dyDescent="0.3">
      <c r="A60" s="216" t="s">
        <v>104</v>
      </c>
      <c r="B60" s="1142" t="s">
        <v>107</v>
      </c>
      <c r="C60" s="275">
        <f>SUMIFS('Expenditures - all orgs'!$D$14:$D$3599,'Expenditures - all orgs'!$C$14:$C$3599, 'Budget Detail - FFFFFF'!$B60,'Expenditures - all orgs'!$B$14:$B$3599,'Budget Detail - FFFFFF'!$B$3)</f>
        <v>0</v>
      </c>
      <c r="D60" s="276">
        <f>SUMIFS('Expenditures - all orgs'!$E$14:$E$3599,'Expenditures - all orgs'!$C$14:$C$3599, 'Budget Detail - FFFFFF'!$B60,'Expenditures - all orgs'!$B$14:$B$3599,'Budget Detail - FFFFFF'!$B$3)</f>
        <v>0</v>
      </c>
      <c r="E60" s="965">
        <f>SUMIFS('Expenditures - all orgs'!$F$14:$F$3599,'Expenditures - all orgs'!$C$14:$C$3599, 'Budget Detail - FFFFFF'!$B60,'Expenditures - all orgs'!$B$14:$B$3599,'Budget Detail - FFFFFF'!$B$3)</f>
        <v>0</v>
      </c>
      <c r="F60" s="278">
        <f t="shared" si="0"/>
        <v>0</v>
      </c>
    </row>
    <row r="61" spans="1:6" x14ac:dyDescent="0.3">
      <c r="A61" s="216" t="s">
        <v>104</v>
      </c>
      <c r="B61" s="1142" t="s">
        <v>107</v>
      </c>
      <c r="C61" s="275">
        <f>SUMIFS('Expenditures - all orgs'!$D$14:$D$3599,'Expenditures - all orgs'!$C$14:$C$3599, 'Budget Detail - FFFFFF'!$B61,'Expenditures - all orgs'!$B$14:$B$3599,'Budget Detail - FFFFFF'!$B$3)</f>
        <v>0</v>
      </c>
      <c r="D61" s="276">
        <f>SUMIFS('Expenditures - all orgs'!$E$14:$E$3599,'Expenditures - all orgs'!$C$14:$C$3599, 'Budget Detail - FFFFFF'!$B61,'Expenditures - all orgs'!$B$14:$B$3599,'Budget Detail - FFFFFF'!$B$3)</f>
        <v>0</v>
      </c>
      <c r="E61" s="965">
        <f>SUMIFS('Expenditures - all orgs'!$F$14:$F$3599,'Expenditures - all orgs'!$C$14:$C$3599, 'Budget Detail - FFFFFF'!$B61,'Expenditures - all orgs'!$B$14:$B$3599,'Budget Detail - FFFFFF'!$B$3)</f>
        <v>0</v>
      </c>
      <c r="F61" s="278">
        <f t="shared" si="0"/>
        <v>0</v>
      </c>
    </row>
    <row r="62" spans="1:6" x14ac:dyDescent="0.3">
      <c r="A62" s="216" t="s">
        <v>104</v>
      </c>
      <c r="B62" s="1142" t="s">
        <v>107</v>
      </c>
      <c r="C62" s="275">
        <f>SUMIFS('Expenditures - all orgs'!$D$14:$D$3599,'Expenditures - all orgs'!$C$14:$C$3599, 'Budget Detail - FFFFFF'!$B62,'Expenditures - all orgs'!$B$14:$B$3599,'Budget Detail - FFFFFF'!$B$3)</f>
        <v>0</v>
      </c>
      <c r="D62" s="276">
        <f>SUMIFS('Expenditures - all orgs'!$E$14:$E$3599,'Expenditures - all orgs'!$C$14:$C$3599, 'Budget Detail - FFFFFF'!$B62,'Expenditures - all orgs'!$B$14:$B$3599,'Budget Detail - FFFFFF'!$B$3)</f>
        <v>0</v>
      </c>
      <c r="E62" s="965">
        <f>SUMIFS('Expenditures - all orgs'!$F$14:$F$3599,'Expenditures - all orgs'!$C$14:$C$3599, 'Budget Detail - FFFFFF'!$B62,'Expenditures - all orgs'!$B$14:$B$3599,'Budget Detail - FFFFFF'!$B$3)</f>
        <v>0</v>
      </c>
      <c r="F62" s="278">
        <f t="shared" si="0"/>
        <v>0</v>
      </c>
    </row>
    <row r="63" spans="1:6" x14ac:dyDescent="0.3">
      <c r="A63" s="216" t="s">
        <v>104</v>
      </c>
      <c r="B63" s="1142" t="s">
        <v>107</v>
      </c>
      <c r="C63" s="275">
        <f>SUMIFS('Expenditures - all orgs'!$D$14:$D$3599,'Expenditures - all orgs'!$C$14:$C$3599, 'Budget Detail - FFFFFF'!$B63,'Expenditures - all orgs'!$B$14:$B$3599,'Budget Detail - FFFFFF'!$B$3)</f>
        <v>0</v>
      </c>
      <c r="D63" s="276">
        <f>SUMIFS('Expenditures - all orgs'!$E$14:$E$3599,'Expenditures - all orgs'!$C$14:$C$3599, 'Budget Detail - FFFFFF'!$B63,'Expenditures - all orgs'!$B$14:$B$3599,'Budget Detail - FFFFFF'!$B$3)</f>
        <v>0</v>
      </c>
      <c r="E63" s="965">
        <f>SUMIFS('Expenditures - all orgs'!$F$14:$F$3599,'Expenditures - all orgs'!$C$14:$C$3599, 'Budget Detail - FFFFFF'!$B63,'Expenditures - all orgs'!$B$14:$B$3599,'Budget Detail - FFFFFF'!$B$3)</f>
        <v>0</v>
      </c>
      <c r="F63" s="278">
        <f t="shared" si="0"/>
        <v>0</v>
      </c>
    </row>
    <row r="64" spans="1:6" x14ac:dyDescent="0.3">
      <c r="A64" s="216" t="s">
        <v>104</v>
      </c>
      <c r="B64" s="1142" t="s">
        <v>107</v>
      </c>
      <c r="C64" s="275">
        <f>SUMIFS('Expenditures - all orgs'!$D$14:$D$3599,'Expenditures - all orgs'!$C$14:$C$3599, 'Budget Detail - FFFFFF'!$B64,'Expenditures - all orgs'!$B$14:$B$3599,'Budget Detail - FFFFFF'!$B$3)</f>
        <v>0</v>
      </c>
      <c r="D64" s="276">
        <f>SUMIFS('Expenditures - all orgs'!$E$14:$E$3599,'Expenditures - all orgs'!$C$14:$C$3599, 'Budget Detail - FFFFFF'!$B64,'Expenditures - all orgs'!$B$14:$B$3599,'Budget Detail - FFFFFF'!$B$3)</f>
        <v>0</v>
      </c>
      <c r="E64" s="965">
        <f>SUMIFS('Expenditures - all orgs'!$F$14:$F$3599,'Expenditures - all orgs'!$C$14:$C$3599, 'Budget Detail - FFFFFF'!$B64,'Expenditures - all orgs'!$B$14:$B$3599,'Budget Detail - FFFFFF'!$B$3)</f>
        <v>0</v>
      </c>
      <c r="F64" s="278">
        <f t="shared" si="0"/>
        <v>0</v>
      </c>
    </row>
    <row r="65" spans="1:6" x14ac:dyDescent="0.3">
      <c r="A65" s="216" t="s">
        <v>104</v>
      </c>
      <c r="B65" s="1142" t="s">
        <v>107</v>
      </c>
      <c r="C65" s="275">
        <f>SUMIFS('Expenditures - all orgs'!$D$14:$D$3599,'Expenditures - all orgs'!$C$14:$C$3599, 'Budget Detail - FFFFFF'!$B65,'Expenditures - all orgs'!$B$14:$B$3599,'Budget Detail - FFFFFF'!$B$3)</f>
        <v>0</v>
      </c>
      <c r="D65" s="276">
        <f>SUMIFS('Expenditures - all orgs'!$E$14:$E$3599,'Expenditures - all orgs'!$C$14:$C$3599, 'Budget Detail - FFFFFF'!$B65,'Expenditures - all orgs'!$B$14:$B$3599,'Budget Detail - FFFFFF'!$B$3)</f>
        <v>0</v>
      </c>
      <c r="E65" s="965">
        <f>SUMIFS('Expenditures - all orgs'!$F$14:$F$3599,'Expenditures - all orgs'!$C$14:$C$3599, 'Budget Detail - FFFFFF'!$B65,'Expenditures - all orgs'!$B$14:$B$3599,'Budget Detail - FFFFFF'!$B$3)</f>
        <v>0</v>
      </c>
      <c r="F65" s="278">
        <f t="shared" si="0"/>
        <v>0</v>
      </c>
    </row>
    <row r="66" spans="1:6" x14ac:dyDescent="0.3">
      <c r="A66" s="216" t="s">
        <v>104</v>
      </c>
      <c r="B66" s="1142" t="s">
        <v>107</v>
      </c>
      <c r="C66" s="275">
        <f>SUMIFS('Expenditures - all orgs'!$D$14:$D$3599,'Expenditures - all orgs'!$C$14:$C$3599, 'Budget Detail - FFFFFF'!$B66,'Expenditures - all orgs'!$B$14:$B$3599,'Budget Detail - FFFFFF'!$B$3)</f>
        <v>0</v>
      </c>
      <c r="D66" s="276">
        <f>SUMIFS('Expenditures - all orgs'!$E$14:$E$3599,'Expenditures - all orgs'!$C$14:$C$3599, 'Budget Detail - FFFFFF'!$B66,'Expenditures - all orgs'!$B$14:$B$3599,'Budget Detail - FFFFFF'!$B$3)</f>
        <v>0</v>
      </c>
      <c r="E66" s="965">
        <f>SUMIFS('Expenditures - all orgs'!$F$14:$F$3599,'Expenditures - all orgs'!$C$14:$C$3599, 'Budget Detail - FFFFFF'!$B66,'Expenditures - all orgs'!$B$14:$B$3599,'Budget Detail - FFFFFF'!$B$3)</f>
        <v>0</v>
      </c>
      <c r="F66" s="278">
        <f t="shared" si="0"/>
        <v>0</v>
      </c>
    </row>
    <row r="67" spans="1:6" x14ac:dyDescent="0.3">
      <c r="A67" s="216" t="s">
        <v>104</v>
      </c>
      <c r="B67" s="1142" t="s">
        <v>107</v>
      </c>
      <c r="C67" s="275">
        <f>SUMIFS('Expenditures - all orgs'!$D$14:$D$3599,'Expenditures - all orgs'!$C$14:$C$3599, 'Budget Detail - FFFFFF'!$B67,'Expenditures - all orgs'!$B$14:$B$3599,'Budget Detail - FFFFFF'!$B$3)</f>
        <v>0</v>
      </c>
      <c r="D67" s="276">
        <f>SUMIFS('Expenditures - all orgs'!$E$14:$E$3599,'Expenditures - all orgs'!$C$14:$C$3599, 'Budget Detail - FFFFFF'!$B67,'Expenditures - all orgs'!$B$14:$B$3599,'Budget Detail - FFFFFF'!$B$3)</f>
        <v>0</v>
      </c>
      <c r="E67" s="965">
        <f>SUMIFS('Expenditures - all orgs'!$F$14:$F$3599,'Expenditures - all orgs'!$C$14:$C$3599, 'Budget Detail - FFFFFF'!$B67,'Expenditures - all orgs'!$B$14:$B$3599,'Budget Detail - FFFFFF'!$B$3)</f>
        <v>0</v>
      </c>
      <c r="F67" s="278">
        <f t="shared" si="0"/>
        <v>0</v>
      </c>
    </row>
    <row r="68" spans="1:6" x14ac:dyDescent="0.3">
      <c r="A68" s="216" t="s">
        <v>104</v>
      </c>
      <c r="B68" s="1142" t="s">
        <v>107</v>
      </c>
      <c r="C68" s="275">
        <f>SUMIFS('Expenditures - all orgs'!$D$14:$D$3599,'Expenditures - all orgs'!$C$14:$C$3599, 'Budget Detail - FFFFFF'!$B68,'Expenditures - all orgs'!$B$14:$B$3599,'Budget Detail - FFFFFF'!$B$3)</f>
        <v>0</v>
      </c>
      <c r="D68" s="276">
        <f>SUMIFS('Expenditures - all orgs'!$E$14:$E$3599,'Expenditures - all orgs'!$C$14:$C$3599, 'Budget Detail - FFFFFF'!$B68,'Expenditures - all orgs'!$B$14:$B$3599,'Budget Detail - FFFFFF'!$B$3)</f>
        <v>0</v>
      </c>
      <c r="E68" s="965">
        <f>SUMIFS('Expenditures - all orgs'!$F$14:$F$3599,'Expenditures - all orgs'!$C$14:$C$3599, 'Budget Detail - FFFFFF'!$B68,'Expenditures - all orgs'!$B$14:$B$3599,'Budget Detail - FFFFFF'!$B$3)</f>
        <v>0</v>
      </c>
      <c r="F68" s="278">
        <f t="shared" si="0"/>
        <v>0</v>
      </c>
    </row>
    <row r="69" spans="1:6" x14ac:dyDescent="0.3">
      <c r="A69" s="216" t="s">
        <v>104</v>
      </c>
      <c r="B69" s="1142" t="s">
        <v>107</v>
      </c>
      <c r="C69" s="275">
        <f>SUMIFS('Expenditures - all orgs'!$D$14:$D$3599,'Expenditures - all orgs'!$C$14:$C$3599, 'Budget Detail - FFFFFF'!$B69,'Expenditures - all orgs'!$B$14:$B$3599,'Budget Detail - FFFFFF'!$B$3)</f>
        <v>0</v>
      </c>
      <c r="D69" s="276">
        <f>SUMIFS('Expenditures - all orgs'!$E$14:$E$3599,'Expenditures - all orgs'!$C$14:$C$3599, 'Budget Detail - FFFFFF'!$B69,'Expenditures - all orgs'!$B$14:$B$3599,'Budget Detail - FFFFFF'!$B$3)</f>
        <v>0</v>
      </c>
      <c r="E69" s="965">
        <f>SUMIFS('Expenditures - all orgs'!$F$14:$F$3599,'Expenditures - all orgs'!$C$14:$C$3599, 'Budget Detail - FFFFFF'!$B69,'Expenditures - all orgs'!$B$14:$B$3599,'Budget Detail - FFFFFF'!$B$3)</f>
        <v>0</v>
      </c>
      <c r="F69" s="278">
        <f t="shared" si="0"/>
        <v>0</v>
      </c>
    </row>
    <row r="70" spans="1:6" ht="15" thickBot="1" x14ac:dyDescent="0.35">
      <c r="A70" s="216" t="s">
        <v>104</v>
      </c>
      <c r="B70" s="1142" t="s">
        <v>107</v>
      </c>
      <c r="C70" s="275">
        <f>SUMIFS('Expenditures - all orgs'!$D$14:$D$3599,'Expenditures - all orgs'!$C$14:$C$3599, 'Budget Detail - FFFFFF'!$B70,'Expenditures - all orgs'!$B$14:$B$3599,'Budget Detail - FFFFFF'!$B$3)</f>
        <v>0</v>
      </c>
      <c r="D70" s="276">
        <f>SUMIFS('Expenditures - all orgs'!$E$14:$E$3599,'Expenditures - all orgs'!$C$14:$C$3599, 'Budget Detail - FFFFFF'!$B70,'Expenditures - all orgs'!$B$14:$B$3599,'Budget Detail - FFFFFF'!$B$3)</f>
        <v>0</v>
      </c>
      <c r="E70" s="965">
        <f>SUMIFS('Expenditures - all orgs'!$F$14:$F$3599,'Expenditures - all orgs'!$C$14:$C$3599, 'Budget Detail - FFFFFF'!$B70,'Expenditures - all orgs'!$B$14:$B$3599,'Budget Detail - FFFFFF'!$B$3)</f>
        <v>0</v>
      </c>
      <c r="F70" s="286">
        <f t="shared" si="0"/>
        <v>0</v>
      </c>
    </row>
    <row r="71" spans="1:6" ht="15" thickBot="1" x14ac:dyDescent="0.35">
      <c r="A71" s="1384" t="s">
        <v>211</v>
      </c>
      <c r="B71" s="1385"/>
      <c r="C71" s="1138">
        <f>SUM(C10:C70)</f>
        <v>0</v>
      </c>
      <c r="D71" s="1138">
        <f>SUM(D10:D70)</f>
        <v>0</v>
      </c>
      <c r="E71" s="1138">
        <f>SUM(E10:E70)</f>
        <v>0</v>
      </c>
      <c r="F71" s="1139">
        <f>SUM(F10:F70)</f>
        <v>0</v>
      </c>
    </row>
    <row r="72" spans="1:6" x14ac:dyDescent="0.3">
      <c r="A72" s="708"/>
      <c r="B72" s="708"/>
      <c r="C72" s="287"/>
      <c r="D72" s="288"/>
      <c r="E72" s="289"/>
      <c r="F72" s="290"/>
    </row>
    <row r="73" spans="1:6" x14ac:dyDescent="0.3">
      <c r="A73" s="217" t="s">
        <v>294</v>
      </c>
      <c r="B73" s="708"/>
      <c r="C73" s="291"/>
      <c r="D73" s="292"/>
      <c r="E73" s="292"/>
      <c r="F73" s="293"/>
    </row>
    <row r="74" spans="1:6" x14ac:dyDescent="0.3">
      <c r="A74" s="218" t="s">
        <v>183</v>
      </c>
      <c r="B74" s="589">
        <v>119600</v>
      </c>
      <c r="C74" s="294">
        <f>SUMIFS('Expenditures - all orgs'!$D$14:$D$3599,'Expenditures - all orgs'!$C$14:$C$3599, 'Budget Detail - FFFFFF'!$B74,'Expenditures - all orgs'!$B$14:$B$3599,'Budget Detail - FFFFFF'!$B$3)</f>
        <v>0</v>
      </c>
      <c r="D74" s="295">
        <f>SUMIFS('Expenditures - all orgs'!$E$14:$E$3599,'Expenditures - all orgs'!$C$14:$C$3599, 'Budget Detail - FFFFFF'!$B74,'Expenditures - all orgs'!$B$14:$B$3599,'Budget Detail - FFFFFF'!$B$3)</f>
        <v>0</v>
      </c>
      <c r="E74" s="296">
        <f>SUMIFS('Expenditures - all orgs'!$F$14:$F$3599,'Expenditures - all orgs'!$C$14:$C$3599, 'Budget Detail - FFFFFF'!$B74,'Expenditures - all orgs'!$B$14:$B$3599,'Budget Detail - FFFFFF'!$B$3)</f>
        <v>0</v>
      </c>
      <c r="F74" s="297">
        <f t="shared" si="0"/>
        <v>0</v>
      </c>
    </row>
    <row r="75" spans="1:6" x14ac:dyDescent="0.3">
      <c r="A75" s="218" t="s">
        <v>184</v>
      </c>
      <c r="B75" s="590">
        <v>119700</v>
      </c>
      <c r="C75" s="294">
        <f>SUMIFS('Expenditures - all orgs'!$D$14:$D$3599,'Expenditures - all orgs'!$C$14:$C$3599, 'Budget Detail - FFFFFF'!$B75,'Expenditures - all orgs'!$B$14:$B$3599,'Budget Detail - FFFFFF'!$B$3)</f>
        <v>0</v>
      </c>
      <c r="D75" s="295">
        <f>SUMIFS('Expenditures - all orgs'!$E$14:$E$3599,'Expenditures - all orgs'!$C$14:$C$3599, 'Budget Detail - FFFFFF'!$B75,'Expenditures - all orgs'!$B$14:$B$3599,'Budget Detail - FFFFFF'!$B$3)</f>
        <v>0</v>
      </c>
      <c r="E75" s="296">
        <f>SUMIFS('Expenditures - all orgs'!$F$14:$F$3599,'Expenditures - all orgs'!$C$14:$C$3599, 'Budget Detail - FFFFFF'!$B75,'Expenditures - all orgs'!$B$14:$B$3599,'Budget Detail - FFFFFF'!$B$3)</f>
        <v>0</v>
      </c>
      <c r="F75" s="297">
        <f t="shared" si="0"/>
        <v>0</v>
      </c>
    </row>
    <row r="76" spans="1:6" x14ac:dyDescent="0.3">
      <c r="A76" s="218" t="s">
        <v>185</v>
      </c>
      <c r="B76" s="590">
        <v>119800</v>
      </c>
      <c r="C76" s="294">
        <f>SUMIFS('Expenditures - all orgs'!$D$14:$D$3599,'Expenditures - all orgs'!$C$14:$C$3599, 'Budget Detail - FFFFFF'!$B76,'Expenditures - all orgs'!$B$14:$B$3599,'Budget Detail - FFFFFF'!$B$3)</f>
        <v>0</v>
      </c>
      <c r="D76" s="295">
        <f>SUMIFS('Expenditures - all orgs'!$E$14:$E$3599,'Expenditures - all orgs'!$C$14:$C$3599, 'Budget Detail - FFFFFF'!$B76,'Expenditures - all orgs'!$B$14:$B$3599,'Budget Detail - FFFFFF'!$B$3)</f>
        <v>0</v>
      </c>
      <c r="E76" s="296">
        <f>SUMIFS('Expenditures - all orgs'!$F$14:$F$3599,'Expenditures - all orgs'!$C$14:$C$3599, 'Budget Detail - FFFFFF'!$B76,'Expenditures - all orgs'!$B$14:$B$3599,'Budget Detail - FFFFFF'!$B$3)</f>
        <v>0</v>
      </c>
      <c r="F76" s="297">
        <f t="shared" ref="F76:F80" si="1">C76-D76-E76</f>
        <v>0</v>
      </c>
    </row>
    <row r="77" spans="1:6" x14ac:dyDescent="0.3">
      <c r="A77" s="218" t="s">
        <v>185</v>
      </c>
      <c r="B77" s="590">
        <v>119900</v>
      </c>
      <c r="C77" s="294">
        <f>SUMIFS('Expenditures - all orgs'!$D$14:$D$3599,'Expenditures - all orgs'!$C$14:$C$3599, 'Budget Detail - FFFFFF'!$B77,'Expenditures - all orgs'!$B$14:$B$3599,'Budget Detail - FFFFFF'!$B$3)</f>
        <v>0</v>
      </c>
      <c r="D77" s="295">
        <f>SUMIFS('Expenditures - all orgs'!$E$14:$E$3599,'Expenditures - all orgs'!$C$14:$C$3599, 'Budget Detail - FFFFFF'!$B77,'Expenditures - all orgs'!$B$14:$B$3599,'Budget Detail - FFFFFF'!$B$3)</f>
        <v>0</v>
      </c>
      <c r="E77" s="296">
        <f>SUMIFS('Expenditures - all orgs'!$F$14:$F$3599,'Expenditures - all orgs'!$C$14:$C$3599, 'Budget Detail - FFFFFF'!$B77,'Expenditures - all orgs'!$B$14:$B$3599,'Budget Detail - FFFFFF'!$B$3)</f>
        <v>0</v>
      </c>
      <c r="F77" s="297">
        <f t="shared" si="1"/>
        <v>0</v>
      </c>
    </row>
    <row r="78" spans="1:6" x14ac:dyDescent="0.3">
      <c r="A78" s="218" t="s">
        <v>185</v>
      </c>
      <c r="B78" s="590">
        <v>119940</v>
      </c>
      <c r="C78" s="294">
        <f>SUMIFS('Expenditures - all orgs'!$D$14:$D$3599,'Expenditures - all orgs'!$C$14:$C$3599, 'Budget Detail - FFFFFF'!$B78,'Expenditures - all orgs'!$B$14:$B$3599,'Budget Detail - FFFFFF'!$B$3)</f>
        <v>0</v>
      </c>
      <c r="D78" s="295">
        <f>SUMIFS('Expenditures - all orgs'!$E$14:$E$3599,'Expenditures - all orgs'!$C$14:$C$3599, 'Budget Detail - FFFFFF'!$B78,'Expenditures - all orgs'!$B$14:$B$3599,'Budget Detail - FFFFFF'!$B$3)</f>
        <v>0</v>
      </c>
      <c r="E78" s="296">
        <f>SUMIFS('Expenditures - all orgs'!$F$14:$F$3599,'Expenditures - all orgs'!$C$14:$C$3599, 'Budget Detail - FFFFFF'!$B78,'Expenditures - all orgs'!$B$14:$B$3599,'Budget Detail - FFFFFF'!$B$3)</f>
        <v>0</v>
      </c>
      <c r="F78" s="297">
        <f t="shared" si="1"/>
        <v>0</v>
      </c>
    </row>
    <row r="79" spans="1:6" x14ac:dyDescent="0.3">
      <c r="A79" s="218" t="s">
        <v>104</v>
      </c>
      <c r="B79" s="590" t="s">
        <v>107</v>
      </c>
      <c r="C79" s="294">
        <f>SUMIFS('Expenditures - all orgs'!$D$14:$D$3599,'Expenditures - all orgs'!$C$14:$C$3599, 'Budget Detail - FFFFFF'!$B79,'Expenditures - all orgs'!$B$14:$B$3599,'Budget Detail - FFFFFF'!$B$3)</f>
        <v>0</v>
      </c>
      <c r="D79" s="295">
        <f>SUMIFS('Expenditures - all orgs'!$E$14:$E$3599,'Expenditures - all orgs'!$C$14:$C$3599, 'Budget Detail - FFFFFF'!$B79,'Expenditures - all orgs'!$B$14:$B$3599,'Budget Detail - FFFFFF'!$B$3)</f>
        <v>0</v>
      </c>
      <c r="E79" s="296">
        <f>SUMIFS('Expenditures - all orgs'!$F$14:$F$3599,'Expenditures - all orgs'!$C$14:$C$3599, 'Budget Detail - FFFFFF'!$B79,'Expenditures - all orgs'!$B$14:$B$3599,'Budget Detail - FFFFFF'!$B$3)</f>
        <v>0</v>
      </c>
      <c r="F79" s="297">
        <f t="shared" si="1"/>
        <v>0</v>
      </c>
    </row>
    <row r="80" spans="1:6" ht="15" thickBot="1" x14ac:dyDescent="0.35">
      <c r="A80" s="218" t="s">
        <v>104</v>
      </c>
      <c r="B80" s="590" t="s">
        <v>107</v>
      </c>
      <c r="C80" s="294">
        <f>SUMIFS('Expenditures - all orgs'!$D$14:$D$3599,'Expenditures - all orgs'!$C$14:$C$3599, 'Budget Detail - FFFFFF'!$B80,'Expenditures - all orgs'!$B$14:$B$3599,'Budget Detail - FFFFFF'!$B$3)</f>
        <v>0</v>
      </c>
      <c r="D80" s="295">
        <f>SUMIFS('Expenditures - all orgs'!$E$14:$E$3599,'Expenditures - all orgs'!$C$14:$C$3599, 'Budget Detail - FFFFFF'!$B80,'Expenditures - all orgs'!$B$14:$B$3599,'Budget Detail - FFFFFF'!$B$3)</f>
        <v>0</v>
      </c>
      <c r="E80" s="296">
        <f>SUMIFS('Expenditures - all orgs'!$F$14:$F$3599,'Expenditures - all orgs'!$C$14:$C$3599, 'Budget Detail - FFFFFF'!$B80,'Expenditures - all orgs'!$B$14:$B$3599,'Budget Detail - FFFFFF'!$B$3)</f>
        <v>0</v>
      </c>
      <c r="F80" s="298">
        <f t="shared" si="1"/>
        <v>0</v>
      </c>
    </row>
    <row r="81" spans="1:37" ht="15" thickBot="1" x14ac:dyDescent="0.35">
      <c r="A81" s="1386" t="s">
        <v>212</v>
      </c>
      <c r="B81" s="1387"/>
      <c r="C81" s="1143">
        <f>SUM(C74:C80)</f>
        <v>0</v>
      </c>
      <c r="D81" s="1143">
        <f>SUM(D74:D80)</f>
        <v>0</v>
      </c>
      <c r="E81" s="1143">
        <f t="shared" ref="E81:F81" si="2">SUM(E74:E80)</f>
        <v>0</v>
      </c>
      <c r="F81" s="1144">
        <f t="shared" si="2"/>
        <v>0</v>
      </c>
    </row>
    <row r="82" spans="1:37" ht="15" thickBot="1" x14ac:dyDescent="0.35">
      <c r="A82" s="218"/>
      <c r="B82" s="219"/>
      <c r="C82" s="300"/>
      <c r="D82" s="289"/>
      <c r="E82" s="289"/>
      <c r="F82" s="290"/>
    </row>
    <row r="83" spans="1:37" ht="18" thickBot="1" x14ac:dyDescent="0.35">
      <c r="A83" s="1382" t="s">
        <v>313</v>
      </c>
      <c r="B83" s="1383"/>
      <c r="C83" s="301">
        <f>C71+C81</f>
        <v>0</v>
      </c>
      <c r="D83" s="301">
        <f>D71+D81</f>
        <v>0</v>
      </c>
      <c r="E83" s="301">
        <f>E71+E81</f>
        <v>0</v>
      </c>
      <c r="F83" s="302">
        <f>F71+F81</f>
        <v>0</v>
      </c>
    </row>
    <row r="84" spans="1:37" x14ac:dyDescent="0.3">
      <c r="A84" s="215"/>
      <c r="B84" s="215"/>
      <c r="C84" s="709"/>
      <c r="D84" s="709"/>
      <c r="E84" s="303"/>
      <c r="F84" s="284"/>
    </row>
    <row r="85" spans="1:37" x14ac:dyDescent="0.3">
      <c r="A85" s="216"/>
      <c r="B85" s="216"/>
      <c r="C85" s="709"/>
      <c r="D85" s="709"/>
      <c r="E85" s="710"/>
      <c r="F85" s="714"/>
    </row>
    <row r="86" spans="1:37" ht="17.399999999999999" x14ac:dyDescent="0.3">
      <c r="A86" s="220" t="s">
        <v>14</v>
      </c>
      <c r="B86" s="221"/>
      <c r="C86" s="304"/>
      <c r="D86" s="709"/>
      <c r="E86" s="710"/>
      <c r="F86" s="714"/>
    </row>
    <row r="87" spans="1:37" ht="15" thickBot="1" x14ac:dyDescent="0.35">
      <c r="A87" s="222" t="s">
        <v>86</v>
      </c>
      <c r="B87" s="595">
        <v>120010</v>
      </c>
      <c r="C87" s="347">
        <f>SUMIFS('Expenditures - all orgs'!$D$14:$D$3599,'Expenditures - all orgs'!$C$14:$C$3599, 'Budget Detail - FFFFFF'!$B87,'Expenditures - all orgs'!$B$14:$B$3599,'Budget Detail - FFFFFF'!$B$3)</f>
        <v>0</v>
      </c>
      <c r="D87" s="388">
        <f>SUMIFS('Expenditures - all orgs'!$E$14:$E$3599,'Expenditures - all orgs'!$C$14:$C$3599, 'Budget Detail - FFFFFF'!$B87,'Expenditures - all orgs'!$B$14:$B$3599,'Budget Detail - FFFFFF'!$B$3)</f>
        <v>0</v>
      </c>
      <c r="E87" s="389">
        <f>SUMIFS('Expenditures - all orgs'!$F$14:$F$3599,'Expenditures - all orgs'!$C$14:$C$3599, 'Budget Detail - FFFFFF'!$B87,'Expenditures - all orgs'!$B$14:$B$3599,'Budget Detail - FFFFFF'!$B$3)</f>
        <v>0</v>
      </c>
      <c r="F87" s="390">
        <f>C87-D87-E87</f>
        <v>0</v>
      </c>
    </row>
    <row r="88" spans="1:37" ht="15" thickBot="1" x14ac:dyDescent="0.35">
      <c r="A88" s="218"/>
      <c r="B88" s="596" t="s">
        <v>362</v>
      </c>
      <c r="C88" s="349">
        <f>SUM(C87)</f>
        <v>0</v>
      </c>
      <c r="D88" s="349">
        <f t="shared" ref="D88:F88" si="3">SUM(D87)</f>
        <v>0</v>
      </c>
      <c r="E88" s="349">
        <f t="shared" si="3"/>
        <v>0</v>
      </c>
      <c r="F88" s="349">
        <f t="shared" si="3"/>
        <v>0</v>
      </c>
    </row>
    <row r="89" spans="1:37" x14ac:dyDescent="0.3">
      <c r="A89" s="708"/>
      <c r="B89" s="588"/>
      <c r="C89" s="288"/>
      <c r="D89" s="966"/>
      <c r="E89" s="966"/>
      <c r="F89" s="967"/>
    </row>
    <row r="90" spans="1:37" x14ac:dyDescent="0.3">
      <c r="A90" s="231" t="s">
        <v>204</v>
      </c>
      <c r="B90" s="588"/>
      <c r="C90" s="291"/>
      <c r="D90" s="292"/>
      <c r="E90" s="292"/>
      <c r="F90" s="293"/>
    </row>
    <row r="91" spans="1:37" x14ac:dyDescent="0.3">
      <c r="A91" s="222" t="s">
        <v>91</v>
      </c>
      <c r="B91" s="597">
        <v>121100</v>
      </c>
      <c r="C91" s="308">
        <f>SUMIFS('Expenditures - all orgs'!$D$14:$D$3599,'Expenditures - all orgs'!$C$14:$C$3599, 'Budget Detail - FFFFFF'!$B91,'Expenditures - all orgs'!$B$14:$B$3599,'Budget Detail - FFFFFF'!$B$3)</f>
        <v>0</v>
      </c>
      <c r="D91" s="393">
        <f>SUMIFS('Expenditures - all orgs'!$E$14:$E$3599,'Expenditures - all orgs'!$C$14:$C$3599, 'Budget Detail - FFFFFF'!$B91,'Expenditures - all orgs'!$B$14:$B$3599,'Budget Detail - FFFFFF'!$B$3)</f>
        <v>0</v>
      </c>
      <c r="E91" s="394">
        <f>SUMIFS('Expenditures - all orgs'!$F$14:$F$3599,'Expenditures - all orgs'!$C$14:$C$3599, 'Budget Detail - FFFFFF'!$B91,'Expenditures - all orgs'!$B$14:$B$3599,'Budget Detail - FFFFFF'!$B$3)</f>
        <v>0</v>
      </c>
      <c r="F91" s="395">
        <f>C91-D91-E91</f>
        <v>0</v>
      </c>
    </row>
    <row r="92" spans="1:37" x14ac:dyDescent="0.3">
      <c r="A92" s="222" t="s">
        <v>301</v>
      </c>
      <c r="B92" s="598">
        <v>121110</v>
      </c>
      <c r="C92" s="308">
        <f>SUMIFS('Expenditures - all orgs'!$D$14:$D$3599,'Expenditures - all orgs'!$C$14:$C$3599, 'Budget Detail - FFFFFF'!$B92,'Expenditures - all orgs'!$B$14:$B$3599,'Budget Detail - FFFFFF'!$B$3)</f>
        <v>0</v>
      </c>
      <c r="D92" s="393">
        <f>SUMIFS('Expenditures - all orgs'!$E$14:$E$3599,'Expenditures - all orgs'!$C$14:$C$3599, 'Budget Detail - FFFFFF'!$B92,'Expenditures - all orgs'!$B$14:$B$3599,'Budget Detail - FFFFFF'!$B$3)</f>
        <v>0</v>
      </c>
      <c r="E92" s="394">
        <f>SUMIFS('Expenditures - all orgs'!$F$14:$F$3599,'Expenditures - all orgs'!$C$14:$C$3599, 'Budget Detail - FFFFFF'!$B92,'Expenditures - all orgs'!$B$14:$B$3599,'Budget Detail - FFFFFF'!$B$3)</f>
        <v>0</v>
      </c>
      <c r="F92" s="396">
        <f>C92-D92-E92</f>
        <v>0</v>
      </c>
    </row>
    <row r="93" spans="1:37" x14ac:dyDescent="0.3">
      <c r="A93" s="222" t="s">
        <v>186</v>
      </c>
      <c r="B93" s="598">
        <v>121200</v>
      </c>
      <c r="C93" s="308">
        <f>SUMIFS('Expenditures - all orgs'!$D$14:$D$3599,'Expenditures - all orgs'!$C$14:$C$3599, 'Budget Detail - FFFFFF'!$B93,'Expenditures - all orgs'!$B$14:$B$3599,'Budget Detail - FFFFFF'!$B$3)</f>
        <v>0</v>
      </c>
      <c r="D93" s="393">
        <f>SUMIFS('Expenditures - all orgs'!$E$14:$E$3599,'Expenditures - all orgs'!$C$14:$C$3599, 'Budget Detail - FFFFFF'!$B93,'Expenditures - all orgs'!$B$14:$B$3599,'Budget Detail - FFFFFF'!$B$3)</f>
        <v>0</v>
      </c>
      <c r="E93" s="394">
        <f>SUMIFS('Expenditures - all orgs'!$F$14:$F$3599,'Expenditures - all orgs'!$C$14:$C$3599, 'Budget Detail - FFFFFF'!$B93,'Expenditures - all orgs'!$B$14:$B$3599,'Budget Detail - FFFFFF'!$B$3)</f>
        <v>0</v>
      </c>
      <c r="F93" s="396">
        <f t="shared" ref="F93:F103" si="4">C93-D93-E93</f>
        <v>0</v>
      </c>
    </row>
    <row r="94" spans="1:37" s="713" customFormat="1" ht="15" customHeight="1" x14ac:dyDescent="0.3">
      <c r="A94" s="222" t="s">
        <v>418</v>
      </c>
      <c r="B94" s="598">
        <v>121300</v>
      </c>
      <c r="C94" s="308">
        <f>SUMIFS('Expenditures - all orgs'!$D$14:$D$3599,'Expenditures - all orgs'!$C$14:$C$3599, 'Budget Detail - FFFFFF'!$B94,'Expenditures - all orgs'!$B$14:$B$3599,'Budget Detail - FFFFFF'!$B$3)</f>
        <v>0</v>
      </c>
      <c r="D94" s="393">
        <f>SUMIFS('Expenditures - all orgs'!$E$14:$E$3599,'Expenditures - all orgs'!$C$14:$C$3599, 'Budget Detail - FFFFFF'!$B94,'Expenditures - all orgs'!$B$14:$B$3599,'Budget Detail - FFFFFF'!$B$3)</f>
        <v>0</v>
      </c>
      <c r="E94" s="394">
        <f>SUMIFS('Expenditures - all orgs'!$F$14:$F$3599,'Expenditures - all orgs'!$C$14:$C$3599, 'Budget Detail - FFFFFF'!$B94,'Expenditures - all orgs'!$B$14:$B$3599,'Budget Detail - FFFFFF'!$B$3)</f>
        <v>0</v>
      </c>
      <c r="F94" s="396">
        <f t="shared" si="4"/>
        <v>0</v>
      </c>
      <c r="G94" s="281"/>
      <c r="H94" s="711"/>
      <c r="I94" s="711"/>
      <c r="J94" s="711"/>
      <c r="K94" s="712"/>
      <c r="L94" s="712"/>
      <c r="M94" s="712"/>
      <c r="N94" s="712"/>
      <c r="O94" s="712"/>
      <c r="P94" s="712"/>
      <c r="Q94" s="712"/>
      <c r="R94" s="712"/>
      <c r="S94" s="712"/>
      <c r="T94" s="712"/>
      <c r="U94" s="712"/>
      <c r="V94" s="712"/>
      <c r="W94" s="712"/>
      <c r="X94" s="712"/>
      <c r="Y94" s="712"/>
      <c r="Z94" s="712"/>
      <c r="AA94" s="712"/>
      <c r="AB94" s="712"/>
      <c r="AC94" s="712"/>
      <c r="AD94" s="712"/>
      <c r="AE94" s="712"/>
      <c r="AF94" s="712"/>
      <c r="AG94" s="712"/>
      <c r="AH94" s="712"/>
      <c r="AI94" s="712"/>
      <c r="AJ94" s="712"/>
      <c r="AK94" s="712"/>
    </row>
    <row r="95" spans="1:37" x14ac:dyDescent="0.3">
      <c r="A95" s="222" t="s">
        <v>203</v>
      </c>
      <c r="B95" s="598">
        <v>121400</v>
      </c>
      <c r="C95" s="308">
        <f>SUMIFS('Expenditures - all orgs'!$D$14:$D$3599,'Expenditures - all orgs'!$C$14:$C$3599, 'Budget Detail - FFFFFF'!$B95,'Expenditures - all orgs'!$B$14:$B$3599,'Budget Detail - FFFFFF'!$B$3)</f>
        <v>0</v>
      </c>
      <c r="D95" s="393">
        <f>SUMIFS('Expenditures - all orgs'!$E$14:$E$3599,'Expenditures - all orgs'!$C$14:$C$3599, 'Budget Detail - FFFFFF'!$B95,'Expenditures - all orgs'!$B$14:$B$3599,'Budget Detail - FFFFFF'!$B$3)</f>
        <v>0</v>
      </c>
      <c r="E95" s="394">
        <f>SUMIFS('Expenditures - all orgs'!$F$14:$F$3599,'Expenditures - all orgs'!$C$14:$C$3599, 'Budget Detail - FFFFFF'!$B95,'Expenditures - all orgs'!$B$14:$B$3599,'Budget Detail - FFFFFF'!$B$3)</f>
        <v>0</v>
      </c>
      <c r="F95" s="396">
        <f t="shared" si="4"/>
        <v>0</v>
      </c>
    </row>
    <row r="96" spans="1:37" s="713" customFormat="1" ht="15" customHeight="1" x14ac:dyDescent="0.3">
      <c r="A96" s="222" t="s">
        <v>419</v>
      </c>
      <c r="B96" s="598">
        <v>121410</v>
      </c>
      <c r="C96" s="308">
        <f>SUMIFS('Expenditures - all orgs'!$D$14:$D$3599,'Expenditures - all orgs'!$C$14:$C$3599, 'Budget Detail - FFFFFF'!$B96,'Expenditures - all orgs'!$B$14:$B$3599,'Budget Detail - FFFFFF'!$B$3)</f>
        <v>0</v>
      </c>
      <c r="D96" s="393">
        <f>SUMIFS('Expenditures - all orgs'!$E$14:$E$3599,'Expenditures - all orgs'!$C$14:$C$3599, 'Budget Detail - FFFFFF'!$B96,'Expenditures - all orgs'!$B$14:$B$3599,'Budget Detail - FFFFFF'!$B$3)</f>
        <v>0</v>
      </c>
      <c r="E96" s="394">
        <f>SUMIFS('Expenditures - all orgs'!$F$14:$F$3599,'Expenditures - all orgs'!$C$14:$C$3599, 'Budget Detail - FFFFFF'!$B96,'Expenditures - all orgs'!$B$14:$B$3599,'Budget Detail - FFFFFF'!$B$3)</f>
        <v>0</v>
      </c>
      <c r="F96" s="396">
        <f t="shared" si="4"/>
        <v>0</v>
      </c>
      <c r="G96" s="712"/>
      <c r="H96" s="711"/>
      <c r="I96" s="711"/>
      <c r="J96" s="711"/>
      <c r="K96" s="712"/>
      <c r="L96" s="712"/>
      <c r="M96" s="712"/>
      <c r="N96" s="712"/>
      <c r="O96" s="712"/>
      <c r="P96" s="712"/>
      <c r="Q96" s="712"/>
      <c r="R96" s="712"/>
      <c r="S96" s="712"/>
      <c r="T96" s="712"/>
      <c r="U96" s="712"/>
      <c r="V96" s="712"/>
      <c r="W96" s="712"/>
      <c r="X96" s="712"/>
      <c r="Y96" s="712"/>
      <c r="Z96" s="712"/>
      <c r="AA96" s="712"/>
      <c r="AB96" s="712"/>
      <c r="AC96" s="712"/>
      <c r="AD96" s="712"/>
      <c r="AE96" s="712"/>
      <c r="AF96" s="712"/>
      <c r="AG96" s="712"/>
      <c r="AH96" s="712"/>
      <c r="AI96" s="712"/>
      <c r="AJ96" s="712"/>
      <c r="AK96" s="712"/>
    </row>
    <row r="97" spans="1:37" s="713" customFormat="1" ht="15" customHeight="1" x14ac:dyDescent="0.3">
      <c r="A97" s="222" t="s">
        <v>420</v>
      </c>
      <c r="B97" s="598">
        <v>121420</v>
      </c>
      <c r="C97" s="308">
        <f>SUMIFS('Expenditures - all orgs'!$D$14:$D$3599,'Expenditures - all orgs'!$C$14:$C$3599, 'Budget Detail - FFFFFF'!$B97,'Expenditures - all orgs'!$B$14:$B$3599,'Budget Detail - FFFFFF'!$B$3)</f>
        <v>0</v>
      </c>
      <c r="D97" s="393">
        <f>SUMIFS('Expenditures - all orgs'!$E$14:$E$3599,'Expenditures - all orgs'!$C$14:$C$3599, 'Budget Detail - FFFFFF'!$B97,'Expenditures - all orgs'!$B$14:$B$3599,'Budget Detail - FFFFFF'!$B$3)</f>
        <v>0</v>
      </c>
      <c r="E97" s="394">
        <f>SUMIFS('Expenditures - all orgs'!$F$14:$F$3599,'Expenditures - all orgs'!$C$14:$C$3599, 'Budget Detail - FFFFFF'!$B97,'Expenditures - all orgs'!$B$14:$B$3599,'Budget Detail - FFFFFF'!$B$3)</f>
        <v>0</v>
      </c>
      <c r="F97" s="396">
        <f t="shared" si="4"/>
        <v>0</v>
      </c>
      <c r="G97" s="712"/>
      <c r="H97" s="711"/>
      <c r="I97" s="711"/>
      <c r="J97" s="711"/>
      <c r="K97" s="712"/>
      <c r="L97" s="712"/>
      <c r="M97" s="712"/>
      <c r="N97" s="712"/>
      <c r="O97" s="712"/>
      <c r="P97" s="712"/>
      <c r="Q97" s="712"/>
      <c r="R97" s="712"/>
      <c r="S97" s="712"/>
      <c r="T97" s="712"/>
      <c r="U97" s="712"/>
      <c r="V97" s="712"/>
      <c r="W97" s="712"/>
      <c r="X97" s="712"/>
      <c r="Y97" s="712"/>
      <c r="Z97" s="712"/>
      <c r="AA97" s="712"/>
      <c r="AB97" s="712"/>
      <c r="AC97" s="712"/>
      <c r="AD97" s="712"/>
      <c r="AE97" s="712"/>
      <c r="AF97" s="712"/>
      <c r="AG97" s="712"/>
      <c r="AH97" s="712"/>
      <c r="AI97" s="712"/>
      <c r="AJ97" s="712"/>
      <c r="AK97" s="712"/>
    </row>
    <row r="98" spans="1:37" x14ac:dyDescent="0.3">
      <c r="A98" s="223" t="s">
        <v>82</v>
      </c>
      <c r="B98" s="598">
        <v>121500</v>
      </c>
      <c r="C98" s="308">
        <f>SUMIFS('Expenditures - all orgs'!$D$14:$D$3599,'Expenditures - all orgs'!$C$14:$C$3599, 'Budget Detail - FFFFFF'!$B98,'Expenditures - all orgs'!$B$14:$B$3599,'Budget Detail - FFFFFF'!$B$3)</f>
        <v>0</v>
      </c>
      <c r="D98" s="393">
        <f>SUMIFS('Expenditures - all orgs'!$E$14:$E$3599,'Expenditures - all orgs'!$C$14:$C$3599, 'Budget Detail - FFFFFF'!$B98,'Expenditures - all orgs'!$B$14:$B$3599,'Budget Detail - FFFFFF'!$B$3)</f>
        <v>0</v>
      </c>
      <c r="E98" s="394">
        <f>SUMIFS('Expenditures - all orgs'!$F$14:$F$3599,'Expenditures - all orgs'!$C$14:$C$3599, 'Budget Detail - FFFFFF'!$B98,'Expenditures - all orgs'!$B$14:$B$3599,'Budget Detail - FFFFFF'!$B$3)</f>
        <v>0</v>
      </c>
      <c r="F98" s="396">
        <f t="shared" si="4"/>
        <v>0</v>
      </c>
    </row>
    <row r="99" spans="1:37" x14ac:dyDescent="0.3">
      <c r="A99" s="223" t="s">
        <v>205</v>
      </c>
      <c r="B99" s="598">
        <v>121700</v>
      </c>
      <c r="C99" s="308">
        <f>SUMIFS('Expenditures - all orgs'!$D$14:$D$3599,'Expenditures - all orgs'!$C$14:$C$3599, 'Budget Detail - FFFFFF'!$B99,'Expenditures - all orgs'!$B$14:$B$3599,'Budget Detail - FFFFFF'!$B$3)</f>
        <v>0</v>
      </c>
      <c r="D99" s="393">
        <f>SUMIFS('Expenditures - all orgs'!$E$14:$E$3599,'Expenditures - all orgs'!$C$14:$C$3599, 'Budget Detail - FFFFFF'!$B99,'Expenditures - all orgs'!$B$14:$B$3599,'Budget Detail - FFFFFF'!$B$3)</f>
        <v>0</v>
      </c>
      <c r="E99" s="394">
        <f>SUMIFS('Expenditures - all orgs'!$F$14:$F$3599,'Expenditures - all orgs'!$C$14:$C$3599, 'Budget Detail - FFFFFF'!$B99,'Expenditures - all orgs'!$B$14:$B$3599,'Budget Detail - FFFFFF'!$B$3)</f>
        <v>0</v>
      </c>
      <c r="F99" s="396">
        <f t="shared" si="4"/>
        <v>0</v>
      </c>
    </row>
    <row r="100" spans="1:37" x14ac:dyDescent="0.3">
      <c r="A100" s="223" t="s">
        <v>206</v>
      </c>
      <c r="B100" s="598">
        <v>121800</v>
      </c>
      <c r="C100" s="308">
        <f>SUMIFS('Expenditures - all orgs'!$D$14:$D$3599,'Expenditures - all orgs'!$C$14:$C$3599, 'Budget Detail - FFFFFF'!$B100,'Expenditures - all orgs'!$B$14:$B$3599,'Budget Detail - FFFFFF'!$B$3)</f>
        <v>0</v>
      </c>
      <c r="D100" s="393">
        <f>SUMIFS('Expenditures - all orgs'!$E$14:$E$3599,'Expenditures - all orgs'!$C$14:$C$3599, 'Budget Detail - FFFFFF'!$B100,'Expenditures - all orgs'!$B$14:$B$3599,'Budget Detail - FFFFFF'!$B$3)</f>
        <v>0</v>
      </c>
      <c r="E100" s="394">
        <f>SUMIFS('Expenditures - all orgs'!$F$14:$F$3599,'Expenditures - all orgs'!$C$14:$C$3599, 'Budget Detail - FFFFFF'!$B100,'Expenditures - all orgs'!$B$14:$B$3599,'Budget Detail - FFFFFF'!$B$3)</f>
        <v>0</v>
      </c>
      <c r="F100" s="396">
        <f t="shared" si="4"/>
        <v>0</v>
      </c>
    </row>
    <row r="101" spans="1:37" x14ac:dyDescent="0.3">
      <c r="A101" s="223" t="s">
        <v>187</v>
      </c>
      <c r="B101" s="598">
        <v>121900</v>
      </c>
      <c r="C101" s="308">
        <f>SUMIFS('Expenditures - all orgs'!$D$14:$D$3599,'Expenditures - all orgs'!$C$14:$C$3599, 'Budget Detail - FFFFFF'!$B101,'Expenditures - all orgs'!$B$14:$B$3599,'Budget Detail - FFFFFF'!$B$3)</f>
        <v>0</v>
      </c>
      <c r="D101" s="393">
        <f>SUMIFS('Expenditures - all orgs'!$E$14:$E$3599,'Expenditures - all orgs'!$C$14:$C$3599, 'Budget Detail - FFFFFF'!$B101,'Expenditures - all orgs'!$B$14:$B$3599,'Budget Detail - FFFFFF'!$B$3)</f>
        <v>0</v>
      </c>
      <c r="E101" s="394">
        <f>SUMIFS('Expenditures - all orgs'!$F$14:$F$3599,'Expenditures - all orgs'!$C$14:$C$3599, 'Budget Detail - FFFFFF'!$B101,'Expenditures - all orgs'!$B$14:$B$3599,'Budget Detail - FFFFFF'!$B$3)</f>
        <v>0</v>
      </c>
      <c r="F101" s="397">
        <f t="shared" si="4"/>
        <v>0</v>
      </c>
    </row>
    <row r="102" spans="1:37" x14ac:dyDescent="0.3">
      <c r="A102" s="708" t="s">
        <v>104</v>
      </c>
      <c r="B102" s="599" t="s">
        <v>107</v>
      </c>
      <c r="C102" s="308">
        <f>SUMIFS('Expenditures - all orgs'!$D$14:$D$3599,'Expenditures - all orgs'!$C$14:$C$3599, 'Budget Detail - FFFFFF'!$B102,'Expenditures - all orgs'!$B$14:$B$3599,'Budget Detail - FFFFFF'!$B$3)</f>
        <v>0</v>
      </c>
      <c r="D102" s="393">
        <f>SUMIFS('Expenditures - all orgs'!$E$14:$E$3599,'Expenditures - all orgs'!$C$14:$C$3599, 'Budget Detail - FFFFFF'!$B102,'Expenditures - all orgs'!$B$14:$B$3599,'Budget Detail - FFFFFF'!$B$3)</f>
        <v>0</v>
      </c>
      <c r="E102" s="394">
        <f>SUMIFS('Expenditures - all orgs'!$F$14:$F$3599,'Expenditures - all orgs'!$C$14:$C$3599, 'Budget Detail - FFFFFF'!$B102,'Expenditures - all orgs'!$B$14:$B$3599,'Budget Detail - FFFFFF'!$B$3)</f>
        <v>0</v>
      </c>
      <c r="F102" s="397">
        <f t="shared" si="4"/>
        <v>0</v>
      </c>
    </row>
    <row r="103" spans="1:37" ht="15" thickBot="1" x14ac:dyDescent="0.35">
      <c r="A103" s="708" t="s">
        <v>104</v>
      </c>
      <c r="B103" s="599" t="s">
        <v>107</v>
      </c>
      <c r="C103" s="308">
        <f>SUMIFS('Expenditures - all orgs'!$D$14:$D$3599,'Expenditures - all orgs'!$C$14:$C$3599, 'Budget Detail - FFFFFF'!$B103,'Expenditures - all orgs'!$B$14:$B$3599,'Budget Detail - FFFFFF'!$B$3)</f>
        <v>0</v>
      </c>
      <c r="D103" s="398">
        <f>SUMIFS('Expenditures - all orgs'!$E$14:$E$3599,'Expenditures - all orgs'!$C$14:$C$3599, 'Budget Detail - FFFFFF'!$B103,'Expenditures - all orgs'!$B$14:$B$3599,'Budget Detail - FFFFFF'!$B$3)</f>
        <v>0</v>
      </c>
      <c r="E103" s="399">
        <f>SUMIFS('Expenditures - all orgs'!$F$14:$F$3599,'Expenditures - all orgs'!$C$14:$C$3599, 'Budget Detail - FFFFFF'!$B103,'Expenditures - all orgs'!$B$14:$B$3599,'Budget Detail - FFFFFF'!$B$3)</f>
        <v>0</v>
      </c>
      <c r="F103" s="400">
        <f t="shared" si="4"/>
        <v>0</v>
      </c>
    </row>
    <row r="104" spans="1:37" ht="15" thickBot="1" x14ac:dyDescent="0.35">
      <c r="A104" s="708"/>
      <c r="B104" s="600" t="s">
        <v>362</v>
      </c>
      <c r="C104" s="350">
        <f>SUM(C91:C103)</f>
        <v>0</v>
      </c>
      <c r="D104" s="350">
        <f t="shared" ref="D104:F104" si="5">SUM(D91:D103)</f>
        <v>0</v>
      </c>
      <c r="E104" s="350">
        <f t="shared" si="5"/>
        <v>0</v>
      </c>
      <c r="F104" s="350">
        <f t="shared" si="5"/>
        <v>0</v>
      </c>
    </row>
    <row r="105" spans="1:37" x14ac:dyDescent="0.3">
      <c r="A105" s="708"/>
      <c r="B105" s="588"/>
      <c r="C105" s="288"/>
      <c r="D105" s="966"/>
      <c r="E105" s="966"/>
      <c r="F105" s="967"/>
    </row>
    <row r="106" spans="1:37" x14ac:dyDescent="0.3">
      <c r="A106" s="231" t="s">
        <v>207</v>
      </c>
      <c r="B106" s="588"/>
      <c r="C106" s="291"/>
      <c r="D106" s="292"/>
      <c r="E106" s="292"/>
      <c r="F106" s="293"/>
    </row>
    <row r="107" spans="1:37" x14ac:dyDescent="0.3">
      <c r="A107" s="223" t="s">
        <v>32</v>
      </c>
      <c r="B107" s="601">
        <v>122100</v>
      </c>
      <c r="C107" s="309">
        <f>SUMIFS('Expenditures - all orgs'!$D$14:$D$3599,'Expenditures - all orgs'!$C$14:$C$3599, 'Budget Detail - FFFFFF'!$B107,'Expenditures - all orgs'!$B$14:$B$3599,'Budget Detail - FFFFFF'!$B$3)</f>
        <v>0</v>
      </c>
      <c r="D107" s="403">
        <f>SUMIFS('Expenditures - all orgs'!$E$14:$E$3599,'Expenditures - all orgs'!$C$14:$C$3599, 'Budget Detail - FFFFFF'!$B107,'Expenditures - all orgs'!$B$14:$B$3599,'Budget Detail - FFFFFF'!$B$3)</f>
        <v>0</v>
      </c>
      <c r="E107" s="404">
        <f>SUMIFS('Expenditures - all orgs'!$F$14:$F$3599,'Expenditures - all orgs'!$C$14:$C$3599, 'Budget Detail - FFFFFF'!$B107,'Expenditures - all orgs'!$B$14:$B$3599,'Budget Detail - FFFFFF'!$B$3)</f>
        <v>0</v>
      </c>
      <c r="F107" s="405">
        <f t="shared" ref="F107:F365" si="6">C107-D107-E107</f>
        <v>0</v>
      </c>
    </row>
    <row r="108" spans="1:37" x14ac:dyDescent="0.3">
      <c r="A108" s="223" t="s">
        <v>188</v>
      </c>
      <c r="B108" s="602">
        <v>122200</v>
      </c>
      <c r="C108" s="309">
        <f>SUMIFS('Expenditures - all orgs'!$D$14:$D$3599,'Expenditures - all orgs'!$C$14:$C$3599, 'Budget Detail - FFFFFF'!$B108,'Expenditures - all orgs'!$B$14:$B$3599,'Budget Detail - FFFFFF'!$B$3)</f>
        <v>0</v>
      </c>
      <c r="D108" s="403">
        <f>SUMIFS('Expenditures - all orgs'!$E$14:$E$3599,'Expenditures - all orgs'!$C$14:$C$3599, 'Budget Detail - FFFFFF'!$B108,'Expenditures - all orgs'!$B$14:$B$3599,'Budget Detail - FFFFFF'!$B$3)</f>
        <v>0</v>
      </c>
      <c r="E108" s="404">
        <f>SUMIFS('Expenditures - all orgs'!$F$14:$F$3599,'Expenditures - all orgs'!$C$14:$C$3599, 'Budget Detail - FFFFFF'!$B108,'Expenditures - all orgs'!$B$14:$B$3599,'Budget Detail - FFFFFF'!$B$3)</f>
        <v>0</v>
      </c>
      <c r="F108" s="405">
        <f t="shared" si="6"/>
        <v>0</v>
      </c>
    </row>
    <row r="109" spans="1:37" x14ac:dyDescent="0.3">
      <c r="A109" s="223" t="s">
        <v>59</v>
      </c>
      <c r="B109" s="602">
        <v>122400</v>
      </c>
      <c r="C109" s="309">
        <f>SUMIFS('Expenditures - all orgs'!$D$14:$D$3599,'Expenditures - all orgs'!$C$14:$C$3599, 'Budget Detail - FFFFFF'!$B109,'Expenditures - all orgs'!$B$14:$B$3599,'Budget Detail - FFFFFF'!$B$3)</f>
        <v>0</v>
      </c>
      <c r="D109" s="403">
        <f>SUMIFS('Expenditures - all orgs'!$E$14:$E$3599,'Expenditures - all orgs'!$C$14:$C$3599, 'Budget Detail - FFFFFF'!$B109,'Expenditures - all orgs'!$B$14:$B$3599,'Budget Detail - FFFFFF'!$B$3)</f>
        <v>0</v>
      </c>
      <c r="E109" s="404">
        <f>SUMIFS('Expenditures - all orgs'!$F$14:$F$3599,'Expenditures - all orgs'!$C$14:$C$3599, 'Budget Detail - FFFFFF'!$B109,'Expenditures - all orgs'!$B$14:$B$3599,'Budget Detail - FFFFFF'!$B$3)</f>
        <v>0</v>
      </c>
      <c r="F109" s="405">
        <f t="shared" si="6"/>
        <v>0</v>
      </c>
    </row>
    <row r="110" spans="1:37" x14ac:dyDescent="0.3">
      <c r="A110" s="223" t="s">
        <v>108</v>
      </c>
      <c r="B110" s="602">
        <v>122430</v>
      </c>
      <c r="C110" s="309">
        <f>SUMIFS('Expenditures - all orgs'!$D$14:$D$3599,'Expenditures - all orgs'!$C$14:$C$3599, 'Budget Detail - FFFFFF'!$B110,'Expenditures - all orgs'!$B$14:$B$3599,'Budget Detail - FFFFFF'!$B$3)</f>
        <v>0</v>
      </c>
      <c r="D110" s="403">
        <f>SUMIFS('Expenditures - all orgs'!$E$14:$E$3599,'Expenditures - all orgs'!$C$14:$C$3599, 'Budget Detail - FFFFFF'!$B110,'Expenditures - all orgs'!$B$14:$B$3599,'Budget Detail - FFFFFF'!$B$3)</f>
        <v>0</v>
      </c>
      <c r="E110" s="404">
        <f>SUMIFS('Expenditures - all orgs'!$F$14:$F$3599,'Expenditures - all orgs'!$C$14:$C$3599, 'Budget Detail - FFFFFF'!$B110,'Expenditures - all orgs'!$B$14:$B$3599,'Budget Detail - FFFFFF'!$B$3)</f>
        <v>0</v>
      </c>
      <c r="F110" s="405">
        <f t="shared" si="6"/>
        <v>0</v>
      </c>
    </row>
    <row r="111" spans="1:37" x14ac:dyDescent="0.3">
      <c r="A111" s="224" t="s">
        <v>60</v>
      </c>
      <c r="B111" s="602">
        <v>122500</v>
      </c>
      <c r="C111" s="309">
        <f>SUMIFS('Expenditures - all orgs'!$D$14:$D$3599,'Expenditures - all orgs'!$C$14:$C$3599, 'Budget Detail - FFFFFF'!$B111,'Expenditures - all orgs'!$B$14:$B$3599,'Budget Detail - FFFFFF'!$B$3)</f>
        <v>0</v>
      </c>
      <c r="D111" s="403">
        <f>SUMIFS('Expenditures - all orgs'!$E$14:$E$3599,'Expenditures - all orgs'!$C$14:$C$3599, 'Budget Detail - FFFFFF'!$B111,'Expenditures - all orgs'!$B$14:$B$3599,'Budget Detail - FFFFFF'!$B$3)</f>
        <v>0</v>
      </c>
      <c r="E111" s="404">
        <f>SUMIFS('Expenditures - all orgs'!$F$14:$F$3599,'Expenditures - all orgs'!$C$14:$C$3599, 'Budget Detail - FFFFFF'!$B111,'Expenditures - all orgs'!$B$14:$B$3599,'Budget Detail - FFFFFF'!$B$3)</f>
        <v>0</v>
      </c>
      <c r="F111" s="405">
        <f t="shared" si="6"/>
        <v>0</v>
      </c>
    </row>
    <row r="112" spans="1:37" x14ac:dyDescent="0.3">
      <c r="A112" s="224" t="s">
        <v>61</v>
      </c>
      <c r="B112" s="602">
        <v>122600</v>
      </c>
      <c r="C112" s="309">
        <f>SUMIFS('Expenditures - all orgs'!$D$14:$D$3599,'Expenditures - all orgs'!$C$14:$C$3599, 'Budget Detail - FFFFFF'!$B112,'Expenditures - all orgs'!$B$14:$B$3599,'Budget Detail - FFFFFF'!$B$3)</f>
        <v>0</v>
      </c>
      <c r="D112" s="403">
        <f>SUMIFS('Expenditures - all orgs'!$E$14:$E$3599,'Expenditures - all orgs'!$C$14:$C$3599, 'Budget Detail - FFFFFF'!$B112,'Expenditures - all orgs'!$B$14:$B$3599,'Budget Detail - FFFFFF'!$B$3)</f>
        <v>0</v>
      </c>
      <c r="E112" s="404">
        <f>SUMIFS('Expenditures - all orgs'!$F$14:$F$3599,'Expenditures - all orgs'!$C$14:$C$3599, 'Budget Detail - FFFFFF'!$B112,'Expenditures - all orgs'!$B$14:$B$3599,'Budget Detail - FFFFFF'!$B$3)</f>
        <v>0</v>
      </c>
      <c r="F112" s="405">
        <f t="shared" si="6"/>
        <v>0</v>
      </c>
    </row>
    <row r="113" spans="1:6" x14ac:dyDescent="0.3">
      <c r="A113" s="223" t="s">
        <v>15</v>
      </c>
      <c r="B113" s="602">
        <v>122700</v>
      </c>
      <c r="C113" s="309">
        <f>SUMIFS('Expenditures - all orgs'!$D$14:$D$3599,'Expenditures - all orgs'!$C$14:$C$3599, 'Budget Detail - FFFFFF'!$B113,'Expenditures - all orgs'!$B$14:$B$3599,'Budget Detail - FFFFFF'!$B$3)</f>
        <v>0</v>
      </c>
      <c r="D113" s="403">
        <f>SUMIFS('Expenditures - all orgs'!$E$14:$E$3599,'Expenditures - all orgs'!$C$14:$C$3599, 'Budget Detail - FFFFFF'!$B113,'Expenditures - all orgs'!$B$14:$B$3599,'Budget Detail - FFFFFF'!$B$3)</f>
        <v>0</v>
      </c>
      <c r="E113" s="404">
        <f>SUMIFS('Expenditures - all orgs'!$F$14:$F$3599,'Expenditures - all orgs'!$C$14:$C$3599, 'Budget Detail - FFFFFF'!$B113,'Expenditures - all orgs'!$B$14:$B$3599,'Budget Detail - FFFFFF'!$B$3)</f>
        <v>0</v>
      </c>
      <c r="F113" s="405">
        <f t="shared" si="6"/>
        <v>0</v>
      </c>
    </row>
    <row r="114" spans="1:6" x14ac:dyDescent="0.3">
      <c r="A114" s="223" t="s">
        <v>114</v>
      </c>
      <c r="B114" s="602">
        <v>122730</v>
      </c>
      <c r="C114" s="309">
        <f>SUMIFS('Expenditures - all orgs'!$D$14:$D$3599,'Expenditures - all orgs'!$C$14:$C$3599, 'Budget Detail - FFFFFF'!$B114,'Expenditures - all orgs'!$B$14:$B$3599,'Budget Detail - FFFFFF'!$B$3)</f>
        <v>0</v>
      </c>
      <c r="D114" s="403">
        <f>SUMIFS('Expenditures - all orgs'!$E$14:$E$3599,'Expenditures - all orgs'!$C$14:$C$3599, 'Budget Detail - FFFFFF'!$B114,'Expenditures - all orgs'!$B$14:$B$3599,'Budget Detail - FFFFFF'!$B$3)</f>
        <v>0</v>
      </c>
      <c r="E114" s="404">
        <f>SUMIFS('Expenditures - all orgs'!$F$14:$F$3599,'Expenditures - all orgs'!$C$14:$C$3599, 'Budget Detail - FFFFFF'!$B114,'Expenditures - all orgs'!$B$14:$B$3599,'Budget Detail - FFFFFF'!$B$3)</f>
        <v>0</v>
      </c>
      <c r="F114" s="405">
        <f t="shared" si="6"/>
        <v>0</v>
      </c>
    </row>
    <row r="115" spans="1:6" x14ac:dyDescent="0.3">
      <c r="A115" s="223" t="s">
        <v>189</v>
      </c>
      <c r="B115" s="602">
        <v>122800</v>
      </c>
      <c r="C115" s="309">
        <f>SUMIFS('Expenditures - all orgs'!$D$14:$D$3599,'Expenditures - all orgs'!$C$14:$C$3599, 'Budget Detail - FFFFFF'!$B115,'Expenditures - all orgs'!$B$14:$B$3599,'Budget Detail - FFFFFF'!$B$3)</f>
        <v>0</v>
      </c>
      <c r="D115" s="403">
        <f>SUMIFS('Expenditures - all orgs'!$E$14:$E$3599,'Expenditures - all orgs'!$C$14:$C$3599, 'Budget Detail - FFFFFF'!$B115,'Expenditures - all orgs'!$B$14:$B$3599,'Budget Detail - FFFFFF'!$B$3)</f>
        <v>0</v>
      </c>
      <c r="E115" s="404">
        <f>SUMIFS('Expenditures - all orgs'!$F$14:$F$3599,'Expenditures - all orgs'!$C$14:$C$3599, 'Budget Detail - FFFFFF'!$B115,'Expenditures - all orgs'!$B$14:$B$3599,'Budget Detail - FFFFFF'!$B$3)</f>
        <v>0</v>
      </c>
      <c r="F115" s="405">
        <f t="shared" si="6"/>
        <v>0</v>
      </c>
    </row>
    <row r="116" spans="1:6" x14ac:dyDescent="0.3">
      <c r="A116" s="708" t="s">
        <v>104</v>
      </c>
      <c r="B116" s="602" t="s">
        <v>107</v>
      </c>
      <c r="C116" s="309">
        <f>SUMIFS('Expenditures - all orgs'!$D$14:$D$3599,'Expenditures - all orgs'!$C$14:$C$3599, 'Budget Detail - FFFFFF'!$B116,'Expenditures - all orgs'!$B$14:$B$3599,'Budget Detail - FFFFFF'!$B$3)</f>
        <v>0</v>
      </c>
      <c r="D116" s="403">
        <f>SUMIFS('Expenditures - all orgs'!$E$14:$E$3599,'Expenditures - all orgs'!$C$14:$C$3599, 'Budget Detail - FFFFFF'!$B116,'Expenditures - all orgs'!$B$14:$B$3599,'Budget Detail - FFFFFF'!$B$3)</f>
        <v>0</v>
      </c>
      <c r="E116" s="404">
        <f>SUMIFS('Expenditures - all orgs'!$F$14:$F$3599,'Expenditures - all orgs'!$C$14:$C$3599, 'Budget Detail - FFFFFF'!$B116,'Expenditures - all orgs'!$B$14:$B$3599,'Budget Detail - FFFFFF'!$B$3)</f>
        <v>0</v>
      </c>
      <c r="F116" s="405">
        <f t="shared" si="6"/>
        <v>0</v>
      </c>
    </row>
    <row r="117" spans="1:6" ht="15" thickBot="1" x14ac:dyDescent="0.35">
      <c r="A117" s="708" t="s">
        <v>104</v>
      </c>
      <c r="B117" s="602" t="s">
        <v>107</v>
      </c>
      <c r="C117" s="309">
        <f>SUMIFS('Expenditures - all orgs'!$D$14:$D$3599,'Expenditures - all orgs'!$C$14:$C$3599, 'Budget Detail - FFFFFF'!$B117,'Expenditures - all orgs'!$B$14:$B$3599,'Budget Detail - FFFFFF'!$B$3)</f>
        <v>0</v>
      </c>
      <c r="D117" s="406">
        <f>SUMIFS('Expenditures - all orgs'!$E$14:$E$3599,'Expenditures - all orgs'!$C$14:$C$3599, 'Budget Detail - FFFFFF'!$B117,'Expenditures - all orgs'!$B$14:$B$3599,'Budget Detail - FFFFFF'!$B$3)</f>
        <v>0</v>
      </c>
      <c r="E117" s="407">
        <f>SUMIFS('Expenditures - all orgs'!$F$14:$F$3599,'Expenditures - all orgs'!$C$14:$C$3599, 'Budget Detail - FFFFFF'!$B117,'Expenditures - all orgs'!$B$14:$B$3599,'Budget Detail - FFFFFF'!$B$3)</f>
        <v>0</v>
      </c>
      <c r="F117" s="408">
        <f t="shared" si="6"/>
        <v>0</v>
      </c>
    </row>
    <row r="118" spans="1:6" ht="15" thickBot="1" x14ac:dyDescent="0.35">
      <c r="A118" s="708"/>
      <c r="B118" s="603" t="s">
        <v>362</v>
      </c>
      <c r="C118" s="346">
        <f>SUM(C107:C117)</f>
        <v>0</v>
      </c>
      <c r="D118" s="346">
        <f t="shared" ref="D118:F118" si="7">SUM(D107:D117)</f>
        <v>0</v>
      </c>
      <c r="E118" s="346">
        <f t="shared" si="7"/>
        <v>0</v>
      </c>
      <c r="F118" s="346">
        <f t="shared" si="7"/>
        <v>0</v>
      </c>
    </row>
    <row r="119" spans="1:6" x14ac:dyDescent="0.3">
      <c r="A119" s="708"/>
      <c r="B119" s="588"/>
      <c r="C119" s="288"/>
      <c r="D119" s="966"/>
      <c r="E119" s="966"/>
      <c r="F119" s="967"/>
    </row>
    <row r="120" spans="1:6" x14ac:dyDescent="0.3">
      <c r="A120" s="231" t="s">
        <v>202</v>
      </c>
      <c r="B120" s="588"/>
      <c r="C120" s="291"/>
      <c r="D120" s="292"/>
      <c r="E120" s="292"/>
      <c r="F120" s="293"/>
    </row>
    <row r="121" spans="1:6" x14ac:dyDescent="0.3">
      <c r="A121" s="223" t="s">
        <v>421</v>
      </c>
      <c r="B121" s="604">
        <v>124200</v>
      </c>
      <c r="C121" s="310">
        <f>SUMIFS('Expenditures - all orgs'!$D$14:$D$3599,'Expenditures - all orgs'!$C$14:$C$3599, 'Budget Detail - FFFFFF'!$B121,'Expenditures - all orgs'!$B$14:$B$3599,'Budget Detail - FFFFFF'!$B$3)</f>
        <v>0</v>
      </c>
      <c r="D121" s="410">
        <f>SUMIFS('Expenditures - all orgs'!$E$14:$E$3599,'Expenditures - all orgs'!$C$14:$C$3599, 'Budget Detail - FFFFFF'!$B121,'Expenditures - all orgs'!$B$14:$B$3599,'Budget Detail - FFFFFF'!$B$3)</f>
        <v>0</v>
      </c>
      <c r="E121" s="411">
        <f>SUMIFS('Expenditures - all orgs'!$F$14:$F$3599,'Expenditures - all orgs'!$C$14:$C$3599, 'Budget Detail - FFFFFF'!$B121,'Expenditures - all orgs'!$B$14:$B$3599,'Budget Detail - FFFFFF'!$B$3)</f>
        <v>0</v>
      </c>
      <c r="F121" s="412">
        <f t="shared" ref="F121:F122" si="8">C121-D121-E121</f>
        <v>0</v>
      </c>
    </row>
    <row r="122" spans="1:6" x14ac:dyDescent="0.3">
      <c r="A122" s="223" t="s">
        <v>328</v>
      </c>
      <c r="B122" s="1103">
        <v>124400</v>
      </c>
      <c r="C122" s="310">
        <f>SUMIFS('Expenditures - all orgs'!$D$14:$D$3599,'Expenditures - all orgs'!$C$14:$C$3599, 'Budget Detail - FFFFFF'!$B122,'Expenditures - all orgs'!$B$14:$B$3599,'Budget Detail - FFFFFF'!$B$3)</f>
        <v>0</v>
      </c>
      <c r="D122" s="410">
        <f>SUMIFS('Expenditures - all orgs'!$E$14:$E$3599,'Expenditures - all orgs'!$C$14:$C$3599, 'Budget Detail - FFFFFF'!$B122,'Expenditures - all orgs'!$B$14:$B$3599,'Budget Detail - FFFFFF'!$B$3)</f>
        <v>0</v>
      </c>
      <c r="E122" s="411">
        <f>SUMIFS('Expenditures - all orgs'!$F$14:$F$3599,'Expenditures - all orgs'!$C$14:$C$3599, 'Budget Detail - FFFFFF'!$B122,'Expenditures - all orgs'!$B$14:$B$3599,'Budget Detail - FFFFFF'!$B$3)</f>
        <v>0</v>
      </c>
      <c r="F122" s="412">
        <f t="shared" si="8"/>
        <v>0</v>
      </c>
    </row>
    <row r="123" spans="1:6" x14ac:dyDescent="0.3">
      <c r="A123" s="222" t="s">
        <v>92</v>
      </c>
      <c r="B123" s="605">
        <v>124600</v>
      </c>
      <c r="C123" s="310">
        <f>SUMIFS('Expenditures - all orgs'!$D$14:$D$3599,'Expenditures - all orgs'!$C$14:$C$3599, 'Budget Detail - FFFFFF'!$B123,'Expenditures - all orgs'!$B$14:$B$3599,'Budget Detail - FFFFFF'!$B$3)</f>
        <v>0</v>
      </c>
      <c r="D123" s="410">
        <f>SUMIFS('Expenditures - all orgs'!$E$14:$E$3599,'Expenditures - all orgs'!$C$14:$C$3599, 'Budget Detail - FFFFFF'!$B123,'Expenditures - all orgs'!$B$14:$B$3599,'Budget Detail - FFFFFF'!$B$3)</f>
        <v>0</v>
      </c>
      <c r="E123" s="411">
        <f>SUMIFS('Expenditures - all orgs'!$F$14:$F$3599,'Expenditures - all orgs'!$C$14:$C$3599, 'Budget Detail - FFFFFF'!$B123,'Expenditures - all orgs'!$B$14:$B$3599,'Budget Detail - FFFFFF'!$B$3)</f>
        <v>0</v>
      </c>
      <c r="F123" s="412">
        <f t="shared" si="6"/>
        <v>0</v>
      </c>
    </row>
    <row r="124" spans="1:6" x14ac:dyDescent="0.3">
      <c r="A124" s="222" t="s">
        <v>190</v>
      </c>
      <c r="B124" s="605">
        <v>124700</v>
      </c>
      <c r="C124" s="310">
        <f>SUMIFS('Expenditures - all orgs'!$D$14:$D$3599,'Expenditures - all orgs'!$C$14:$C$3599, 'Budget Detail - FFFFFF'!$B124,'Expenditures - all orgs'!$B$14:$B$3599,'Budget Detail - FFFFFF'!$B$3)</f>
        <v>0</v>
      </c>
      <c r="D124" s="410">
        <f>SUMIFS('Expenditures - all orgs'!$E$14:$E$3599,'Expenditures - all orgs'!$C$14:$C$3599, 'Budget Detail - FFFFFF'!$B124,'Expenditures - all orgs'!$B$14:$B$3599,'Budget Detail - FFFFFF'!$B$3)</f>
        <v>0</v>
      </c>
      <c r="E124" s="411">
        <f>SUMIFS('Expenditures - all orgs'!$F$14:$F$3599,'Expenditures - all orgs'!$C$14:$C$3599, 'Budget Detail - FFFFFF'!$B124,'Expenditures - all orgs'!$B$14:$B$3599,'Budget Detail - FFFFFF'!$B$3)</f>
        <v>0</v>
      </c>
      <c r="F124" s="412">
        <f t="shared" si="6"/>
        <v>0</v>
      </c>
    </row>
    <row r="125" spans="1:6" x14ac:dyDescent="0.3">
      <c r="A125" s="222" t="s">
        <v>177</v>
      </c>
      <c r="B125" s="605">
        <v>124800</v>
      </c>
      <c r="C125" s="310">
        <f>SUMIFS('Expenditures - all orgs'!$D$14:$D$3599,'Expenditures - all orgs'!$C$14:$C$3599, 'Budget Detail - FFFFFF'!$B125,'Expenditures - all orgs'!$B$14:$B$3599,'Budget Detail - FFFFFF'!$B$3)</f>
        <v>0</v>
      </c>
      <c r="D125" s="410">
        <f>SUMIFS('Expenditures - all orgs'!$E$14:$E$3599,'Expenditures - all orgs'!$C$14:$C$3599, 'Budget Detail - FFFFFF'!$B125,'Expenditures - all orgs'!$B$14:$B$3599,'Budget Detail - FFFFFF'!$B$3)</f>
        <v>0</v>
      </c>
      <c r="E125" s="411">
        <f>SUMIFS('Expenditures - all orgs'!$F$14:$F$3599,'Expenditures - all orgs'!$C$14:$C$3599, 'Budget Detail - FFFFFF'!$B125,'Expenditures - all orgs'!$B$14:$B$3599,'Budget Detail - FFFFFF'!$B$3)</f>
        <v>0</v>
      </c>
      <c r="F125" s="412">
        <f t="shared" si="6"/>
        <v>0</v>
      </c>
    </row>
    <row r="126" spans="1:6" x14ac:dyDescent="0.3">
      <c r="A126" s="222" t="s">
        <v>99</v>
      </c>
      <c r="B126" s="605">
        <v>124900</v>
      </c>
      <c r="C126" s="310">
        <f>SUMIFS('Expenditures - all orgs'!$D$14:$D$3599,'Expenditures - all orgs'!$C$14:$C$3599, 'Budget Detail - FFFFFF'!$B126,'Expenditures - all orgs'!$B$14:$B$3599,'Budget Detail - FFFFFF'!$B$3)</f>
        <v>0</v>
      </c>
      <c r="D126" s="410">
        <f>SUMIFS('Expenditures - all orgs'!$E$14:$E$3599,'Expenditures - all orgs'!$C$14:$C$3599, 'Budget Detail - FFFFFF'!$B126,'Expenditures - all orgs'!$B$14:$B$3599,'Budget Detail - FFFFFF'!$B$3)</f>
        <v>0</v>
      </c>
      <c r="E126" s="411">
        <f>SUMIFS('Expenditures - all orgs'!$F$14:$F$3599,'Expenditures - all orgs'!$C$14:$C$3599, 'Budget Detail - FFFFFF'!$B126,'Expenditures - all orgs'!$B$14:$B$3599,'Budget Detail - FFFFFF'!$B$3)</f>
        <v>0</v>
      </c>
      <c r="F126" s="412">
        <f t="shared" si="6"/>
        <v>0</v>
      </c>
    </row>
    <row r="127" spans="1:6" x14ac:dyDescent="0.3">
      <c r="A127" s="222" t="s">
        <v>104</v>
      </c>
      <c r="B127" s="605" t="s">
        <v>107</v>
      </c>
      <c r="C127" s="310">
        <f>SUMIFS('Expenditures - all orgs'!$D$14:$D$3599,'Expenditures - all orgs'!$C$14:$C$3599, 'Budget Detail - FFFFFF'!$B127,'Expenditures - all orgs'!$B$14:$B$3599,'Budget Detail - FFFFFF'!$B$3)</f>
        <v>0</v>
      </c>
      <c r="D127" s="410">
        <f>SUMIFS('Expenditures - all orgs'!$E$14:$E$3599,'Expenditures - all orgs'!$C$14:$C$3599, 'Budget Detail - FFFFFF'!$B127,'Expenditures - all orgs'!$B$14:$B$3599,'Budget Detail - FFFFFF'!$B$3)</f>
        <v>0</v>
      </c>
      <c r="E127" s="411">
        <f>SUMIFS('Expenditures - all orgs'!$F$14:$F$3599,'Expenditures - all orgs'!$C$14:$C$3599, 'Budget Detail - FFFFFF'!$B127,'Expenditures - all orgs'!$B$14:$B$3599,'Budget Detail - FFFFFF'!$B$3)</f>
        <v>0</v>
      </c>
      <c r="F127" s="412">
        <f t="shared" si="6"/>
        <v>0</v>
      </c>
    </row>
    <row r="128" spans="1:6" ht="15" thickBot="1" x14ac:dyDescent="0.35">
      <c r="A128" s="222" t="s">
        <v>104</v>
      </c>
      <c r="B128" s="605" t="s">
        <v>107</v>
      </c>
      <c r="C128" s="310">
        <f>SUMIFS('Expenditures - all orgs'!$D$14:$D$3599,'Expenditures - all orgs'!$C$14:$C$3599, 'Budget Detail - FFFFFF'!$B128,'Expenditures - all orgs'!$B$14:$B$3599,'Budget Detail - FFFFFF'!$B$3)</f>
        <v>0</v>
      </c>
      <c r="D128" s="413">
        <f>SUMIFS('Expenditures - all orgs'!$E$14:$E$3599,'Expenditures - all orgs'!$C$14:$C$3599, 'Budget Detail - FFFFFF'!$B128,'Expenditures - all orgs'!$B$14:$B$3599,'Budget Detail - FFFFFF'!$B$3)</f>
        <v>0</v>
      </c>
      <c r="E128" s="414">
        <f>SUMIFS('Expenditures - all orgs'!$F$14:$F$3599,'Expenditures - all orgs'!$C$14:$C$3599, 'Budget Detail - FFFFFF'!$B128,'Expenditures - all orgs'!$B$14:$B$3599,'Budget Detail - FFFFFF'!$B$3)</f>
        <v>0</v>
      </c>
      <c r="F128" s="415">
        <f t="shared" si="6"/>
        <v>0</v>
      </c>
    </row>
    <row r="129" spans="1:37" ht="15" thickBot="1" x14ac:dyDescent="0.35">
      <c r="A129" s="218"/>
      <c r="B129" s="606" t="s">
        <v>362</v>
      </c>
      <c r="C129" s="348">
        <f>SUM(C121:C128)</f>
        <v>0</v>
      </c>
      <c r="D129" s="348">
        <f t="shared" ref="D129:F129" si="9">SUM(D121:D128)</f>
        <v>0</v>
      </c>
      <c r="E129" s="348">
        <f t="shared" si="9"/>
        <v>0</v>
      </c>
      <c r="F129" s="348">
        <f t="shared" si="9"/>
        <v>0</v>
      </c>
    </row>
    <row r="130" spans="1:37" x14ac:dyDescent="0.3">
      <c r="A130" s="708"/>
      <c r="B130" s="588"/>
      <c r="C130" s="288"/>
      <c r="D130" s="966"/>
      <c r="E130" s="966"/>
      <c r="F130" s="967"/>
    </row>
    <row r="131" spans="1:37" x14ac:dyDescent="0.3">
      <c r="A131" s="231" t="s">
        <v>208</v>
      </c>
      <c r="B131" s="588"/>
      <c r="C131" s="291"/>
      <c r="D131" s="292"/>
      <c r="E131" s="292"/>
      <c r="F131" s="293"/>
    </row>
    <row r="132" spans="1:37" x14ac:dyDescent="0.3">
      <c r="A132" s="222" t="s">
        <v>87</v>
      </c>
      <c r="B132" s="607">
        <v>125000</v>
      </c>
      <c r="C132" s="311">
        <f>SUMIFS('Expenditures - all orgs'!$D$14:$D$3599,'Expenditures - all orgs'!$C$14:$C$3599, 'Budget Detail - FFFFFF'!$B132,'Expenditures - all orgs'!$B$14:$B$3599,'Budget Detail - FFFFFF'!$B$3)</f>
        <v>0</v>
      </c>
      <c r="D132" s="417">
        <f>SUMIFS('Expenditures - all orgs'!$E$14:$E$3599,'Expenditures - all orgs'!$C$14:$C$3599, 'Budget Detail - FFFFFF'!$B132,'Expenditures - all orgs'!$B$14:$B$3599,'Budget Detail - FFFFFF'!$B$3)</f>
        <v>0</v>
      </c>
      <c r="E132" s="418">
        <f>SUMIFS('Expenditures - all orgs'!$F$14:$F$3599,'Expenditures - all orgs'!$C$14:$C$3599, 'Budget Detail - FFFFFF'!$B132,'Expenditures - all orgs'!$B$14:$B$3599,'Budget Detail - FFFFFF'!$B$3)</f>
        <v>0</v>
      </c>
      <c r="F132" s="419">
        <f t="shared" si="6"/>
        <v>0</v>
      </c>
    </row>
    <row r="133" spans="1:37" x14ac:dyDescent="0.3">
      <c r="A133" s="222" t="s">
        <v>191</v>
      </c>
      <c r="B133" s="608">
        <v>125100</v>
      </c>
      <c r="C133" s="311">
        <f>SUMIFS('Expenditures - all orgs'!$D$14:$D$3599,'Expenditures - all orgs'!$C$14:$C$3599, 'Budget Detail - FFFFFF'!$B133,'Expenditures - all orgs'!$B$14:$B$3599,'Budget Detail - FFFFFF'!$B$3)</f>
        <v>0</v>
      </c>
      <c r="D133" s="417">
        <f>SUMIFS('Expenditures - all orgs'!$E$14:$E$3599,'Expenditures - all orgs'!$C$14:$C$3599, 'Budget Detail - FFFFFF'!$B133,'Expenditures - all orgs'!$B$14:$B$3599,'Budget Detail - FFFFFF'!$B$3)</f>
        <v>0</v>
      </c>
      <c r="E133" s="418">
        <f>SUMIFS('Expenditures - all orgs'!$F$14:$F$3599,'Expenditures - all orgs'!$C$14:$C$3599, 'Budget Detail - FFFFFF'!$B133,'Expenditures - all orgs'!$B$14:$B$3599,'Budget Detail - FFFFFF'!$B$3)</f>
        <v>0</v>
      </c>
      <c r="F133" s="419">
        <f t="shared" si="6"/>
        <v>0</v>
      </c>
    </row>
    <row r="134" spans="1:37" x14ac:dyDescent="0.3">
      <c r="A134" s="222" t="s">
        <v>192</v>
      </c>
      <c r="B134" s="608">
        <v>125110</v>
      </c>
      <c r="C134" s="311">
        <f>SUMIFS('Expenditures - all orgs'!$D$14:$D$3599,'Expenditures - all orgs'!$C$14:$C$3599, 'Budget Detail - FFFFFF'!$B134,'Expenditures - all orgs'!$B$14:$B$3599,'Budget Detail - FFFFFF'!$B$3)</f>
        <v>0</v>
      </c>
      <c r="D134" s="417">
        <f>SUMIFS('Expenditures - all orgs'!$E$14:$E$3599,'Expenditures - all orgs'!$C$14:$C$3599, 'Budget Detail - FFFFFF'!$B134,'Expenditures - all orgs'!$B$14:$B$3599,'Budget Detail - FFFFFF'!$B$3)</f>
        <v>0</v>
      </c>
      <c r="E134" s="418">
        <f>SUMIFS('Expenditures - all orgs'!$F$14:$F$3599,'Expenditures - all orgs'!$C$14:$C$3599, 'Budget Detail - FFFFFF'!$B134,'Expenditures - all orgs'!$B$14:$B$3599,'Budget Detail - FFFFFF'!$B$3)</f>
        <v>0</v>
      </c>
      <c r="F134" s="419">
        <f t="shared" si="6"/>
        <v>0</v>
      </c>
    </row>
    <row r="135" spans="1:37" x14ac:dyDescent="0.3">
      <c r="A135" s="222" t="s">
        <v>193</v>
      </c>
      <c r="B135" s="608">
        <v>125200</v>
      </c>
      <c r="C135" s="311">
        <f>SUMIFS('Expenditures - all orgs'!$D$14:$D$3599,'Expenditures - all orgs'!$C$14:$C$3599, 'Budget Detail - FFFFFF'!$B135,'Expenditures - all orgs'!$B$14:$B$3599,'Budget Detail - FFFFFF'!$B$3)</f>
        <v>0</v>
      </c>
      <c r="D135" s="417">
        <f>SUMIFS('Expenditures - all orgs'!$E$14:$E$3599,'Expenditures - all orgs'!$C$14:$C$3599, 'Budget Detail - FFFFFF'!$B135,'Expenditures - all orgs'!$B$14:$B$3599,'Budget Detail - FFFFFF'!$B$3)</f>
        <v>0</v>
      </c>
      <c r="E135" s="418">
        <f>SUMIFS('Expenditures - all orgs'!$F$14:$F$3599,'Expenditures - all orgs'!$C$14:$C$3599, 'Budget Detail - FFFFFF'!$B135,'Expenditures - all orgs'!$B$14:$B$3599,'Budget Detail - FFFFFF'!$B$3)</f>
        <v>0</v>
      </c>
      <c r="F135" s="419">
        <f t="shared" si="6"/>
        <v>0</v>
      </c>
    </row>
    <row r="136" spans="1:37" x14ac:dyDescent="0.3">
      <c r="A136" s="222" t="s">
        <v>194</v>
      </c>
      <c r="B136" s="608">
        <v>125300</v>
      </c>
      <c r="C136" s="311">
        <f>SUMIFS('Expenditures - all orgs'!$D$14:$D$3599,'Expenditures - all orgs'!$C$14:$C$3599, 'Budget Detail - FFFFFF'!$B136,'Expenditures - all orgs'!$B$14:$B$3599,'Budget Detail - FFFFFF'!$B$3)</f>
        <v>0</v>
      </c>
      <c r="D136" s="417">
        <f>SUMIFS('Expenditures - all orgs'!$E$14:$E$3599,'Expenditures - all orgs'!$C$14:$C$3599, 'Budget Detail - FFFFFF'!$B136,'Expenditures - all orgs'!$B$14:$B$3599,'Budget Detail - FFFFFF'!$B$3)</f>
        <v>0</v>
      </c>
      <c r="E136" s="418">
        <f>SUMIFS('Expenditures - all orgs'!$F$14:$F$3599,'Expenditures - all orgs'!$C$14:$C$3599, 'Budget Detail - FFFFFF'!$B136,'Expenditures - all orgs'!$B$14:$B$3599,'Budget Detail - FFFFFF'!$B$3)</f>
        <v>0</v>
      </c>
      <c r="F136" s="419">
        <f t="shared" si="6"/>
        <v>0</v>
      </c>
    </row>
    <row r="137" spans="1:37" s="713" customFormat="1" ht="15" customHeight="1" x14ac:dyDescent="0.3">
      <c r="A137" s="222" t="s">
        <v>423</v>
      </c>
      <c r="B137" s="608">
        <v>125400</v>
      </c>
      <c r="C137" s="311">
        <f>SUMIFS('Expenditures - all orgs'!$D$14:$D$3599,'Expenditures - all orgs'!$C$14:$C$3599, 'Budget Detail - FFFFFF'!$B137,'Expenditures - all orgs'!$B$14:$B$3599,'Budget Detail - FFFFFF'!$B$3)</f>
        <v>0</v>
      </c>
      <c r="D137" s="417">
        <f>SUMIFS('Expenditures - all orgs'!$E$14:$E$3599,'Expenditures - all orgs'!$C$14:$C$3599, 'Budget Detail - FFFFFF'!$B137,'Expenditures - all orgs'!$B$14:$B$3599,'Budget Detail - FFFFFF'!$B$3)</f>
        <v>0</v>
      </c>
      <c r="E137" s="418">
        <f>SUMIFS('Expenditures - all orgs'!$F$14:$F$3599,'Expenditures - all orgs'!$C$14:$C$3599, 'Budget Detail - FFFFFF'!$B137,'Expenditures - all orgs'!$B$14:$B$3599,'Budget Detail - FFFFFF'!$B$3)</f>
        <v>0</v>
      </c>
      <c r="F137" s="419">
        <f t="shared" si="6"/>
        <v>0</v>
      </c>
      <c r="G137" s="712"/>
      <c r="H137" s="711"/>
      <c r="I137" s="711"/>
      <c r="J137" s="711"/>
      <c r="K137" s="712"/>
      <c r="L137" s="712"/>
      <c r="M137" s="712"/>
      <c r="N137" s="712"/>
      <c r="O137" s="712"/>
      <c r="P137" s="712"/>
      <c r="Q137" s="712"/>
      <c r="R137" s="712"/>
      <c r="S137" s="712"/>
      <c r="T137" s="712"/>
      <c r="U137" s="712"/>
      <c r="V137" s="712"/>
      <c r="W137" s="712"/>
      <c r="X137" s="712"/>
      <c r="Y137" s="712"/>
      <c r="Z137" s="712"/>
      <c r="AA137" s="712"/>
      <c r="AB137" s="712"/>
      <c r="AC137" s="712"/>
      <c r="AD137" s="712"/>
      <c r="AE137" s="712"/>
      <c r="AF137" s="712"/>
      <c r="AG137" s="712"/>
      <c r="AH137" s="712"/>
      <c r="AI137" s="712"/>
      <c r="AJ137" s="712"/>
      <c r="AK137" s="712"/>
    </row>
    <row r="138" spans="1:37" s="713" customFormat="1" ht="15" customHeight="1" x14ac:dyDescent="0.3">
      <c r="A138" s="222" t="s">
        <v>422</v>
      </c>
      <c r="B138" s="608">
        <v>125500</v>
      </c>
      <c r="C138" s="311">
        <f>SUMIFS('Expenditures - all orgs'!$D$14:$D$3599,'Expenditures - all orgs'!$C$14:$C$3599, 'Budget Detail - FFFFFF'!$B138,'Expenditures - all orgs'!$B$14:$B$3599,'Budget Detail - FFFFFF'!$B$3)</f>
        <v>0</v>
      </c>
      <c r="D138" s="417">
        <f>SUMIFS('Expenditures - all orgs'!$E$14:$E$3599,'Expenditures - all orgs'!$C$14:$C$3599, 'Budget Detail - FFFFFF'!$B138,'Expenditures - all orgs'!$B$14:$B$3599,'Budget Detail - FFFFFF'!$B$3)</f>
        <v>0</v>
      </c>
      <c r="E138" s="418">
        <f>SUMIFS('Expenditures - all orgs'!$F$14:$F$3599,'Expenditures - all orgs'!$C$14:$C$3599, 'Budget Detail - FFFFFF'!$B138,'Expenditures - all orgs'!$B$14:$B$3599,'Budget Detail - FFFFFF'!$B$3)</f>
        <v>0</v>
      </c>
      <c r="F138" s="419">
        <f t="shared" si="6"/>
        <v>0</v>
      </c>
      <c r="G138" s="712"/>
      <c r="H138" s="711"/>
      <c r="I138" s="711"/>
      <c r="J138" s="711"/>
      <c r="K138" s="712"/>
      <c r="L138" s="712"/>
      <c r="M138" s="712"/>
      <c r="N138" s="712"/>
      <c r="O138" s="712"/>
      <c r="P138" s="712"/>
      <c r="Q138" s="712"/>
      <c r="R138" s="712"/>
      <c r="S138" s="712"/>
      <c r="T138" s="712"/>
      <c r="U138" s="712"/>
      <c r="V138" s="712"/>
      <c r="W138" s="712"/>
      <c r="X138" s="712"/>
      <c r="Y138" s="712"/>
      <c r="Z138" s="712"/>
      <c r="AA138" s="712"/>
      <c r="AB138" s="712"/>
      <c r="AC138" s="712"/>
      <c r="AD138" s="712"/>
      <c r="AE138" s="712"/>
      <c r="AF138" s="712"/>
      <c r="AG138" s="712"/>
      <c r="AH138" s="712"/>
      <c r="AI138" s="712"/>
      <c r="AJ138" s="712"/>
      <c r="AK138" s="712"/>
    </row>
    <row r="139" spans="1:37" x14ac:dyDescent="0.3">
      <c r="A139" s="222" t="s">
        <v>195</v>
      </c>
      <c r="B139" s="608">
        <v>125600</v>
      </c>
      <c r="C139" s="311">
        <f>SUMIFS('Expenditures - all orgs'!$D$14:$D$3599,'Expenditures - all orgs'!$C$14:$C$3599, 'Budget Detail - FFFFFF'!$B139,'Expenditures - all orgs'!$B$14:$B$3599,'Budget Detail - FFFFFF'!$B$3)</f>
        <v>0</v>
      </c>
      <c r="D139" s="417">
        <f>SUMIFS('Expenditures - all orgs'!$E$14:$E$3599,'Expenditures - all orgs'!$C$14:$C$3599, 'Budget Detail - FFFFFF'!$B139,'Expenditures - all orgs'!$B$14:$B$3599,'Budget Detail - FFFFFF'!$B$3)</f>
        <v>0</v>
      </c>
      <c r="E139" s="418">
        <f>SUMIFS('Expenditures - all orgs'!$F$14:$F$3599,'Expenditures - all orgs'!$C$14:$C$3599, 'Budget Detail - FFFFFF'!$B139,'Expenditures - all orgs'!$B$14:$B$3599,'Budget Detail - FFFFFF'!$B$3)</f>
        <v>0</v>
      </c>
      <c r="F139" s="419">
        <f t="shared" si="6"/>
        <v>0</v>
      </c>
    </row>
    <row r="140" spans="1:37" x14ac:dyDescent="0.3">
      <c r="A140" s="222" t="s">
        <v>196</v>
      </c>
      <c r="B140" s="608">
        <v>125700</v>
      </c>
      <c r="C140" s="311">
        <f>SUMIFS('Expenditures - all orgs'!$D$14:$D$3599,'Expenditures - all orgs'!$C$14:$C$3599, 'Budget Detail - FFFFFF'!$B140,'Expenditures - all orgs'!$B$14:$B$3599,'Budget Detail - FFFFFF'!$B$3)</f>
        <v>0</v>
      </c>
      <c r="D140" s="417">
        <f>SUMIFS('Expenditures - all orgs'!$E$14:$E$3599,'Expenditures - all orgs'!$C$14:$C$3599, 'Budget Detail - FFFFFF'!$B140,'Expenditures - all orgs'!$B$14:$B$3599,'Budget Detail - FFFFFF'!$B$3)</f>
        <v>0</v>
      </c>
      <c r="E140" s="418">
        <f>SUMIFS('Expenditures - all orgs'!$F$14:$F$3599,'Expenditures - all orgs'!$C$14:$C$3599, 'Budget Detail - FFFFFF'!$B140,'Expenditures - all orgs'!$B$14:$B$3599,'Budget Detail - FFFFFF'!$B$3)</f>
        <v>0</v>
      </c>
      <c r="F140" s="419">
        <f t="shared" si="6"/>
        <v>0</v>
      </c>
    </row>
    <row r="141" spans="1:37" x14ac:dyDescent="0.3">
      <c r="A141" s="222" t="s">
        <v>197</v>
      </c>
      <c r="B141" s="608">
        <v>125710</v>
      </c>
      <c r="C141" s="311">
        <f>SUMIFS('Expenditures - all orgs'!$D$14:$D$3599,'Expenditures - all orgs'!$C$14:$C$3599, 'Budget Detail - FFFFFF'!$B141,'Expenditures - all orgs'!$B$14:$B$3599,'Budget Detail - FFFFFF'!$B$3)</f>
        <v>0</v>
      </c>
      <c r="D141" s="417">
        <f>SUMIFS('Expenditures - all orgs'!$E$14:$E$3599,'Expenditures - all orgs'!$C$14:$C$3599, 'Budget Detail - FFFFFF'!$B141,'Expenditures - all orgs'!$B$14:$B$3599,'Budget Detail - FFFFFF'!$B$3)</f>
        <v>0</v>
      </c>
      <c r="E141" s="418">
        <f>SUMIFS('Expenditures - all orgs'!$F$14:$F$3599,'Expenditures - all orgs'!$C$14:$C$3599, 'Budget Detail - FFFFFF'!$B141,'Expenditures - all orgs'!$B$14:$B$3599,'Budget Detail - FFFFFF'!$B$3)</f>
        <v>0</v>
      </c>
      <c r="F141" s="419">
        <f t="shared" si="6"/>
        <v>0</v>
      </c>
    </row>
    <row r="142" spans="1:37" x14ac:dyDescent="0.3">
      <c r="A142" s="222" t="s">
        <v>100</v>
      </c>
      <c r="B142" s="608">
        <v>125800</v>
      </c>
      <c r="C142" s="311">
        <f>SUMIFS('Expenditures - all orgs'!$D$14:$D$3599,'Expenditures - all orgs'!$C$14:$C$3599, 'Budget Detail - FFFFFF'!$B142,'Expenditures - all orgs'!$B$14:$B$3599,'Budget Detail - FFFFFF'!$B$3)</f>
        <v>0</v>
      </c>
      <c r="D142" s="417">
        <f>SUMIFS('Expenditures - all orgs'!$E$14:$E$3599,'Expenditures - all orgs'!$C$14:$C$3599, 'Budget Detail - FFFFFF'!$B142,'Expenditures - all orgs'!$B$14:$B$3599,'Budget Detail - FFFFFF'!$B$3)</f>
        <v>0</v>
      </c>
      <c r="E142" s="418">
        <f>SUMIFS('Expenditures - all orgs'!$F$14:$F$3599,'Expenditures - all orgs'!$C$14:$C$3599, 'Budget Detail - FFFFFF'!$B142,'Expenditures - all orgs'!$B$14:$B$3599,'Budget Detail - FFFFFF'!$B$3)</f>
        <v>0</v>
      </c>
      <c r="F142" s="419">
        <f t="shared" si="6"/>
        <v>0</v>
      </c>
    </row>
    <row r="143" spans="1:37" x14ac:dyDescent="0.3">
      <c r="A143" s="222" t="s">
        <v>198</v>
      </c>
      <c r="B143" s="608">
        <v>125900</v>
      </c>
      <c r="C143" s="311">
        <f>SUMIFS('Expenditures - all orgs'!$D$14:$D$3599,'Expenditures - all orgs'!$C$14:$C$3599, 'Budget Detail - FFFFFF'!$B143,'Expenditures - all orgs'!$B$14:$B$3599,'Budget Detail - FFFFFF'!$B$3)</f>
        <v>0</v>
      </c>
      <c r="D143" s="417">
        <f>SUMIFS('Expenditures - all orgs'!$E$14:$E$3599,'Expenditures - all orgs'!$C$14:$C$3599, 'Budget Detail - FFFFFF'!$B143,'Expenditures - all orgs'!$B$14:$B$3599,'Budget Detail - FFFFFF'!$B$3)</f>
        <v>0</v>
      </c>
      <c r="E143" s="418">
        <f>SUMIFS('Expenditures - all orgs'!$F$14:$F$3599,'Expenditures - all orgs'!$C$14:$C$3599, 'Budget Detail - FFFFFF'!$B143,'Expenditures - all orgs'!$B$14:$B$3599,'Budget Detail - FFFFFF'!$B$3)</f>
        <v>0</v>
      </c>
      <c r="F143" s="419">
        <f t="shared" si="6"/>
        <v>0</v>
      </c>
    </row>
    <row r="144" spans="1:37" x14ac:dyDescent="0.3">
      <c r="A144" s="222" t="s">
        <v>104</v>
      </c>
      <c r="B144" s="608" t="s">
        <v>107</v>
      </c>
      <c r="C144" s="311">
        <f>SUMIFS('Expenditures - all orgs'!$D$14:$D$3599,'Expenditures - all orgs'!$C$14:$C$3599, 'Budget Detail - FFFFFF'!$B144,'Expenditures - all orgs'!$B$14:$B$3599,'Budget Detail - FFFFFF'!$B$3)</f>
        <v>0</v>
      </c>
      <c r="D144" s="417">
        <f>SUMIFS('Expenditures - all orgs'!$E$14:$E$3599,'Expenditures - all orgs'!$C$14:$C$3599, 'Budget Detail - FFFFFF'!$B144,'Expenditures - all orgs'!$B$14:$B$3599,'Budget Detail - FFFFFF'!$B$3)</f>
        <v>0</v>
      </c>
      <c r="E144" s="418">
        <f>SUMIFS('Expenditures - all orgs'!$F$14:$F$3599,'Expenditures - all orgs'!$C$14:$C$3599, 'Budget Detail - FFFFFF'!$B144,'Expenditures - all orgs'!$B$14:$B$3599,'Budget Detail - FFFFFF'!$B$3)</f>
        <v>0</v>
      </c>
      <c r="F144" s="419">
        <f t="shared" si="6"/>
        <v>0</v>
      </c>
    </row>
    <row r="145" spans="1:6" x14ac:dyDescent="0.3">
      <c r="A145" s="222" t="s">
        <v>104</v>
      </c>
      <c r="B145" s="608" t="s">
        <v>107</v>
      </c>
      <c r="C145" s="311">
        <f>SUMIFS('Expenditures - all orgs'!$D$14:$D$3599,'Expenditures - all orgs'!$C$14:$C$3599, 'Budget Detail - FFFFFF'!$B145,'Expenditures - all orgs'!$B$14:$B$3599,'Budget Detail - FFFFFF'!$B$3)</f>
        <v>0</v>
      </c>
      <c r="D145" s="417">
        <f>SUMIFS('Expenditures - all orgs'!$E$14:$E$3599,'Expenditures - all orgs'!$C$14:$C$3599, 'Budget Detail - FFFFFF'!$B145,'Expenditures - all orgs'!$B$14:$B$3599,'Budget Detail - FFFFFF'!$B$3)</f>
        <v>0</v>
      </c>
      <c r="E145" s="418">
        <f>SUMIFS('Expenditures - all orgs'!$F$14:$F$3599,'Expenditures - all orgs'!$C$14:$C$3599, 'Budget Detail - FFFFFF'!$B145,'Expenditures - all orgs'!$B$14:$B$3599,'Budget Detail - FFFFFF'!$B$3)</f>
        <v>0</v>
      </c>
      <c r="F145" s="419">
        <f t="shared" si="6"/>
        <v>0</v>
      </c>
    </row>
    <row r="146" spans="1:6" ht="15" thickBot="1" x14ac:dyDescent="0.35">
      <c r="A146" s="222" t="s">
        <v>104</v>
      </c>
      <c r="B146" s="608" t="s">
        <v>107</v>
      </c>
      <c r="C146" s="311">
        <f>SUMIFS('Expenditures - all orgs'!$D$14:$D$3599,'Expenditures - all orgs'!$C$14:$C$3599, 'Budget Detail - FFFFFF'!$B146,'Expenditures - all orgs'!$B$14:$B$3599,'Budget Detail - FFFFFF'!$B$3)</f>
        <v>0</v>
      </c>
      <c r="D146" s="420">
        <f>SUMIFS('Expenditures - all orgs'!$E$14:$E$3599,'Expenditures - all orgs'!$C$14:$C$3599, 'Budget Detail - FFFFFF'!$B146,'Expenditures - all orgs'!$B$14:$B$3599,'Budget Detail - FFFFFF'!$B$3)</f>
        <v>0</v>
      </c>
      <c r="E146" s="421">
        <f>SUMIFS('Expenditures - all orgs'!$F$14:$F$3599,'Expenditures - all orgs'!$C$14:$C$3599, 'Budget Detail - FFFFFF'!$B146,'Expenditures - all orgs'!$B$14:$B$3599,'Budget Detail - FFFFFF'!$B$3)</f>
        <v>0</v>
      </c>
      <c r="F146" s="422">
        <f t="shared" si="6"/>
        <v>0</v>
      </c>
    </row>
    <row r="147" spans="1:6" ht="15" thickBot="1" x14ac:dyDescent="0.35">
      <c r="A147" s="218"/>
      <c r="B147" s="609" t="s">
        <v>362</v>
      </c>
      <c r="C147" s="354">
        <f>SUM(C132:C146)</f>
        <v>0</v>
      </c>
      <c r="D147" s="354">
        <f t="shared" ref="D147:F147" si="10">SUM(D132:D146)</f>
        <v>0</v>
      </c>
      <c r="E147" s="354">
        <f t="shared" si="10"/>
        <v>0</v>
      </c>
      <c r="F147" s="354">
        <f t="shared" si="10"/>
        <v>0</v>
      </c>
    </row>
    <row r="148" spans="1:6" x14ac:dyDescent="0.3">
      <c r="A148" s="708"/>
      <c r="B148" s="588"/>
      <c r="C148" s="288"/>
      <c r="D148" s="966"/>
      <c r="E148" s="966"/>
      <c r="F148" s="967"/>
    </row>
    <row r="149" spans="1:6" x14ac:dyDescent="0.3">
      <c r="A149" s="231" t="s">
        <v>209</v>
      </c>
      <c r="B149" s="588"/>
      <c r="C149" s="291"/>
      <c r="D149" s="292"/>
      <c r="E149" s="292"/>
      <c r="F149" s="293"/>
    </row>
    <row r="150" spans="1:6" x14ac:dyDescent="0.3">
      <c r="A150" s="222" t="s">
        <v>424</v>
      </c>
      <c r="B150" s="610">
        <v>126100</v>
      </c>
      <c r="C150" s="312">
        <f>SUMIFS('Expenditures - all orgs'!$D$14:$D$3599,'Expenditures - all orgs'!$C$14:$C$3599, 'Budget Detail - FFFFFF'!$B150,'Expenditures - all orgs'!$B$14:$B$3599,'Budget Detail - FFFFFF'!$B$3)</f>
        <v>0</v>
      </c>
      <c r="D150" s="424">
        <f>SUMIFS('Expenditures - all orgs'!$E$14:$E$3599,'Expenditures - all orgs'!$C$14:$C$3599, 'Budget Detail - FFFFFF'!$B150,'Expenditures - all orgs'!$B$14:$B$3599,'Budget Detail - FFFFFF'!$B$3)</f>
        <v>0</v>
      </c>
      <c r="E150" s="425">
        <f>SUMIFS('Expenditures - all orgs'!$F$14:$F$3599,'Expenditures - all orgs'!$C$14:$C$3599, 'Budget Detail - FFFFFF'!$B150,'Expenditures - all orgs'!$B$14:$B$3599,'Budget Detail - FFFFFF'!$B$3)</f>
        <v>0</v>
      </c>
      <c r="F150" s="426">
        <f t="shared" si="6"/>
        <v>0</v>
      </c>
    </row>
    <row r="151" spans="1:6" x14ac:dyDescent="0.3">
      <c r="A151" s="222" t="s">
        <v>425</v>
      </c>
      <c r="B151" s="611">
        <v>126110</v>
      </c>
      <c r="C151" s="312">
        <f>SUMIFS('Expenditures - all orgs'!$D$14:$D$3599,'Expenditures - all orgs'!$C$14:$C$3599, 'Budget Detail - FFFFFF'!$B151,'Expenditures - all orgs'!$B$14:$B$3599,'Budget Detail - FFFFFF'!$B$3)</f>
        <v>0</v>
      </c>
      <c r="D151" s="424">
        <f>SUMIFS('Expenditures - all orgs'!$E$14:$E$3599,'Expenditures - all orgs'!$C$14:$C$3599, 'Budget Detail - FFFFFF'!$B151,'Expenditures - all orgs'!$B$14:$B$3599,'Budget Detail - FFFFFF'!$B$3)</f>
        <v>0</v>
      </c>
      <c r="E151" s="425">
        <f>SUMIFS('Expenditures - all orgs'!$F$14:$F$3599,'Expenditures - all orgs'!$C$14:$C$3599, 'Budget Detail - FFFFFF'!$B151,'Expenditures - all orgs'!$B$14:$B$3599,'Budget Detail - FFFFFF'!$B$3)</f>
        <v>0</v>
      </c>
      <c r="F151" s="426">
        <f t="shared" ref="F151:F157" si="11">C151-D151-E151</f>
        <v>0</v>
      </c>
    </row>
    <row r="152" spans="1:6" x14ac:dyDescent="0.3">
      <c r="A152" s="222" t="s">
        <v>426</v>
      </c>
      <c r="B152" s="611">
        <v>126130</v>
      </c>
      <c r="C152" s="312">
        <f>SUMIFS('Expenditures - all orgs'!$D$14:$D$3599,'Expenditures - all orgs'!$C$14:$C$3599, 'Budget Detail - FFFFFF'!$B152,'Expenditures - all orgs'!$B$14:$B$3599,'Budget Detail - FFFFFF'!$B$3)</f>
        <v>0</v>
      </c>
      <c r="D152" s="424">
        <f>SUMIFS('Expenditures - all orgs'!$E$14:$E$3599,'Expenditures - all orgs'!$C$14:$C$3599, 'Budget Detail - FFFFFF'!$B152,'Expenditures - all orgs'!$B$14:$B$3599,'Budget Detail - FFFFFF'!$B$3)</f>
        <v>0</v>
      </c>
      <c r="E152" s="425">
        <f>SUMIFS('Expenditures - all orgs'!$F$14:$F$3599,'Expenditures - all orgs'!$C$14:$C$3599, 'Budget Detail - FFFFFF'!$B152,'Expenditures - all orgs'!$B$14:$B$3599,'Budget Detail - FFFFFF'!$B$3)</f>
        <v>0</v>
      </c>
      <c r="F152" s="426">
        <f t="shared" si="11"/>
        <v>0</v>
      </c>
    </row>
    <row r="153" spans="1:6" x14ac:dyDescent="0.3">
      <c r="A153" s="222" t="s">
        <v>427</v>
      </c>
      <c r="B153" s="611">
        <v>126200</v>
      </c>
      <c r="C153" s="312">
        <f>SUMIFS('Expenditures - all orgs'!$D$14:$D$3599,'Expenditures - all orgs'!$C$14:$C$3599, 'Budget Detail - FFFFFF'!$B153,'Expenditures - all orgs'!$B$14:$B$3599,'Budget Detail - FFFFFF'!$B$3)</f>
        <v>0</v>
      </c>
      <c r="D153" s="424">
        <f>SUMIFS('Expenditures - all orgs'!$E$14:$E$3599,'Expenditures - all orgs'!$C$14:$C$3599, 'Budget Detail - FFFFFF'!$B153,'Expenditures - all orgs'!$B$14:$B$3599,'Budget Detail - FFFFFF'!$B$3)</f>
        <v>0</v>
      </c>
      <c r="E153" s="425">
        <f>SUMIFS('Expenditures - all orgs'!$F$14:$F$3599,'Expenditures - all orgs'!$C$14:$C$3599, 'Budget Detail - FFFFFF'!$B153,'Expenditures - all orgs'!$B$14:$B$3599,'Budget Detail - FFFFFF'!$B$3)</f>
        <v>0</v>
      </c>
      <c r="F153" s="426">
        <f t="shared" si="11"/>
        <v>0</v>
      </c>
    </row>
    <row r="154" spans="1:6" x14ac:dyDescent="0.3">
      <c r="A154" s="222" t="s">
        <v>428</v>
      </c>
      <c r="B154" s="611">
        <v>126300</v>
      </c>
      <c r="C154" s="312">
        <f>SUMIFS('Expenditures - all orgs'!$D$14:$D$3599,'Expenditures - all orgs'!$C$14:$C$3599, 'Budget Detail - FFFFFF'!$B154,'Expenditures - all orgs'!$B$14:$B$3599,'Budget Detail - FFFFFF'!$B$3)</f>
        <v>0</v>
      </c>
      <c r="D154" s="424">
        <f>SUMIFS('Expenditures - all orgs'!$E$14:$E$3599,'Expenditures - all orgs'!$C$14:$C$3599, 'Budget Detail - FFFFFF'!$B154,'Expenditures - all orgs'!$B$14:$B$3599,'Budget Detail - FFFFFF'!$B$3)</f>
        <v>0</v>
      </c>
      <c r="E154" s="425">
        <f>SUMIFS('Expenditures - all orgs'!$F$14:$F$3599,'Expenditures - all orgs'!$C$14:$C$3599, 'Budget Detail - FFFFFF'!$B154,'Expenditures - all orgs'!$B$14:$B$3599,'Budget Detail - FFFFFF'!$B$3)</f>
        <v>0</v>
      </c>
      <c r="F154" s="426">
        <f t="shared" si="11"/>
        <v>0</v>
      </c>
    </row>
    <row r="155" spans="1:6" x14ac:dyDescent="0.3">
      <c r="A155" s="222" t="s">
        <v>33</v>
      </c>
      <c r="B155" s="611">
        <v>126400</v>
      </c>
      <c r="C155" s="312">
        <f>SUMIFS('Expenditures - all orgs'!$D$14:$D$3599,'Expenditures - all orgs'!$C$14:$C$3599, 'Budget Detail - FFFFFF'!$B155,'Expenditures - all orgs'!$B$14:$B$3599,'Budget Detail - FFFFFF'!$B$3)</f>
        <v>0</v>
      </c>
      <c r="D155" s="424">
        <f>SUMIFS('Expenditures - all orgs'!$E$14:$E$3599,'Expenditures - all orgs'!$C$14:$C$3599, 'Budget Detail - FFFFFF'!$B155,'Expenditures - all orgs'!$B$14:$B$3599,'Budget Detail - FFFFFF'!$B$3)</f>
        <v>0</v>
      </c>
      <c r="E155" s="425">
        <f>SUMIFS('Expenditures - all orgs'!$F$14:$F$3599,'Expenditures - all orgs'!$C$14:$C$3599, 'Budget Detail - FFFFFF'!$B155,'Expenditures - all orgs'!$B$14:$B$3599,'Budget Detail - FFFFFF'!$B$3)</f>
        <v>0</v>
      </c>
      <c r="F155" s="426">
        <f t="shared" si="11"/>
        <v>0</v>
      </c>
    </row>
    <row r="156" spans="1:6" x14ac:dyDescent="0.3">
      <c r="A156" s="222" t="s">
        <v>429</v>
      </c>
      <c r="B156" s="611">
        <v>126500</v>
      </c>
      <c r="C156" s="312">
        <f>SUMIFS('Expenditures - all orgs'!$D$14:$D$3599,'Expenditures - all orgs'!$C$14:$C$3599, 'Budget Detail - FFFFFF'!$B156,'Expenditures - all orgs'!$B$14:$B$3599,'Budget Detail - FFFFFF'!$B$3)</f>
        <v>0</v>
      </c>
      <c r="D156" s="424">
        <f>SUMIFS('Expenditures - all orgs'!$E$14:$E$3599,'Expenditures - all orgs'!$C$14:$C$3599, 'Budget Detail - FFFFFF'!$B156,'Expenditures - all orgs'!$B$14:$B$3599,'Budget Detail - FFFFFF'!$B$3)</f>
        <v>0</v>
      </c>
      <c r="E156" s="425">
        <f>SUMIFS('Expenditures - all orgs'!$F$14:$F$3599,'Expenditures - all orgs'!$C$14:$C$3599, 'Budget Detail - FFFFFF'!$B156,'Expenditures - all orgs'!$B$14:$B$3599,'Budget Detail - FFFFFF'!$B$3)</f>
        <v>0</v>
      </c>
      <c r="F156" s="426">
        <f t="shared" si="11"/>
        <v>0</v>
      </c>
    </row>
    <row r="157" spans="1:6" x14ac:dyDescent="0.3">
      <c r="A157" s="222" t="s">
        <v>430</v>
      </c>
      <c r="B157" s="611">
        <v>126600</v>
      </c>
      <c r="C157" s="312">
        <f>SUMIFS('Expenditures - all orgs'!$D$14:$D$3599,'Expenditures - all orgs'!$C$14:$C$3599, 'Budget Detail - FFFFFF'!$B157,'Expenditures - all orgs'!$B$14:$B$3599,'Budget Detail - FFFFFF'!$B$3)</f>
        <v>0</v>
      </c>
      <c r="D157" s="424">
        <f>SUMIFS('Expenditures - all orgs'!$E$14:$E$3599,'Expenditures - all orgs'!$C$14:$C$3599, 'Budget Detail - FFFFFF'!$B157,'Expenditures - all orgs'!$B$14:$B$3599,'Budget Detail - FFFFFF'!$B$3)</f>
        <v>0</v>
      </c>
      <c r="E157" s="425">
        <f>SUMIFS('Expenditures - all orgs'!$F$14:$F$3599,'Expenditures - all orgs'!$C$14:$C$3599, 'Budget Detail - FFFFFF'!$B157,'Expenditures - all orgs'!$B$14:$B$3599,'Budget Detail - FFFFFF'!$B$3)</f>
        <v>0</v>
      </c>
      <c r="F157" s="426">
        <f t="shared" si="11"/>
        <v>0</v>
      </c>
    </row>
    <row r="158" spans="1:6" x14ac:dyDescent="0.3">
      <c r="A158" s="222" t="s">
        <v>34</v>
      </c>
      <c r="B158" s="611">
        <v>126700</v>
      </c>
      <c r="C158" s="312">
        <f>SUMIFS('Expenditures - all orgs'!$D$14:$D$3599,'Expenditures - all orgs'!$C$14:$C$3599, 'Budget Detail - FFFFFF'!$B158,'Expenditures - all orgs'!$B$14:$B$3599,'Budget Detail - FFFFFF'!$B$3)</f>
        <v>0</v>
      </c>
      <c r="D158" s="424">
        <f>SUMIFS('Expenditures - all orgs'!$E$14:$E$3599,'Expenditures - all orgs'!$C$14:$C$3599, 'Budget Detail - FFFFFF'!$B158,'Expenditures - all orgs'!$B$14:$B$3599,'Budget Detail - FFFFFF'!$B$3)</f>
        <v>0</v>
      </c>
      <c r="E158" s="425">
        <f>SUMIFS('Expenditures - all orgs'!$F$14:$F$3599,'Expenditures - all orgs'!$C$14:$C$3599, 'Budget Detail - FFFFFF'!$B158,'Expenditures - all orgs'!$B$14:$B$3599,'Budget Detail - FFFFFF'!$B$3)</f>
        <v>0</v>
      </c>
      <c r="F158" s="426">
        <f t="shared" si="6"/>
        <v>0</v>
      </c>
    </row>
    <row r="159" spans="1:6" x14ac:dyDescent="0.3">
      <c r="A159" s="222" t="s">
        <v>199</v>
      </c>
      <c r="B159" s="611">
        <v>126800</v>
      </c>
      <c r="C159" s="312">
        <f>SUMIFS('Expenditures - all orgs'!$D$14:$D$3599,'Expenditures - all orgs'!$C$14:$C$3599, 'Budget Detail - FFFFFF'!$B159,'Expenditures - all orgs'!$B$14:$B$3599,'Budget Detail - FFFFFF'!$B$3)</f>
        <v>0</v>
      </c>
      <c r="D159" s="424">
        <f>SUMIFS('Expenditures - all orgs'!$E$14:$E$3599,'Expenditures - all orgs'!$C$14:$C$3599, 'Budget Detail - FFFFFF'!$B159,'Expenditures - all orgs'!$B$14:$B$3599,'Budget Detail - FFFFFF'!$B$3)</f>
        <v>0</v>
      </c>
      <c r="E159" s="425">
        <f>SUMIFS('Expenditures - all orgs'!$F$14:$F$3599,'Expenditures - all orgs'!$C$14:$C$3599, 'Budget Detail - FFFFFF'!$B159,'Expenditures - all orgs'!$B$14:$B$3599,'Budget Detail - FFFFFF'!$B$3)</f>
        <v>0</v>
      </c>
      <c r="F159" s="426">
        <f t="shared" si="6"/>
        <v>0</v>
      </c>
    </row>
    <row r="160" spans="1:6" x14ac:dyDescent="0.3">
      <c r="A160" s="222" t="s">
        <v>332</v>
      </c>
      <c r="B160" s="611">
        <v>127400</v>
      </c>
      <c r="C160" s="312">
        <f>SUMIFS('Expenditures - all orgs'!$D$14:$D$3599,'Expenditures - all orgs'!$C$14:$C$3599, 'Budget Detail - FFFFFF'!$B160,'Expenditures - all orgs'!$B$14:$B$3599,'Budget Detail - FFFFFF'!$B$3)</f>
        <v>0</v>
      </c>
      <c r="D160" s="424">
        <f>SUMIFS('Expenditures - all orgs'!$E$14:$E$3599,'Expenditures - all orgs'!$C$14:$C$3599, 'Budget Detail - FFFFFF'!$B160,'Expenditures - all orgs'!$B$14:$B$3599,'Budget Detail - FFFFFF'!$B$3)</f>
        <v>0</v>
      </c>
      <c r="E160" s="425">
        <f>SUMIFS('Expenditures - all orgs'!$F$14:$F$3599,'Expenditures - all orgs'!$C$14:$C$3599, 'Budget Detail - FFFFFF'!$B160,'Expenditures - all orgs'!$B$14:$B$3599,'Budget Detail - FFFFFF'!$B$3)</f>
        <v>0</v>
      </c>
      <c r="F160" s="426">
        <f t="shared" si="6"/>
        <v>0</v>
      </c>
    </row>
    <row r="161" spans="1:8" x14ac:dyDescent="0.3">
      <c r="A161" s="222" t="s">
        <v>93</v>
      </c>
      <c r="B161" s="611">
        <v>127500</v>
      </c>
      <c r="C161" s="312">
        <f>SUMIFS('Expenditures - all orgs'!$D$14:$D$3599,'Expenditures - all orgs'!$C$14:$C$3599, 'Budget Detail - FFFFFF'!$B161,'Expenditures - all orgs'!$B$14:$B$3599,'Budget Detail - FFFFFF'!$B$3)</f>
        <v>0</v>
      </c>
      <c r="D161" s="424">
        <f>SUMIFS('Expenditures - all orgs'!$E$14:$E$3599,'Expenditures - all orgs'!$C$14:$C$3599, 'Budget Detail - FFFFFF'!$B161,'Expenditures - all orgs'!$B$14:$B$3599,'Budget Detail - FFFFFF'!$B$3)</f>
        <v>0</v>
      </c>
      <c r="E161" s="425">
        <f>SUMIFS('Expenditures - all orgs'!$F$14:$F$3599,'Expenditures - all orgs'!$C$14:$C$3599, 'Budget Detail - FFFFFF'!$B161,'Expenditures - all orgs'!$B$14:$B$3599,'Budget Detail - FFFFFF'!$B$3)</f>
        <v>0</v>
      </c>
      <c r="F161" s="426">
        <f t="shared" si="6"/>
        <v>0</v>
      </c>
    </row>
    <row r="162" spans="1:8" x14ac:dyDescent="0.3">
      <c r="A162" s="222" t="s">
        <v>200</v>
      </c>
      <c r="B162" s="611">
        <v>127900</v>
      </c>
      <c r="C162" s="312">
        <f>SUMIFS('Expenditures - all orgs'!$D$14:$D$3599,'Expenditures - all orgs'!$C$14:$C$3599, 'Budget Detail - FFFFFF'!$B162,'Expenditures - all orgs'!$B$14:$B$3599,'Budget Detail - FFFFFF'!$B$3)</f>
        <v>0</v>
      </c>
      <c r="D162" s="424">
        <f>SUMIFS('Expenditures - all orgs'!$E$14:$E$3599,'Expenditures - all orgs'!$C$14:$C$3599, 'Budget Detail - FFFFFF'!$B162,'Expenditures - all orgs'!$B$14:$B$3599,'Budget Detail - FFFFFF'!$B$3)</f>
        <v>0</v>
      </c>
      <c r="E162" s="425">
        <f>SUMIFS('Expenditures - all orgs'!$F$14:$F$3599,'Expenditures - all orgs'!$C$14:$C$3599, 'Budget Detail - FFFFFF'!$B162,'Expenditures - all orgs'!$B$14:$B$3599,'Budget Detail - FFFFFF'!$B$3)</f>
        <v>0</v>
      </c>
      <c r="F162" s="426">
        <f t="shared" si="6"/>
        <v>0</v>
      </c>
    </row>
    <row r="163" spans="1:8" x14ac:dyDescent="0.3">
      <c r="A163" s="222" t="s">
        <v>333</v>
      </c>
      <c r="B163" s="611">
        <v>127950</v>
      </c>
      <c r="C163" s="312">
        <f>SUMIFS('Expenditures - all orgs'!$D$14:$D$3599,'Expenditures - all orgs'!$C$14:$C$3599, 'Budget Detail - FFFFFF'!$B163,'Expenditures - all orgs'!$B$14:$B$3599,'Budget Detail - FFFFFF'!$B$3)</f>
        <v>0</v>
      </c>
      <c r="D163" s="424">
        <f>SUMIFS('Expenditures - all orgs'!$E$14:$E$3599,'Expenditures - all orgs'!$C$14:$C$3599, 'Budget Detail - FFFFFF'!$B163,'Expenditures - all orgs'!$B$14:$B$3599,'Budget Detail - FFFFFF'!$B$3)</f>
        <v>0</v>
      </c>
      <c r="E163" s="425">
        <f>SUMIFS('Expenditures - all orgs'!$F$14:$F$3599,'Expenditures - all orgs'!$C$14:$C$3599, 'Budget Detail - FFFFFF'!$B163,'Expenditures - all orgs'!$B$14:$B$3599,'Budget Detail - FFFFFF'!$B$3)</f>
        <v>0</v>
      </c>
      <c r="F163" s="426">
        <f t="shared" si="6"/>
        <v>0</v>
      </c>
    </row>
    <row r="164" spans="1:8" x14ac:dyDescent="0.3">
      <c r="A164" s="218" t="s">
        <v>104</v>
      </c>
      <c r="B164" s="611" t="s">
        <v>107</v>
      </c>
      <c r="C164" s="312">
        <f>SUMIFS('Expenditures - all orgs'!$D$14:$D$3599,'Expenditures - all orgs'!$C$14:$C$3599, 'Budget Detail - FFFFFF'!$B164,'Expenditures - all orgs'!$B$14:$B$3599,'Budget Detail - FFFFFF'!$B$3)</f>
        <v>0</v>
      </c>
      <c r="D164" s="424">
        <f>SUMIFS('Expenditures - all orgs'!$E$14:$E$3599,'Expenditures - all orgs'!$C$14:$C$3599, 'Budget Detail - FFFFFF'!$B164,'Expenditures - all orgs'!$B$14:$B$3599,'Budget Detail - FFFFFF'!$B$3)</f>
        <v>0</v>
      </c>
      <c r="E164" s="425">
        <f>SUMIFS('Expenditures - all orgs'!$F$14:$F$3599,'Expenditures - all orgs'!$C$14:$C$3599, 'Budget Detail - FFFFFF'!$B164,'Expenditures - all orgs'!$B$14:$B$3599,'Budget Detail - FFFFFF'!$B$3)</f>
        <v>0</v>
      </c>
      <c r="F164" s="426">
        <f t="shared" si="6"/>
        <v>0</v>
      </c>
    </row>
    <row r="165" spans="1:8" ht="15" thickBot="1" x14ac:dyDescent="0.35">
      <c r="A165" s="218" t="s">
        <v>104</v>
      </c>
      <c r="B165" s="611" t="s">
        <v>107</v>
      </c>
      <c r="C165" s="312">
        <f>SUMIFS('Expenditures - all orgs'!$D$14:$D$3599,'Expenditures - all orgs'!$C$14:$C$3599, 'Budget Detail - FFFFFF'!$B165,'Expenditures - all orgs'!$B$14:$B$3599,'Budget Detail - FFFFFF'!$B$3)</f>
        <v>0</v>
      </c>
      <c r="D165" s="427">
        <f>SUMIFS('Expenditures - all orgs'!$E$14:$E$3599,'Expenditures - all orgs'!$C$14:$C$3599, 'Budget Detail - FFFFFF'!$B165,'Expenditures - all orgs'!$B$14:$B$3599,'Budget Detail - FFFFFF'!$B$3)</f>
        <v>0</v>
      </c>
      <c r="E165" s="428">
        <f>SUMIFS('Expenditures - all orgs'!$F$14:$F$3599,'Expenditures - all orgs'!$C$14:$C$3599, 'Budget Detail - FFFFFF'!$B165,'Expenditures - all orgs'!$B$14:$B$3599,'Budget Detail - FFFFFF'!$B$3)</f>
        <v>0</v>
      </c>
      <c r="F165" s="429">
        <f t="shared" si="6"/>
        <v>0</v>
      </c>
    </row>
    <row r="166" spans="1:8" ht="15" thickBot="1" x14ac:dyDescent="0.35">
      <c r="A166" s="218"/>
      <c r="B166" s="612" t="s">
        <v>362</v>
      </c>
      <c r="C166" s="355">
        <f>SUM(C150:C165)</f>
        <v>0</v>
      </c>
      <c r="D166" s="355">
        <f t="shared" ref="D166:F166" si="12">SUM(D150:D165)</f>
        <v>0</v>
      </c>
      <c r="E166" s="355">
        <f t="shared" si="12"/>
        <v>0</v>
      </c>
      <c r="F166" s="355">
        <f t="shared" si="12"/>
        <v>0</v>
      </c>
    </row>
    <row r="167" spans="1:8" x14ac:dyDescent="0.3">
      <c r="A167" s="708"/>
      <c r="B167" s="588"/>
      <c r="C167" s="288"/>
      <c r="D167" s="966"/>
      <c r="E167" s="966"/>
      <c r="F167" s="967"/>
    </row>
    <row r="168" spans="1:8" x14ac:dyDescent="0.3">
      <c r="A168" s="231" t="s">
        <v>210</v>
      </c>
      <c r="B168" s="588"/>
      <c r="C168" s="291"/>
      <c r="D168" s="292"/>
      <c r="E168" s="292"/>
      <c r="F168" s="293"/>
    </row>
    <row r="169" spans="1:8" x14ac:dyDescent="0.3">
      <c r="A169" s="222" t="s">
        <v>90</v>
      </c>
      <c r="B169" s="613">
        <v>128000</v>
      </c>
      <c r="C169" s="313">
        <f>SUMIFS('Expenditures - all orgs'!$D$14:$D$3599,'Expenditures - all orgs'!$C$14:$C$3599, 'Budget Detail - FFFFFF'!$B169,'Expenditures - all orgs'!$B$14:$B$3599,'Budget Detail - FFFFFF'!$B$3)</f>
        <v>0</v>
      </c>
      <c r="D169" s="431">
        <f>SUMIFS('Expenditures - all orgs'!$E$14:$E$3599,'Expenditures - all orgs'!$C$14:$C$3599, 'Budget Detail - FFFFFF'!$B169,'Expenditures - all orgs'!$B$14:$B$3599,'Budget Detail - FFFFFF'!$B$3)</f>
        <v>0</v>
      </c>
      <c r="E169" s="432">
        <f>SUMIFS('Expenditures - all orgs'!$F$14:$F$3599,'Expenditures - all orgs'!$C$14:$C$3599, 'Budget Detail - FFFFFF'!$B169,'Expenditures - all orgs'!$B$14:$B$3599,'Budget Detail - FFFFFF'!$B$3)</f>
        <v>0</v>
      </c>
      <c r="F169" s="433">
        <f t="shared" si="6"/>
        <v>0</v>
      </c>
    </row>
    <row r="170" spans="1:8" x14ac:dyDescent="0.3">
      <c r="A170" s="222" t="s">
        <v>201</v>
      </c>
      <c r="B170" s="614">
        <v>128100</v>
      </c>
      <c r="C170" s="313">
        <f>SUMIFS('Expenditures - all orgs'!$D$14:$D$3599,'Expenditures - all orgs'!$C$14:$C$3599, 'Budget Detail - FFFFFF'!$B170,'Expenditures - all orgs'!$B$14:$B$3599,'Budget Detail - FFFFFF'!$B$3)</f>
        <v>0</v>
      </c>
      <c r="D170" s="431">
        <f>SUMIFS('Expenditures - all orgs'!$E$14:$E$3599,'Expenditures - all orgs'!$C$14:$C$3599, 'Budget Detail - FFFFFF'!$B170,'Expenditures - all orgs'!$B$14:$B$3599,'Budget Detail - FFFFFF'!$B$3)</f>
        <v>0</v>
      </c>
      <c r="E170" s="432">
        <f>SUMIFS('Expenditures - all orgs'!$F$14:$F$3599,'Expenditures - all orgs'!$C$14:$C$3599, 'Budget Detail - FFFFFF'!$B170,'Expenditures - all orgs'!$B$14:$B$3599,'Budget Detail - FFFFFF'!$B$3)</f>
        <v>0</v>
      </c>
      <c r="F170" s="433">
        <f t="shared" si="6"/>
        <v>0</v>
      </c>
    </row>
    <row r="171" spans="1:8" x14ac:dyDescent="0.3">
      <c r="A171" s="222" t="s">
        <v>16</v>
      </c>
      <c r="B171" s="614">
        <v>128200</v>
      </c>
      <c r="C171" s="313">
        <f>SUMIFS('Expenditures - all orgs'!$D$14:$D$3599,'Expenditures - all orgs'!$C$14:$C$3599, 'Budget Detail - FFFFFF'!$B171,'Expenditures - all orgs'!$B$14:$B$3599,'Budget Detail - FFFFFF'!$B$3)</f>
        <v>0</v>
      </c>
      <c r="D171" s="431">
        <f>SUMIFS('Expenditures - all orgs'!$E$14:$E$3599,'Expenditures - all orgs'!$C$14:$C$3599, 'Budget Detail - FFFFFF'!$B171,'Expenditures - all orgs'!$B$14:$B$3599,'Budget Detail - FFFFFF'!$B$3)</f>
        <v>0</v>
      </c>
      <c r="E171" s="432">
        <f>SUMIFS('Expenditures - all orgs'!$F$14:$F$3599,'Expenditures - all orgs'!$C$14:$C$3599, 'Budget Detail - FFFFFF'!$B171,'Expenditures - all orgs'!$B$14:$B$3599,'Budget Detail - FFFFFF'!$B$3)</f>
        <v>0</v>
      </c>
      <c r="F171" s="433">
        <f t="shared" si="6"/>
        <v>0</v>
      </c>
    </row>
    <row r="172" spans="1:8" x14ac:dyDescent="0.3">
      <c r="A172" s="222" t="s">
        <v>336</v>
      </c>
      <c r="B172" s="614">
        <v>128210</v>
      </c>
      <c r="C172" s="313">
        <f>SUMIFS('Expenditures - all orgs'!$D$14:$D$3599,'Expenditures - all orgs'!$C$14:$C$3599, 'Budget Detail - FFFFFF'!$B172,'Expenditures - all orgs'!$B$14:$B$3599,'Budget Detail - FFFFFF'!$B$3)</f>
        <v>0</v>
      </c>
      <c r="D172" s="431">
        <f>SUMIFS('Expenditures - all orgs'!$E$14:$E$3599,'Expenditures - all orgs'!$C$14:$C$3599, 'Budget Detail - FFFFFF'!$B172,'Expenditures - all orgs'!$B$14:$B$3599,'Budget Detail - FFFFFF'!$B$3)</f>
        <v>0</v>
      </c>
      <c r="E172" s="432">
        <f>SUMIFS('Expenditures - all orgs'!$F$14:$F$3599,'Expenditures - all orgs'!$C$14:$C$3599, 'Budget Detail - FFFFFF'!$B172,'Expenditures - all orgs'!$B$14:$B$3599,'Budget Detail - FFFFFF'!$B$3)</f>
        <v>0</v>
      </c>
      <c r="F172" s="433">
        <f t="shared" si="6"/>
        <v>0</v>
      </c>
      <c r="H172" s="960" t="s">
        <v>346</v>
      </c>
    </row>
    <row r="173" spans="1:8" x14ac:dyDescent="0.3">
      <c r="A173" s="222" t="s">
        <v>334</v>
      </c>
      <c r="B173" s="614">
        <v>128220</v>
      </c>
      <c r="C173" s="313">
        <f>SUMIFS('Expenditures - all orgs'!$D$14:$D$3599,'Expenditures - all orgs'!$C$14:$C$3599, 'Budget Detail - FFFFFF'!$B173,'Expenditures - all orgs'!$B$14:$B$3599,'Budget Detail - FFFFFF'!$B$3)</f>
        <v>0</v>
      </c>
      <c r="D173" s="431">
        <f>SUMIFS('Expenditures - all orgs'!$E$14:$E$3599,'Expenditures - all orgs'!$C$14:$C$3599, 'Budget Detail - FFFFFF'!$B173,'Expenditures - all orgs'!$B$14:$B$3599,'Budget Detail - FFFFFF'!$B$3)</f>
        <v>0</v>
      </c>
      <c r="E173" s="432">
        <f>SUMIFS('Expenditures - all orgs'!$F$14:$F$3599,'Expenditures - all orgs'!$C$14:$C$3599, 'Budget Detail - FFFFFF'!$B173,'Expenditures - all orgs'!$B$14:$B$3599,'Budget Detail - FFFFFF'!$B$3)</f>
        <v>0</v>
      </c>
      <c r="F173" s="433">
        <f t="shared" si="6"/>
        <v>0</v>
      </c>
    </row>
    <row r="174" spans="1:8" x14ac:dyDescent="0.3">
      <c r="A174" s="222" t="s">
        <v>56</v>
      </c>
      <c r="B174" s="614">
        <v>128230</v>
      </c>
      <c r="C174" s="313">
        <f>SUMIFS('Expenditures - all orgs'!$D$14:$D$3599,'Expenditures - all orgs'!$C$14:$C$3599, 'Budget Detail - FFFFFF'!$B174,'Expenditures - all orgs'!$B$14:$B$3599,'Budget Detail - FFFFFF'!$B$3)</f>
        <v>0</v>
      </c>
      <c r="D174" s="431">
        <f>SUMIFS('Expenditures - all orgs'!$E$14:$E$3599,'Expenditures - all orgs'!$C$14:$C$3599, 'Budget Detail - FFFFFF'!$B174,'Expenditures - all orgs'!$B$14:$B$3599,'Budget Detail - FFFFFF'!$B$3)</f>
        <v>0</v>
      </c>
      <c r="E174" s="432">
        <f>SUMIFS('Expenditures - all orgs'!$F$14:$F$3599,'Expenditures - all orgs'!$C$14:$C$3599, 'Budget Detail - FFFFFF'!$B174,'Expenditures - all orgs'!$B$14:$B$3599,'Budget Detail - FFFFFF'!$B$3)</f>
        <v>0</v>
      </c>
      <c r="F174" s="433">
        <f t="shared" si="6"/>
        <v>0</v>
      </c>
    </row>
    <row r="175" spans="1:8" x14ac:dyDescent="0.3">
      <c r="A175" s="222" t="s">
        <v>17</v>
      </c>
      <c r="B175" s="614">
        <v>128300</v>
      </c>
      <c r="C175" s="313">
        <f>SUMIFS('Expenditures - all orgs'!$D$14:$D$3599,'Expenditures - all orgs'!$C$14:$C$3599, 'Budget Detail - FFFFFF'!$B175,'Expenditures - all orgs'!$B$14:$B$3599,'Budget Detail - FFFFFF'!$B$3)</f>
        <v>0</v>
      </c>
      <c r="D175" s="431">
        <f>SUMIFS('Expenditures - all orgs'!$E$14:$E$3599,'Expenditures - all orgs'!$C$14:$C$3599, 'Budget Detail - FFFFFF'!$B175,'Expenditures - all orgs'!$B$14:$B$3599,'Budget Detail - FFFFFF'!$B$3)</f>
        <v>0</v>
      </c>
      <c r="E175" s="432">
        <f>SUMIFS('Expenditures - all orgs'!$F$14:$F$3599,'Expenditures - all orgs'!$C$14:$C$3599, 'Budget Detail - FFFFFF'!$B175,'Expenditures - all orgs'!$B$14:$B$3599,'Budget Detail - FFFFFF'!$B$3)</f>
        <v>0</v>
      </c>
      <c r="F175" s="433">
        <f t="shared" si="6"/>
        <v>0</v>
      </c>
    </row>
    <row r="176" spans="1:8" x14ac:dyDescent="0.3">
      <c r="A176" s="222" t="s">
        <v>335</v>
      </c>
      <c r="B176" s="614">
        <v>128310</v>
      </c>
      <c r="C176" s="313">
        <f>SUMIFS('Expenditures - all orgs'!$D$14:$D$3599,'Expenditures - all orgs'!$C$14:$C$3599, 'Budget Detail - FFFFFF'!$B176,'Expenditures - all orgs'!$B$14:$B$3599,'Budget Detail - FFFFFF'!$B$3)</f>
        <v>0</v>
      </c>
      <c r="D176" s="431">
        <f>SUMIFS('Expenditures - all orgs'!$E$14:$E$3599,'Expenditures - all orgs'!$C$14:$C$3599, 'Budget Detail - FFFFFF'!$B176,'Expenditures - all orgs'!$B$14:$B$3599,'Budget Detail - FFFFFF'!$B$3)</f>
        <v>0</v>
      </c>
      <c r="E176" s="432">
        <f>SUMIFS('Expenditures - all orgs'!$F$14:$F$3599,'Expenditures - all orgs'!$C$14:$C$3599, 'Budget Detail - FFFFFF'!$B176,'Expenditures - all orgs'!$B$14:$B$3599,'Budget Detail - FFFFFF'!$B$3)</f>
        <v>0</v>
      </c>
      <c r="F176" s="433">
        <f t="shared" si="6"/>
        <v>0</v>
      </c>
    </row>
    <row r="177" spans="1:6" x14ac:dyDescent="0.3">
      <c r="A177" s="222" t="s">
        <v>337</v>
      </c>
      <c r="B177" s="614">
        <v>128320</v>
      </c>
      <c r="C177" s="313">
        <f>SUMIFS('Expenditures - all orgs'!$D$14:$D$3599,'Expenditures - all orgs'!$C$14:$C$3599, 'Budget Detail - FFFFFF'!$B177,'Expenditures - all orgs'!$B$14:$B$3599,'Budget Detail - FFFFFF'!$B$3)</f>
        <v>0</v>
      </c>
      <c r="D177" s="431">
        <f>SUMIFS('Expenditures - all orgs'!$E$14:$E$3599,'Expenditures - all orgs'!$C$14:$C$3599, 'Budget Detail - FFFFFF'!$B177,'Expenditures - all orgs'!$B$14:$B$3599,'Budget Detail - FFFFFF'!$B$3)</f>
        <v>0</v>
      </c>
      <c r="E177" s="432">
        <f>SUMIFS('Expenditures - all orgs'!$F$14:$F$3599,'Expenditures - all orgs'!$C$14:$C$3599, 'Budget Detail - FFFFFF'!$B177,'Expenditures - all orgs'!$B$14:$B$3599,'Budget Detail - FFFFFF'!$B$3)</f>
        <v>0</v>
      </c>
      <c r="F177" s="433">
        <f t="shared" si="6"/>
        <v>0</v>
      </c>
    </row>
    <row r="178" spans="1:6" x14ac:dyDescent="0.3">
      <c r="A178" s="222" t="s">
        <v>57</v>
      </c>
      <c r="B178" s="614">
        <v>128330</v>
      </c>
      <c r="C178" s="313">
        <f>SUMIFS('Expenditures - all orgs'!$D$14:$D$3599,'Expenditures - all orgs'!$C$14:$C$3599, 'Budget Detail - FFFFFF'!$B178,'Expenditures - all orgs'!$B$14:$B$3599,'Budget Detail - FFFFFF'!$B$3)</f>
        <v>0</v>
      </c>
      <c r="D178" s="431">
        <f>SUMIFS('Expenditures - all orgs'!$E$14:$E$3599,'Expenditures - all orgs'!$C$14:$C$3599, 'Budget Detail - FFFFFF'!$B178,'Expenditures - all orgs'!$B$14:$B$3599,'Budget Detail - FFFFFF'!$B$3)</f>
        <v>0</v>
      </c>
      <c r="E178" s="432">
        <f>SUMIFS('Expenditures - all orgs'!$F$14:$F$3599,'Expenditures - all orgs'!$C$14:$C$3599, 'Budget Detail - FFFFFF'!$B178,'Expenditures - all orgs'!$B$14:$B$3599,'Budget Detail - FFFFFF'!$B$3)</f>
        <v>0</v>
      </c>
      <c r="F178" s="433">
        <f t="shared" si="6"/>
        <v>0</v>
      </c>
    </row>
    <row r="179" spans="1:6" x14ac:dyDescent="0.3">
      <c r="A179" s="222" t="s">
        <v>18</v>
      </c>
      <c r="B179" s="614">
        <v>128400</v>
      </c>
      <c r="C179" s="313">
        <f>SUMIFS('Expenditures - all orgs'!$D$14:$D$3599,'Expenditures - all orgs'!$C$14:$C$3599, 'Budget Detail - FFFFFF'!$B179,'Expenditures - all orgs'!$B$14:$B$3599,'Budget Detail - FFFFFF'!$B$3)</f>
        <v>0</v>
      </c>
      <c r="D179" s="431">
        <f>SUMIFS('Expenditures - all orgs'!$E$14:$E$3599,'Expenditures - all orgs'!$C$14:$C$3599, 'Budget Detail - FFFFFF'!$B179,'Expenditures - all orgs'!$B$14:$B$3599,'Budget Detail - FFFFFF'!$B$3)</f>
        <v>0</v>
      </c>
      <c r="E179" s="432">
        <f>SUMIFS('Expenditures - all orgs'!$F$14:$F$3599,'Expenditures - all orgs'!$C$14:$C$3599, 'Budget Detail - FFFFFF'!$B179,'Expenditures - all orgs'!$B$14:$B$3599,'Budget Detail - FFFFFF'!$B$3)</f>
        <v>0</v>
      </c>
      <c r="F179" s="433">
        <f t="shared" si="6"/>
        <v>0</v>
      </c>
    </row>
    <row r="180" spans="1:6" x14ac:dyDescent="0.3">
      <c r="A180" s="222" t="s">
        <v>338</v>
      </c>
      <c r="B180" s="614">
        <v>128410</v>
      </c>
      <c r="C180" s="313">
        <f>SUMIFS('Expenditures - all orgs'!$D$14:$D$3599,'Expenditures - all orgs'!$C$14:$C$3599, 'Budget Detail - FFFFFF'!$B180,'Expenditures - all orgs'!$B$14:$B$3599,'Budget Detail - FFFFFF'!$B$3)</f>
        <v>0</v>
      </c>
      <c r="D180" s="431">
        <f>SUMIFS('Expenditures - all orgs'!$E$14:$E$3599,'Expenditures - all orgs'!$C$14:$C$3599, 'Budget Detail - FFFFFF'!$B180,'Expenditures - all orgs'!$B$14:$B$3599,'Budget Detail - FFFFFF'!$B$3)</f>
        <v>0</v>
      </c>
      <c r="E180" s="432">
        <f>SUMIFS('Expenditures - all orgs'!$F$14:$F$3599,'Expenditures - all orgs'!$C$14:$C$3599, 'Budget Detail - FFFFFF'!$B180,'Expenditures - all orgs'!$B$14:$B$3599,'Budget Detail - FFFFFF'!$B$3)</f>
        <v>0</v>
      </c>
      <c r="F180" s="433">
        <f t="shared" si="6"/>
        <v>0</v>
      </c>
    </row>
    <row r="181" spans="1:6" x14ac:dyDescent="0.3">
      <c r="A181" s="222" t="s">
        <v>339</v>
      </c>
      <c r="B181" s="614">
        <v>128420</v>
      </c>
      <c r="C181" s="313">
        <f>SUMIFS('Expenditures - all orgs'!$D$14:$D$3599,'Expenditures - all orgs'!$C$14:$C$3599, 'Budget Detail - FFFFFF'!$B181,'Expenditures - all orgs'!$B$14:$B$3599,'Budget Detail - FFFFFF'!$B$3)</f>
        <v>0</v>
      </c>
      <c r="D181" s="431">
        <f>SUMIFS('Expenditures - all orgs'!$E$14:$E$3599,'Expenditures - all orgs'!$C$14:$C$3599, 'Budget Detail - FFFFFF'!$B181,'Expenditures - all orgs'!$B$14:$B$3599,'Budget Detail - FFFFFF'!$B$3)</f>
        <v>0</v>
      </c>
      <c r="E181" s="432">
        <f>SUMIFS('Expenditures - all orgs'!$F$14:$F$3599,'Expenditures - all orgs'!$C$14:$C$3599, 'Budget Detail - FFFFFF'!$B181,'Expenditures - all orgs'!$B$14:$B$3599,'Budget Detail - FFFFFF'!$B$3)</f>
        <v>0</v>
      </c>
      <c r="F181" s="433">
        <f t="shared" si="6"/>
        <v>0</v>
      </c>
    </row>
    <row r="182" spans="1:6" x14ac:dyDescent="0.3">
      <c r="A182" s="222" t="s">
        <v>112</v>
      </c>
      <c r="B182" s="614">
        <v>128430</v>
      </c>
      <c r="C182" s="313">
        <f>SUMIFS('Expenditures - all orgs'!$D$14:$D$3599,'Expenditures - all orgs'!$C$14:$C$3599, 'Budget Detail - FFFFFF'!$B182,'Expenditures - all orgs'!$B$14:$B$3599,'Budget Detail - FFFFFF'!$B$3)</f>
        <v>0</v>
      </c>
      <c r="D182" s="431">
        <f>SUMIFS('Expenditures - all orgs'!$E$14:$E$3599,'Expenditures - all orgs'!$C$14:$C$3599, 'Budget Detail - FFFFFF'!$B182,'Expenditures - all orgs'!$B$14:$B$3599,'Budget Detail - FFFFFF'!$B$3)</f>
        <v>0</v>
      </c>
      <c r="E182" s="432">
        <f>SUMIFS('Expenditures - all orgs'!$F$14:$F$3599,'Expenditures - all orgs'!$C$14:$C$3599, 'Budget Detail - FFFFFF'!$B182,'Expenditures - all orgs'!$B$14:$B$3599,'Budget Detail - FFFFFF'!$B$3)</f>
        <v>0</v>
      </c>
      <c r="F182" s="433">
        <f t="shared" si="6"/>
        <v>0</v>
      </c>
    </row>
    <row r="183" spans="1:6" x14ac:dyDescent="0.3">
      <c r="A183" s="222" t="s">
        <v>19</v>
      </c>
      <c r="B183" s="614">
        <v>128500</v>
      </c>
      <c r="C183" s="313">
        <f>SUMIFS('Expenditures - all orgs'!$D$14:$D$3599,'Expenditures - all orgs'!$C$14:$C$3599, 'Budget Detail - FFFFFF'!$B183,'Expenditures - all orgs'!$B$14:$B$3599,'Budget Detail - FFFFFF'!$B$3)</f>
        <v>0</v>
      </c>
      <c r="D183" s="431">
        <f>SUMIFS('Expenditures - all orgs'!$E$14:$E$3599,'Expenditures - all orgs'!$C$14:$C$3599, 'Budget Detail - FFFFFF'!$B183,'Expenditures - all orgs'!$B$14:$B$3599,'Budget Detail - FFFFFF'!$B$3)</f>
        <v>0</v>
      </c>
      <c r="E183" s="432">
        <f>SUMIFS('Expenditures - all orgs'!$F$14:$F$3599,'Expenditures - all orgs'!$C$14:$C$3599, 'Budget Detail - FFFFFF'!$B183,'Expenditures - all orgs'!$B$14:$B$3599,'Budget Detail - FFFFFF'!$B$3)</f>
        <v>0</v>
      </c>
      <c r="F183" s="433">
        <f t="shared" si="6"/>
        <v>0</v>
      </c>
    </row>
    <row r="184" spans="1:6" x14ac:dyDescent="0.3">
      <c r="A184" s="222" t="s">
        <v>340</v>
      </c>
      <c r="B184" s="614">
        <v>128510</v>
      </c>
      <c r="C184" s="313">
        <f>SUMIFS('Expenditures - all orgs'!$D$14:$D$3599,'Expenditures - all orgs'!$C$14:$C$3599, 'Budget Detail - FFFFFF'!$B184,'Expenditures - all orgs'!$B$14:$B$3599,'Budget Detail - FFFFFF'!$B$3)</f>
        <v>0</v>
      </c>
      <c r="D184" s="431">
        <f>SUMIFS('Expenditures - all orgs'!$E$14:$E$3599,'Expenditures - all orgs'!$C$14:$C$3599, 'Budget Detail - FFFFFF'!$B184,'Expenditures - all orgs'!$B$14:$B$3599,'Budget Detail - FFFFFF'!$B$3)</f>
        <v>0</v>
      </c>
      <c r="E184" s="432">
        <f>SUMIFS('Expenditures - all orgs'!$F$14:$F$3599,'Expenditures - all orgs'!$C$14:$C$3599, 'Budget Detail - FFFFFF'!$B184,'Expenditures - all orgs'!$B$14:$B$3599,'Budget Detail - FFFFFF'!$B$3)</f>
        <v>0</v>
      </c>
      <c r="F184" s="433">
        <f t="shared" si="6"/>
        <v>0</v>
      </c>
    </row>
    <row r="185" spans="1:6" x14ac:dyDescent="0.3">
      <c r="A185" s="222" t="s">
        <v>341</v>
      </c>
      <c r="B185" s="614">
        <v>128520</v>
      </c>
      <c r="C185" s="313">
        <f>SUMIFS('Expenditures - all orgs'!$D$14:$D$3599,'Expenditures - all orgs'!$C$14:$C$3599, 'Budget Detail - FFFFFF'!$B185,'Expenditures - all orgs'!$B$14:$B$3599,'Budget Detail - FFFFFF'!$B$3)</f>
        <v>0</v>
      </c>
      <c r="D185" s="431">
        <f>SUMIFS('Expenditures - all orgs'!$E$14:$E$3599,'Expenditures - all orgs'!$C$14:$C$3599, 'Budget Detail - FFFFFF'!$B185,'Expenditures - all orgs'!$B$14:$B$3599,'Budget Detail - FFFFFF'!$B$3)</f>
        <v>0</v>
      </c>
      <c r="E185" s="432">
        <f>SUMIFS('Expenditures - all orgs'!$F$14:$F$3599,'Expenditures - all orgs'!$C$14:$C$3599, 'Budget Detail - FFFFFF'!$B185,'Expenditures - all orgs'!$B$14:$B$3599,'Budget Detail - FFFFFF'!$B$3)</f>
        <v>0</v>
      </c>
      <c r="F185" s="433">
        <f t="shared" si="6"/>
        <v>0</v>
      </c>
    </row>
    <row r="186" spans="1:6" x14ac:dyDescent="0.3">
      <c r="A186" s="222" t="s">
        <v>113</v>
      </c>
      <c r="B186" s="614">
        <v>128530</v>
      </c>
      <c r="C186" s="313">
        <f>SUMIFS('Expenditures - all orgs'!$D$14:$D$3599,'Expenditures - all orgs'!$C$14:$C$3599, 'Budget Detail - FFFFFF'!$B186,'Expenditures - all orgs'!$B$14:$B$3599,'Budget Detail - FFFFFF'!$B$3)</f>
        <v>0</v>
      </c>
      <c r="D186" s="431">
        <f>SUMIFS('Expenditures - all orgs'!$E$14:$E$3599,'Expenditures - all orgs'!$C$14:$C$3599, 'Budget Detail - FFFFFF'!$B186,'Expenditures - all orgs'!$B$14:$B$3599,'Budget Detail - FFFFFF'!$B$3)</f>
        <v>0</v>
      </c>
      <c r="E186" s="432">
        <f>SUMIFS('Expenditures - all orgs'!$F$14:$F$3599,'Expenditures - all orgs'!$C$14:$C$3599, 'Budget Detail - FFFFFF'!$B186,'Expenditures - all orgs'!$B$14:$B$3599,'Budget Detail - FFFFFF'!$B$3)</f>
        <v>0</v>
      </c>
      <c r="F186" s="433">
        <f t="shared" si="6"/>
        <v>0</v>
      </c>
    </row>
    <row r="187" spans="1:6" x14ac:dyDescent="0.3">
      <c r="A187" s="222" t="s">
        <v>58</v>
      </c>
      <c r="B187" s="614">
        <v>128600</v>
      </c>
      <c r="C187" s="313">
        <f>SUMIFS('Expenditures - all orgs'!$D$14:$D$3599,'Expenditures - all orgs'!$C$14:$C$3599, 'Budget Detail - FFFFFF'!$B187,'Expenditures - all orgs'!$B$14:$B$3599,'Budget Detail - FFFFFF'!$B$3)</f>
        <v>0</v>
      </c>
      <c r="D187" s="431">
        <f>SUMIFS('Expenditures - all orgs'!$E$14:$E$3599,'Expenditures - all orgs'!$C$14:$C$3599, 'Budget Detail - FFFFFF'!$B187,'Expenditures - all orgs'!$B$14:$B$3599,'Budget Detail - FFFFFF'!$B$3)</f>
        <v>0</v>
      </c>
      <c r="E187" s="432">
        <f>SUMIFS('Expenditures - all orgs'!$F$14:$F$3599,'Expenditures - all orgs'!$C$14:$C$3599, 'Budget Detail - FFFFFF'!$B187,'Expenditures - all orgs'!$B$14:$B$3599,'Budget Detail - FFFFFF'!$B$3)</f>
        <v>0</v>
      </c>
      <c r="F187" s="433">
        <f t="shared" si="6"/>
        <v>0</v>
      </c>
    </row>
    <row r="188" spans="1:6" x14ac:dyDescent="0.3">
      <c r="A188" s="222" t="s">
        <v>342</v>
      </c>
      <c r="B188" s="614">
        <v>128610</v>
      </c>
      <c r="C188" s="313">
        <f>SUMIFS('Expenditures - all orgs'!$D$14:$D$3599,'Expenditures - all orgs'!$C$14:$C$3599, 'Budget Detail - FFFFFF'!$B188,'Expenditures - all orgs'!$B$14:$B$3599,'Budget Detail - FFFFFF'!$B$3)</f>
        <v>0</v>
      </c>
      <c r="D188" s="431">
        <f>SUMIFS('Expenditures - all orgs'!$E$14:$E$3599,'Expenditures - all orgs'!$C$14:$C$3599, 'Budget Detail - FFFFFF'!$B188,'Expenditures - all orgs'!$B$14:$B$3599,'Budget Detail - FFFFFF'!$B$3)</f>
        <v>0</v>
      </c>
      <c r="E188" s="432">
        <f>SUMIFS('Expenditures - all orgs'!$F$14:$F$3599,'Expenditures - all orgs'!$C$14:$C$3599, 'Budget Detail - FFFFFF'!$B188,'Expenditures - all orgs'!$B$14:$B$3599,'Budget Detail - FFFFFF'!$B$3)</f>
        <v>0</v>
      </c>
      <c r="F188" s="433">
        <f t="shared" si="6"/>
        <v>0</v>
      </c>
    </row>
    <row r="189" spans="1:6" x14ac:dyDescent="0.3">
      <c r="A189" s="222" t="s">
        <v>343</v>
      </c>
      <c r="B189" s="614">
        <v>128620</v>
      </c>
      <c r="C189" s="313">
        <f>SUMIFS('Expenditures - all orgs'!$D$14:$D$3599,'Expenditures - all orgs'!$C$14:$C$3599, 'Budget Detail - FFFFFF'!$B189,'Expenditures - all orgs'!$B$14:$B$3599,'Budget Detail - FFFFFF'!$B$3)</f>
        <v>0</v>
      </c>
      <c r="D189" s="431">
        <f>SUMIFS('Expenditures - all orgs'!$E$14:$E$3599,'Expenditures - all orgs'!$C$14:$C$3599, 'Budget Detail - FFFFFF'!$B189,'Expenditures - all orgs'!$B$14:$B$3599,'Budget Detail - FFFFFF'!$B$3)</f>
        <v>0</v>
      </c>
      <c r="E189" s="432">
        <f>SUMIFS('Expenditures - all orgs'!$F$14:$F$3599,'Expenditures - all orgs'!$C$14:$C$3599, 'Budget Detail - FFFFFF'!$B189,'Expenditures - all orgs'!$B$14:$B$3599,'Budget Detail - FFFFFF'!$B$3)</f>
        <v>0</v>
      </c>
      <c r="F189" s="433">
        <f t="shared" si="6"/>
        <v>0</v>
      </c>
    </row>
    <row r="190" spans="1:6" x14ac:dyDescent="0.3">
      <c r="A190" s="222" t="s">
        <v>175</v>
      </c>
      <c r="B190" s="614">
        <v>128630</v>
      </c>
      <c r="C190" s="313">
        <f>SUMIFS('Expenditures - all orgs'!$D$14:$D$3599,'Expenditures - all orgs'!$C$14:$C$3599, 'Budget Detail - FFFFFF'!$B190,'Expenditures - all orgs'!$B$14:$B$3599,'Budget Detail - FFFFFF'!$B$3)</f>
        <v>0</v>
      </c>
      <c r="D190" s="431">
        <f>SUMIFS('Expenditures - all orgs'!$E$14:$E$3599,'Expenditures - all orgs'!$C$14:$C$3599, 'Budget Detail - FFFFFF'!$B190,'Expenditures - all orgs'!$B$14:$B$3599,'Budget Detail - FFFFFF'!$B$3)</f>
        <v>0</v>
      </c>
      <c r="E190" s="432">
        <f>SUMIFS('Expenditures - all orgs'!$F$14:$F$3599,'Expenditures - all orgs'!$C$14:$C$3599, 'Budget Detail - FFFFFF'!$B190,'Expenditures - all orgs'!$B$14:$B$3599,'Budget Detail - FFFFFF'!$B$3)</f>
        <v>0</v>
      </c>
      <c r="F190" s="433">
        <f t="shared" si="6"/>
        <v>0</v>
      </c>
    </row>
    <row r="191" spans="1:6" x14ac:dyDescent="0.3">
      <c r="A191" s="222" t="s">
        <v>62</v>
      </c>
      <c r="B191" s="614">
        <v>128700</v>
      </c>
      <c r="C191" s="313">
        <f>SUMIFS('Expenditures - all orgs'!$D$14:$D$3599,'Expenditures - all orgs'!$C$14:$C$3599, 'Budget Detail - FFFFFF'!$B191,'Expenditures - all orgs'!$B$14:$B$3599,'Budget Detail - FFFFFF'!$B$3)</f>
        <v>0</v>
      </c>
      <c r="D191" s="431">
        <f>SUMIFS('Expenditures - all orgs'!$E$14:$E$3599,'Expenditures - all orgs'!$C$14:$C$3599, 'Budget Detail - FFFFFF'!$B191,'Expenditures - all orgs'!$B$14:$B$3599,'Budget Detail - FFFFFF'!$B$3)</f>
        <v>0</v>
      </c>
      <c r="E191" s="432">
        <f>SUMIFS('Expenditures - all orgs'!$F$14:$F$3599,'Expenditures - all orgs'!$C$14:$C$3599, 'Budget Detail - FFFFFF'!$B191,'Expenditures - all orgs'!$B$14:$B$3599,'Budget Detail - FFFFFF'!$B$3)</f>
        <v>0</v>
      </c>
      <c r="F191" s="433">
        <f t="shared" si="6"/>
        <v>0</v>
      </c>
    </row>
    <row r="192" spans="1:6" x14ac:dyDescent="0.3">
      <c r="A192" s="222" t="s">
        <v>111</v>
      </c>
      <c r="B192" s="614">
        <v>128730</v>
      </c>
      <c r="C192" s="313">
        <f>SUMIFS('Expenditures - all orgs'!$D$14:$D$3599,'Expenditures - all orgs'!$C$14:$C$3599, 'Budget Detail - FFFFFF'!$B192,'Expenditures - all orgs'!$B$14:$B$3599,'Budget Detail - FFFFFF'!$B$3)</f>
        <v>0</v>
      </c>
      <c r="D192" s="431">
        <f>SUMIFS('Expenditures - all orgs'!$E$14:$E$3599,'Expenditures - all orgs'!$C$14:$C$3599, 'Budget Detail - FFFFFF'!$B192,'Expenditures - all orgs'!$B$14:$B$3599,'Budget Detail - FFFFFF'!$B$3)</f>
        <v>0</v>
      </c>
      <c r="E192" s="432">
        <f>SUMIFS('Expenditures - all orgs'!$F$14:$F$3599,'Expenditures - all orgs'!$C$14:$C$3599, 'Budget Detail - FFFFFF'!$B192,'Expenditures - all orgs'!$B$14:$B$3599,'Budget Detail - FFFFFF'!$B$3)</f>
        <v>0</v>
      </c>
      <c r="F192" s="433">
        <f t="shared" si="6"/>
        <v>0</v>
      </c>
    </row>
    <row r="193" spans="1:6" x14ac:dyDescent="0.3">
      <c r="A193" s="222" t="s">
        <v>20</v>
      </c>
      <c r="B193" s="614">
        <v>128800</v>
      </c>
      <c r="C193" s="313">
        <f>SUMIFS('Expenditures - all orgs'!$D$14:$D$3599,'Expenditures - all orgs'!$C$14:$C$3599, 'Budget Detail - FFFFFF'!$B193,'Expenditures - all orgs'!$B$14:$B$3599,'Budget Detail - FFFFFF'!$B$3)</f>
        <v>0</v>
      </c>
      <c r="D193" s="431">
        <f>SUMIFS('Expenditures - all orgs'!$E$14:$E$3599,'Expenditures - all orgs'!$C$14:$C$3599, 'Budget Detail - FFFFFF'!$B193,'Expenditures - all orgs'!$B$14:$B$3599,'Budget Detail - FFFFFF'!$B$3)</f>
        <v>0</v>
      </c>
      <c r="E193" s="432">
        <f>SUMIFS('Expenditures - all orgs'!$F$14:$F$3599,'Expenditures - all orgs'!$C$14:$C$3599, 'Budget Detail - FFFFFF'!$B193,'Expenditures - all orgs'!$B$14:$B$3599,'Budget Detail - FFFFFF'!$B$3)</f>
        <v>0</v>
      </c>
      <c r="F193" s="433">
        <f t="shared" si="6"/>
        <v>0</v>
      </c>
    </row>
    <row r="194" spans="1:6" x14ac:dyDescent="0.3">
      <c r="A194" s="222" t="s">
        <v>344</v>
      </c>
      <c r="B194" s="614">
        <v>128810</v>
      </c>
      <c r="C194" s="313">
        <f>SUMIFS('Expenditures - all orgs'!$D$14:$D$3599,'Expenditures - all orgs'!$C$14:$C$3599, 'Budget Detail - FFFFFF'!$B194,'Expenditures - all orgs'!$B$14:$B$3599,'Budget Detail - FFFFFF'!$B$3)</f>
        <v>0</v>
      </c>
      <c r="D194" s="431">
        <f>SUMIFS('Expenditures - all orgs'!$E$14:$E$3599,'Expenditures - all orgs'!$C$14:$C$3599, 'Budget Detail - FFFFFF'!$B194,'Expenditures - all orgs'!$B$14:$B$3599,'Budget Detail - FFFFFF'!$B$3)</f>
        <v>0</v>
      </c>
      <c r="E194" s="432">
        <f>SUMIFS('Expenditures - all orgs'!$F$14:$F$3599,'Expenditures - all orgs'!$C$14:$C$3599, 'Budget Detail - FFFFFF'!$B194,'Expenditures - all orgs'!$B$14:$B$3599,'Budget Detail - FFFFFF'!$B$3)</f>
        <v>0</v>
      </c>
      <c r="F194" s="433">
        <f t="shared" si="6"/>
        <v>0</v>
      </c>
    </row>
    <row r="195" spans="1:6" x14ac:dyDescent="0.3">
      <c r="A195" s="222" t="s">
        <v>345</v>
      </c>
      <c r="B195" s="614">
        <v>128820</v>
      </c>
      <c r="C195" s="313">
        <f>SUMIFS('Expenditures - all orgs'!$D$14:$D$3599,'Expenditures - all orgs'!$C$14:$C$3599, 'Budget Detail - FFFFFF'!$B195,'Expenditures - all orgs'!$B$14:$B$3599,'Budget Detail - FFFFFF'!$B$3)</f>
        <v>0</v>
      </c>
      <c r="D195" s="431">
        <f>SUMIFS('Expenditures - all orgs'!$E$14:$E$3599,'Expenditures - all orgs'!$C$14:$C$3599, 'Budget Detail - FFFFFF'!$B195,'Expenditures - all orgs'!$B$14:$B$3599,'Budget Detail - FFFFFF'!$B$3)</f>
        <v>0</v>
      </c>
      <c r="E195" s="432">
        <f>SUMIFS('Expenditures - all orgs'!$F$14:$F$3599,'Expenditures - all orgs'!$C$14:$C$3599, 'Budget Detail - FFFFFF'!$B195,'Expenditures - all orgs'!$B$14:$B$3599,'Budget Detail - FFFFFF'!$B$3)</f>
        <v>0</v>
      </c>
      <c r="F195" s="433">
        <f t="shared" si="6"/>
        <v>0</v>
      </c>
    </row>
    <row r="196" spans="1:6" x14ac:dyDescent="0.3">
      <c r="A196" s="222" t="s">
        <v>176</v>
      </c>
      <c r="B196" s="614">
        <v>128830</v>
      </c>
      <c r="C196" s="313">
        <f>SUMIFS('Expenditures - all orgs'!$D$14:$D$3599,'Expenditures - all orgs'!$C$14:$C$3599, 'Budget Detail - FFFFFF'!$B196,'Expenditures - all orgs'!$B$14:$B$3599,'Budget Detail - FFFFFF'!$B$3)</f>
        <v>0</v>
      </c>
      <c r="D196" s="431">
        <f>SUMIFS('Expenditures - all orgs'!$E$14:$E$3599,'Expenditures - all orgs'!$C$14:$C$3599, 'Budget Detail - FFFFFF'!$B196,'Expenditures - all orgs'!$B$14:$B$3599,'Budget Detail - FFFFFF'!$B$3)</f>
        <v>0</v>
      </c>
      <c r="E196" s="432">
        <f>SUMIFS('Expenditures - all orgs'!$F$14:$F$3599,'Expenditures - all orgs'!$C$14:$C$3599, 'Budget Detail - FFFFFF'!$B196,'Expenditures - all orgs'!$B$14:$B$3599,'Budget Detail - FFFFFF'!$B$3)</f>
        <v>0</v>
      </c>
      <c r="F196" s="433">
        <f t="shared" si="6"/>
        <v>0</v>
      </c>
    </row>
    <row r="197" spans="1:6" x14ac:dyDescent="0.3">
      <c r="A197" s="222" t="s">
        <v>104</v>
      </c>
      <c r="B197" s="614" t="s">
        <v>107</v>
      </c>
      <c r="C197" s="313">
        <f>SUMIFS('Expenditures - all orgs'!$D$14:$D$3599,'Expenditures - all orgs'!$C$14:$C$3599, 'Budget Detail - FFFFFF'!$B197,'Expenditures - all orgs'!$B$14:$B$3599,'Budget Detail - FFFFFF'!$B$3)</f>
        <v>0</v>
      </c>
      <c r="D197" s="431">
        <f>SUMIFS('Expenditures - all orgs'!$E$14:$E$3599,'Expenditures - all orgs'!$C$14:$C$3599, 'Budget Detail - FFFFFF'!$B197,'Expenditures - all orgs'!$B$14:$B$3599,'Budget Detail - FFFFFF'!$B$3)</f>
        <v>0</v>
      </c>
      <c r="E197" s="432">
        <f>SUMIFS('Expenditures - all orgs'!$F$14:$F$3599,'Expenditures - all orgs'!$C$14:$C$3599, 'Budget Detail - FFFFFF'!$B197,'Expenditures - all orgs'!$B$14:$B$3599,'Budget Detail - FFFFFF'!$B$3)</f>
        <v>0</v>
      </c>
      <c r="F197" s="433">
        <f t="shared" si="6"/>
        <v>0</v>
      </c>
    </row>
    <row r="198" spans="1:6" x14ac:dyDescent="0.3">
      <c r="A198" s="222" t="s">
        <v>104</v>
      </c>
      <c r="B198" s="614" t="s">
        <v>107</v>
      </c>
      <c r="C198" s="313">
        <f>SUMIFS('Expenditures - all orgs'!$D$14:$D$3599,'Expenditures - all orgs'!$C$14:$C$3599, 'Budget Detail - FFFFFF'!$B198,'Expenditures - all orgs'!$B$14:$B$3599,'Budget Detail - FFFFFF'!$B$3)</f>
        <v>0</v>
      </c>
      <c r="D198" s="431">
        <f>SUMIFS('Expenditures - all orgs'!$E$14:$E$3599,'Expenditures - all orgs'!$C$14:$C$3599, 'Budget Detail - FFFFFF'!$B198,'Expenditures - all orgs'!$B$14:$B$3599,'Budget Detail - FFFFFF'!$B$3)</f>
        <v>0</v>
      </c>
      <c r="E198" s="432">
        <f>SUMIFS('Expenditures - all orgs'!$F$14:$F$3599,'Expenditures - all orgs'!$C$14:$C$3599, 'Budget Detail - FFFFFF'!$B198,'Expenditures - all orgs'!$B$14:$B$3599,'Budget Detail - FFFFFF'!$B$3)</f>
        <v>0</v>
      </c>
      <c r="F198" s="433">
        <f t="shared" si="6"/>
        <v>0</v>
      </c>
    </row>
    <row r="199" spans="1:6" ht="15" thickBot="1" x14ac:dyDescent="0.35">
      <c r="A199" s="222" t="s">
        <v>104</v>
      </c>
      <c r="B199" s="614" t="s">
        <v>107</v>
      </c>
      <c r="C199" s="356">
        <f>SUMIFS('Expenditures - all orgs'!$D$14:$D$3599,'Expenditures - all orgs'!$C$14:$C$3599, 'Budget Detail - FFFFFF'!$B199,'Expenditures - all orgs'!$B$14:$B$3599,'Budget Detail - FFFFFF'!$B$3)</f>
        <v>0</v>
      </c>
      <c r="D199" s="434">
        <f>SUMIFS('Expenditures - all orgs'!$E$14:$E$3599,'Expenditures - all orgs'!$C$14:$C$3599, 'Budget Detail - FFFFFF'!$B199,'Expenditures - all orgs'!$B$14:$B$3599,'Budget Detail - FFFFFF'!$B$3)</f>
        <v>0</v>
      </c>
      <c r="E199" s="435">
        <f>SUMIFS('Expenditures - all orgs'!$F$14:$F$3599,'Expenditures - all orgs'!$C$14:$C$3599, 'Budget Detail - FFFFFF'!$B199,'Expenditures - all orgs'!$B$14:$B$3599,'Budget Detail - FFFFFF'!$B$3)</f>
        <v>0</v>
      </c>
      <c r="F199" s="436">
        <f t="shared" si="6"/>
        <v>0</v>
      </c>
    </row>
    <row r="200" spans="1:6" ht="15" thickBot="1" x14ac:dyDescent="0.35">
      <c r="A200" s="218"/>
      <c r="B200" s="615" t="s">
        <v>362</v>
      </c>
      <c r="C200" s="357">
        <f>SUM(C169:C199)</f>
        <v>0</v>
      </c>
      <c r="D200" s="357">
        <f t="shared" ref="D200:F200" si="13">SUM(D169:D199)</f>
        <v>0</v>
      </c>
      <c r="E200" s="357">
        <f t="shared" si="13"/>
        <v>0</v>
      </c>
      <c r="F200" s="357">
        <f t="shared" si="13"/>
        <v>0</v>
      </c>
    </row>
    <row r="201" spans="1:6" x14ac:dyDescent="0.3">
      <c r="A201" s="708"/>
      <c r="B201" s="588"/>
      <c r="C201" s="288"/>
      <c r="D201" s="966"/>
      <c r="E201" s="966"/>
      <c r="F201" s="967"/>
    </row>
    <row r="202" spans="1:6" x14ac:dyDescent="0.3">
      <c r="A202" s="231" t="s">
        <v>213</v>
      </c>
      <c r="B202" s="588"/>
      <c r="C202" s="288"/>
      <c r="D202" s="966"/>
      <c r="E202" s="966"/>
      <c r="F202" s="967"/>
    </row>
    <row r="203" spans="1:6" x14ac:dyDescent="0.3">
      <c r="A203" s="708" t="s">
        <v>363</v>
      </c>
      <c r="B203" s="706">
        <v>130010</v>
      </c>
      <c r="C203" s="314">
        <f>SUMIFS('Expenditures - all orgs'!$D$14:$D$3599,'Expenditures - all orgs'!$C$14:$C$3599, 'Budget Detail - FFFFFF'!$B203,'Expenditures - all orgs'!$B$14:$B$3599,'Budget Detail - FFFFFF'!$B$3)</f>
        <v>0</v>
      </c>
      <c r="D203" s="438">
        <f>SUMIFS('Expenditures - all orgs'!$E$14:$E$3599,'Expenditures - all orgs'!$C$14:$C$3599, 'Budget Detail - FFFFFF'!$B203,'Expenditures - all orgs'!$B$14:$B$3599,'Budget Detail - FFFFFF'!$B$3)</f>
        <v>0</v>
      </c>
      <c r="E203" s="439">
        <f>SUMIFS('Expenditures - all orgs'!$F$14:$F$3599,'Expenditures - all orgs'!$C$14:$C$3599, 'Budget Detail - FFFFFF'!$B203,'Expenditures - all orgs'!$B$14:$B$3599,'Budget Detail - FFFFFF'!$B$3)</f>
        <v>0</v>
      </c>
      <c r="F203" s="440">
        <f t="shared" ref="F203:F204" si="14">C203-D203-E203</f>
        <v>0</v>
      </c>
    </row>
    <row r="204" spans="1:6" x14ac:dyDescent="0.3">
      <c r="A204" s="708" t="s">
        <v>327</v>
      </c>
      <c r="B204" s="717">
        <v>130900</v>
      </c>
      <c r="C204" s="314">
        <f>SUMIFS('Expenditures - all orgs'!$D$14:$D$3599,'Expenditures - all orgs'!$C$14:$C$3599, 'Budget Detail - FFFFFF'!$B204,'Expenditures - all orgs'!$B$14:$B$3599,'Budget Detail - FFFFFF'!$B$3)</f>
        <v>0</v>
      </c>
      <c r="D204" s="438">
        <f>SUMIFS('Expenditures - all orgs'!$E$14:$E$3599,'Expenditures - all orgs'!$C$14:$C$3599, 'Budget Detail - FFFFFF'!$B204,'Expenditures - all orgs'!$B$14:$B$3599,'Budget Detail - FFFFFF'!$B$3)</f>
        <v>0</v>
      </c>
      <c r="E204" s="439">
        <f>SUMIFS('Expenditures - all orgs'!$F$14:$F$3599,'Expenditures - all orgs'!$C$14:$C$3599, 'Budget Detail - FFFFFF'!$B204,'Expenditures - all orgs'!$B$14:$B$3599,'Budget Detail - FFFFFF'!$B$3)</f>
        <v>0</v>
      </c>
      <c r="F204" s="440">
        <f t="shared" si="14"/>
        <v>0</v>
      </c>
    </row>
    <row r="205" spans="1:6" x14ac:dyDescent="0.3">
      <c r="A205" s="708" t="s">
        <v>21</v>
      </c>
      <c r="B205" s="717">
        <v>131100</v>
      </c>
      <c r="C205" s="314">
        <f>SUMIFS('Expenditures - all orgs'!$D$14:$D$3599,'Expenditures - all orgs'!$C$14:$C$3599, 'Budget Detail - FFFFFF'!$B205,'Expenditures - all orgs'!$B$14:$B$3599,'Budget Detail - FFFFFF'!$B$3)</f>
        <v>0</v>
      </c>
      <c r="D205" s="438">
        <f>SUMIFS('Expenditures - all orgs'!$E$14:$E$3599,'Expenditures - all orgs'!$C$14:$C$3599, 'Budget Detail - FFFFFF'!$B205,'Expenditures - all orgs'!$B$14:$B$3599,'Budget Detail - FFFFFF'!$B$3)</f>
        <v>0</v>
      </c>
      <c r="E205" s="439">
        <f>SUMIFS('Expenditures - all orgs'!$F$14:$F$3599,'Expenditures - all orgs'!$C$14:$C$3599, 'Budget Detail - FFFFFF'!$B205,'Expenditures - all orgs'!$B$14:$B$3599,'Budget Detail - FFFFFF'!$B$3)</f>
        <v>0</v>
      </c>
      <c r="F205" s="440">
        <f t="shared" si="6"/>
        <v>0</v>
      </c>
    </row>
    <row r="206" spans="1:6" x14ac:dyDescent="0.3">
      <c r="A206" s="232" t="s">
        <v>22</v>
      </c>
      <c r="B206" s="717">
        <v>131200</v>
      </c>
      <c r="C206" s="314">
        <f>SUMIFS('Expenditures - all orgs'!$D$14:$D$3599,'Expenditures - all orgs'!$C$14:$C$3599, 'Budget Detail - FFFFFF'!$B206,'Expenditures - all orgs'!$B$14:$B$3599,'Budget Detail - FFFFFF'!$B$3)</f>
        <v>0</v>
      </c>
      <c r="D206" s="438">
        <f>SUMIFS('Expenditures - all orgs'!$E$14:$E$3599,'Expenditures - all orgs'!$C$14:$C$3599, 'Budget Detail - FFFFFF'!$B206,'Expenditures - all orgs'!$B$14:$B$3599,'Budget Detail - FFFFFF'!$B$3)</f>
        <v>0</v>
      </c>
      <c r="E206" s="439">
        <f>SUMIFS('Expenditures - all orgs'!$F$14:$F$3599,'Expenditures - all orgs'!$C$14:$C$3599, 'Budget Detail - FFFFFF'!$B206,'Expenditures - all orgs'!$B$14:$B$3599,'Budget Detail - FFFFFF'!$B$3)</f>
        <v>0</v>
      </c>
      <c r="F206" s="440">
        <f t="shared" si="6"/>
        <v>0</v>
      </c>
    </row>
    <row r="207" spans="1:6" x14ac:dyDescent="0.3">
      <c r="A207" s="232" t="s">
        <v>214</v>
      </c>
      <c r="B207" s="717">
        <v>131210</v>
      </c>
      <c r="C207" s="314">
        <f>SUMIFS('Expenditures - all orgs'!$D$14:$D$3599,'Expenditures - all orgs'!$C$14:$C$3599, 'Budget Detail - FFFFFF'!$B207,'Expenditures - all orgs'!$B$14:$B$3599,'Budget Detail - FFFFFF'!$B$3)</f>
        <v>0</v>
      </c>
      <c r="D207" s="438">
        <f>SUMIFS('Expenditures - all orgs'!$E$14:$E$3599,'Expenditures - all orgs'!$C$14:$C$3599, 'Budget Detail - FFFFFF'!$B207,'Expenditures - all orgs'!$B$14:$B$3599,'Budget Detail - FFFFFF'!$B$3)</f>
        <v>0</v>
      </c>
      <c r="E207" s="439">
        <f>SUMIFS('Expenditures - all orgs'!$F$14:$F$3599,'Expenditures - all orgs'!$C$14:$C$3599, 'Budget Detail - FFFFFF'!$B207,'Expenditures - all orgs'!$B$14:$B$3599,'Budget Detail - FFFFFF'!$B$3)</f>
        <v>0</v>
      </c>
      <c r="F207" s="440">
        <f t="shared" si="6"/>
        <v>0</v>
      </c>
    </row>
    <row r="208" spans="1:6" x14ac:dyDescent="0.3">
      <c r="A208" s="232" t="s">
        <v>23</v>
      </c>
      <c r="B208" s="717">
        <v>131300</v>
      </c>
      <c r="C208" s="314">
        <f>SUMIFS('Expenditures - all orgs'!$D$14:$D$3599,'Expenditures - all orgs'!$C$14:$C$3599, 'Budget Detail - FFFFFF'!$B208,'Expenditures - all orgs'!$B$14:$B$3599,'Budget Detail - FFFFFF'!$B$3)</f>
        <v>0</v>
      </c>
      <c r="D208" s="438">
        <f>SUMIFS('Expenditures - all orgs'!$E$14:$E$3599,'Expenditures - all orgs'!$C$14:$C$3599, 'Budget Detail - FFFFFF'!$B208,'Expenditures - all orgs'!$B$14:$B$3599,'Budget Detail - FFFFFF'!$B$3)</f>
        <v>0</v>
      </c>
      <c r="E208" s="439">
        <f>SUMIFS('Expenditures - all orgs'!$F$14:$F$3599,'Expenditures - all orgs'!$C$14:$C$3599, 'Budget Detail - FFFFFF'!$B208,'Expenditures - all orgs'!$B$14:$B$3599,'Budget Detail - FFFFFF'!$B$3)</f>
        <v>0</v>
      </c>
      <c r="F208" s="440">
        <f t="shared" si="6"/>
        <v>0</v>
      </c>
    </row>
    <row r="209" spans="1:37" ht="15" thickBot="1" x14ac:dyDescent="0.35">
      <c r="A209" s="232" t="s">
        <v>104</v>
      </c>
      <c r="B209" s="717" t="s">
        <v>107</v>
      </c>
      <c r="C209" s="358">
        <f>SUMIFS('Expenditures - all orgs'!$D$14:$D$3599,'Expenditures - all orgs'!$C$14:$C$3599, 'Budget Detail - FFFFFF'!$B209,'Expenditures - all orgs'!$B$14:$B$3599,'Budget Detail - FFFFFF'!$B$3)</f>
        <v>0</v>
      </c>
      <c r="D209" s="441">
        <f>SUMIFS('Expenditures - all orgs'!$E$14:$E$3599,'Expenditures - all orgs'!$C$14:$C$3599, 'Budget Detail - FFFFFF'!$B209,'Expenditures - all orgs'!$B$14:$B$3599,'Budget Detail - FFFFFF'!$B$3)</f>
        <v>0</v>
      </c>
      <c r="E209" s="442">
        <f>SUMIFS('Expenditures - all orgs'!$F$14:$F$3599,'Expenditures - all orgs'!$C$14:$C$3599, 'Budget Detail - FFFFFF'!$B209,'Expenditures - all orgs'!$B$14:$B$3599,'Budget Detail - FFFFFF'!$B$3)</f>
        <v>0</v>
      </c>
      <c r="F209" s="443">
        <f t="shared" si="6"/>
        <v>0</v>
      </c>
    </row>
    <row r="210" spans="1:37" ht="15" thickBot="1" x14ac:dyDescent="0.35">
      <c r="A210" s="232"/>
      <c r="B210" s="616" t="s">
        <v>362</v>
      </c>
      <c r="C210" s="716">
        <f>SUM(C203:C209)</f>
        <v>0</v>
      </c>
      <c r="D210" s="716">
        <f t="shared" ref="D210:F210" si="15">SUM(D203:D209)</f>
        <v>0</v>
      </c>
      <c r="E210" s="716">
        <f t="shared" si="15"/>
        <v>0</v>
      </c>
      <c r="F210" s="716">
        <f t="shared" si="15"/>
        <v>0</v>
      </c>
    </row>
    <row r="211" spans="1:37" x14ac:dyDescent="0.3">
      <c r="A211" s="708"/>
      <c r="B211" s="588"/>
      <c r="C211" s="288"/>
      <c r="D211" s="966"/>
      <c r="E211" s="966"/>
      <c r="F211" s="967"/>
    </row>
    <row r="212" spans="1:37" s="274" customFormat="1" ht="15" customHeight="1" x14ac:dyDescent="0.3">
      <c r="A212" s="231" t="s">
        <v>411</v>
      </c>
      <c r="B212" s="588"/>
      <c r="C212" s="288"/>
      <c r="D212" s="288"/>
      <c r="E212" s="288"/>
      <c r="F212" s="290"/>
      <c r="G212" s="281"/>
      <c r="H212" s="282"/>
      <c r="I212" s="282"/>
      <c r="J212" s="282"/>
      <c r="K212" s="281"/>
      <c r="L212" s="281"/>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c r="AJ212" s="281"/>
      <c r="AK212" s="281"/>
    </row>
    <row r="213" spans="1:37" ht="15" customHeight="1" x14ac:dyDescent="0.3">
      <c r="A213" s="708" t="s">
        <v>412</v>
      </c>
      <c r="B213" s="1113">
        <v>132100</v>
      </c>
      <c r="C213" s="1105">
        <f>SUMIFS('Expenditures - all orgs'!$D$14:$D$3599,'Expenditures - all orgs'!$C$14:$C$3599, 'Budget Detail - FFFFFF'!$B213,'Expenditures - all orgs'!$B$14:$B$3599,'Budget Detail - FFFFFF'!$B$3)</f>
        <v>0</v>
      </c>
      <c r="D213" s="1107">
        <f>SUMIFS('Expenditures - all orgs'!$E$14:$E$3599,'Expenditures - all orgs'!$C$14:$C$3599, 'Budget Detail - FFFFFF'!$B213,'Expenditures - all orgs'!$B$14:$B$3599,'Budget Detail - FFFFFF'!$B$3)</f>
        <v>0</v>
      </c>
      <c r="E213" s="1109">
        <f>SUMIFS('Expenditures - all orgs'!$F$14:$F$3599,'Expenditures - all orgs'!$C$14:$C$3599, 'Budget Detail - FFFFFF'!$B213,'Expenditures - all orgs'!$B$14:$B$3599,'Budget Detail - FFFFFF'!$B$3)</f>
        <v>0</v>
      </c>
      <c r="F213" s="1111">
        <f t="shared" ref="F213:F219" si="16">C213-D213-E213</f>
        <v>0</v>
      </c>
    </row>
    <row r="214" spans="1:37" s="274" customFormat="1" ht="15" customHeight="1" x14ac:dyDescent="0.3">
      <c r="A214" s="708" t="s">
        <v>413</v>
      </c>
      <c r="B214" s="1114">
        <v>132200</v>
      </c>
      <c r="C214" s="1105">
        <f>SUMIFS('Expenditures - all orgs'!$D$14:$D$3599,'Expenditures - all orgs'!$C$14:$C$3599, 'Budget Detail - FFFFFF'!$B214,'Expenditures - all orgs'!$B$14:$B$3599,'Budget Detail - FFFFFF'!$B$3)</f>
        <v>0</v>
      </c>
      <c r="D214" s="1107">
        <f>SUMIFS('Expenditures - all orgs'!$E$14:$E$3599,'Expenditures - all orgs'!$C$14:$C$3599, 'Budget Detail - FFFFFF'!$B214,'Expenditures - all orgs'!$B$14:$B$3599,'Budget Detail - FFFFFF'!$B$3)</f>
        <v>0</v>
      </c>
      <c r="E214" s="1109">
        <f>SUMIFS('Expenditures - all orgs'!$F$14:$F$3599,'Expenditures - all orgs'!$C$14:$C$3599, 'Budget Detail - FFFFFF'!$B214,'Expenditures - all orgs'!$B$14:$B$3599,'Budget Detail - FFFFFF'!$B$3)</f>
        <v>0</v>
      </c>
      <c r="F214" s="1111">
        <f t="shared" si="16"/>
        <v>0</v>
      </c>
      <c r="G214" s="281"/>
      <c r="H214" s="282"/>
      <c r="I214" s="282"/>
      <c r="J214" s="282"/>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row>
    <row r="215" spans="1:37" s="713" customFormat="1" ht="15" customHeight="1" x14ac:dyDescent="0.3">
      <c r="A215" s="708" t="s">
        <v>414</v>
      </c>
      <c r="B215" s="1114">
        <v>132300</v>
      </c>
      <c r="C215" s="1105">
        <f>SUMIFS('Expenditures - all orgs'!$D$14:$D$3599,'Expenditures - all orgs'!$C$14:$C$3599, 'Budget Detail - FFFFFF'!$B215,'Expenditures - all orgs'!$B$14:$B$3599,'Budget Detail - FFFFFF'!$B$3)</f>
        <v>0</v>
      </c>
      <c r="D215" s="1107">
        <f>SUMIFS('Expenditures - all orgs'!$E$14:$E$3599,'Expenditures - all orgs'!$C$14:$C$3599, 'Budget Detail - FFFFFF'!$B215,'Expenditures - all orgs'!$B$14:$B$3599,'Budget Detail - FFFFFF'!$B$3)</f>
        <v>0</v>
      </c>
      <c r="E215" s="1109">
        <f>SUMIFS('Expenditures - all orgs'!$F$14:$F$3599,'Expenditures - all orgs'!$C$14:$C$3599, 'Budget Detail - FFFFFF'!$B215,'Expenditures - all orgs'!$B$14:$B$3599,'Budget Detail - FFFFFF'!$B$3)</f>
        <v>0</v>
      </c>
      <c r="F215" s="1111">
        <f t="shared" si="16"/>
        <v>0</v>
      </c>
      <c r="G215" s="712"/>
      <c r="H215" s="711"/>
      <c r="I215" s="711"/>
      <c r="J215" s="711"/>
      <c r="K215" s="712"/>
      <c r="L215" s="712"/>
      <c r="M215" s="712"/>
      <c r="N215" s="712"/>
      <c r="O215" s="712"/>
      <c r="P215" s="712"/>
      <c r="Q215" s="712"/>
      <c r="R215" s="712"/>
      <c r="S215" s="712"/>
      <c r="T215" s="712"/>
      <c r="U215" s="712"/>
      <c r="V215" s="712"/>
      <c r="W215" s="712"/>
      <c r="X215" s="712"/>
      <c r="Y215" s="712"/>
      <c r="Z215" s="712"/>
      <c r="AA215" s="712"/>
      <c r="AB215" s="712"/>
      <c r="AC215" s="712"/>
      <c r="AD215" s="712"/>
      <c r="AE215" s="712"/>
      <c r="AF215" s="712"/>
      <c r="AG215" s="712"/>
      <c r="AH215" s="712"/>
      <c r="AI215" s="712"/>
      <c r="AJ215" s="712"/>
      <c r="AK215" s="712"/>
    </row>
    <row r="216" spans="1:37" s="713" customFormat="1" ht="15" customHeight="1" x14ac:dyDescent="0.3">
      <c r="A216" s="708" t="s">
        <v>415</v>
      </c>
      <c r="B216" s="1114">
        <v>132400</v>
      </c>
      <c r="C216" s="1105">
        <f>SUMIFS('Expenditures - all orgs'!$D$14:$D$3599,'Expenditures - all orgs'!$C$14:$C$3599, 'Budget Detail - FFFFFF'!$B216,'Expenditures - all orgs'!$B$14:$B$3599,'Budget Detail - FFFFFF'!$B$3)</f>
        <v>0</v>
      </c>
      <c r="D216" s="1107">
        <f>SUMIFS('Expenditures - all orgs'!$E$14:$E$3599,'Expenditures - all orgs'!$C$14:$C$3599, 'Budget Detail - FFFFFF'!$B216,'Expenditures - all orgs'!$B$14:$B$3599,'Budget Detail - FFFFFF'!$B$3)</f>
        <v>0</v>
      </c>
      <c r="E216" s="1109">
        <f>SUMIFS('Expenditures - all orgs'!$F$14:$F$3599,'Expenditures - all orgs'!$C$14:$C$3599, 'Budget Detail - FFFFFF'!$B216,'Expenditures - all orgs'!$B$14:$B$3599,'Budget Detail - FFFFFF'!$B$3)</f>
        <v>0</v>
      </c>
      <c r="F216" s="1111">
        <f t="shared" si="16"/>
        <v>0</v>
      </c>
      <c r="G216" s="712"/>
      <c r="H216" s="711"/>
      <c r="I216" s="711"/>
      <c r="J216" s="711"/>
      <c r="K216" s="712"/>
      <c r="L216" s="712"/>
      <c r="M216" s="712"/>
      <c r="N216" s="712"/>
      <c r="O216" s="712"/>
      <c r="P216" s="712"/>
      <c r="Q216" s="712"/>
      <c r="R216" s="712"/>
      <c r="S216" s="712"/>
      <c r="T216" s="712"/>
      <c r="U216" s="712"/>
      <c r="V216" s="712"/>
      <c r="W216" s="712"/>
      <c r="X216" s="712"/>
      <c r="Y216" s="712"/>
      <c r="Z216" s="712"/>
      <c r="AA216" s="712"/>
      <c r="AB216" s="712"/>
      <c r="AC216" s="712"/>
      <c r="AD216" s="712"/>
      <c r="AE216" s="712"/>
      <c r="AF216" s="712"/>
      <c r="AG216" s="712"/>
      <c r="AH216" s="712"/>
      <c r="AI216" s="712"/>
      <c r="AJ216" s="712"/>
      <c r="AK216" s="712"/>
    </row>
    <row r="217" spans="1:37" s="713" customFormat="1" ht="15" customHeight="1" x14ac:dyDescent="0.3">
      <c r="A217" s="708" t="s">
        <v>416</v>
      </c>
      <c r="B217" s="1114">
        <v>132500</v>
      </c>
      <c r="C217" s="1105">
        <f>SUMIFS('Expenditures - all orgs'!$D$14:$D$3599,'Expenditures - all orgs'!$C$14:$C$3599, 'Budget Detail - FFFFFF'!$B217,'Expenditures - all orgs'!$B$14:$B$3599,'Budget Detail - FFFFFF'!$B$3)</f>
        <v>0</v>
      </c>
      <c r="D217" s="1107">
        <f>SUMIFS('Expenditures - all orgs'!$E$14:$E$3599,'Expenditures - all orgs'!$C$14:$C$3599, 'Budget Detail - FFFFFF'!$B217,'Expenditures - all orgs'!$B$14:$B$3599,'Budget Detail - FFFFFF'!$B$3)</f>
        <v>0</v>
      </c>
      <c r="E217" s="1109">
        <f>SUMIFS('Expenditures - all orgs'!$F$14:$F$3599,'Expenditures - all orgs'!$C$14:$C$3599, 'Budget Detail - FFFFFF'!$B217,'Expenditures - all orgs'!$B$14:$B$3599,'Budget Detail - FFFFFF'!$B$3)</f>
        <v>0</v>
      </c>
      <c r="F217" s="1111">
        <f t="shared" si="16"/>
        <v>0</v>
      </c>
      <c r="G217" s="712"/>
      <c r="H217" s="711"/>
      <c r="I217" s="711"/>
      <c r="J217" s="711"/>
      <c r="K217" s="712"/>
      <c r="L217" s="712"/>
      <c r="M217" s="712"/>
      <c r="N217" s="712"/>
      <c r="O217" s="712"/>
      <c r="P217" s="712"/>
      <c r="Q217" s="712"/>
      <c r="R217" s="712"/>
      <c r="S217" s="712"/>
      <c r="T217" s="712"/>
      <c r="U217" s="712"/>
      <c r="V217" s="712"/>
      <c r="W217" s="712"/>
      <c r="X217" s="712"/>
      <c r="Y217" s="712"/>
      <c r="Z217" s="712"/>
      <c r="AA217" s="712"/>
      <c r="AB217" s="712"/>
      <c r="AC217" s="712"/>
      <c r="AD217" s="712"/>
      <c r="AE217" s="712"/>
      <c r="AF217" s="712"/>
      <c r="AG217" s="712"/>
      <c r="AH217" s="712"/>
      <c r="AI217" s="712"/>
      <c r="AJ217" s="712"/>
      <c r="AK217" s="712"/>
    </row>
    <row r="218" spans="1:37" s="713" customFormat="1" ht="15" customHeight="1" x14ac:dyDescent="0.3">
      <c r="A218" s="708" t="s">
        <v>417</v>
      </c>
      <c r="B218" s="1114">
        <v>132600</v>
      </c>
      <c r="C218" s="1105">
        <f>SUMIFS('Expenditures - all orgs'!$D$14:$D$3599,'Expenditures - all orgs'!$C$14:$C$3599, 'Budget Detail - FFFFFF'!$B218,'Expenditures - all orgs'!$B$14:$B$3599,'Budget Detail - FFFFFF'!$B$3)</f>
        <v>0</v>
      </c>
      <c r="D218" s="1107">
        <f>SUMIFS('Expenditures - all orgs'!$E$14:$E$3599,'Expenditures - all orgs'!$C$14:$C$3599, 'Budget Detail - FFFFFF'!$B218,'Expenditures - all orgs'!$B$14:$B$3599,'Budget Detail - FFFFFF'!$B$3)</f>
        <v>0</v>
      </c>
      <c r="E218" s="1109">
        <f>SUMIFS('Expenditures - all orgs'!$F$14:$F$3599,'Expenditures - all orgs'!$C$14:$C$3599, 'Budget Detail - FFFFFF'!$B218,'Expenditures - all orgs'!$B$14:$B$3599,'Budget Detail - FFFFFF'!$B$3)</f>
        <v>0</v>
      </c>
      <c r="F218" s="1111">
        <f t="shared" si="16"/>
        <v>0</v>
      </c>
      <c r="G218" s="712"/>
      <c r="H218" s="711"/>
      <c r="I218" s="711"/>
      <c r="J218" s="711"/>
      <c r="K218" s="712"/>
      <c r="L218" s="712"/>
      <c r="M218" s="712"/>
      <c r="N218" s="712"/>
      <c r="O218" s="712"/>
      <c r="P218" s="712"/>
      <c r="Q218" s="712"/>
      <c r="R218" s="712"/>
      <c r="S218" s="712"/>
      <c r="T218" s="712"/>
      <c r="U218" s="712"/>
      <c r="V218" s="712"/>
      <c r="W218" s="712"/>
      <c r="X218" s="712"/>
      <c r="Y218" s="712"/>
      <c r="Z218" s="712"/>
      <c r="AA218" s="712"/>
      <c r="AB218" s="712"/>
      <c r="AC218" s="712"/>
      <c r="AD218" s="712"/>
      <c r="AE218" s="712"/>
      <c r="AF218" s="712"/>
      <c r="AG218" s="712"/>
      <c r="AH218" s="712"/>
      <c r="AI218" s="712"/>
      <c r="AJ218" s="712"/>
      <c r="AK218" s="712"/>
    </row>
    <row r="219" spans="1:37" s="713" customFormat="1" ht="15" customHeight="1" thickBot="1" x14ac:dyDescent="0.35">
      <c r="A219" s="232" t="s">
        <v>104</v>
      </c>
      <c r="B219" s="1114" t="s">
        <v>107</v>
      </c>
      <c r="C219" s="1106">
        <f>SUMIFS('Expenditures - all orgs'!$D$14:$D$3599,'Expenditures - all orgs'!$C$14:$C$3599, 'Budget Detail - FFFFFF'!$B219,'Expenditures - all orgs'!$B$14:$B$3599,'Budget Detail - FFFFFF'!$B$3)</f>
        <v>0</v>
      </c>
      <c r="D219" s="1108">
        <f>SUMIFS('Expenditures - all orgs'!$E$14:$E$3599,'Expenditures - all orgs'!$C$14:$C$3599, 'Budget Detail - FFFFFF'!$B219,'Expenditures - all orgs'!$B$14:$B$3599,'Budget Detail - FFFFFF'!$B$3)</f>
        <v>0</v>
      </c>
      <c r="E219" s="1110">
        <f>SUMIFS('Expenditures - all orgs'!$F$14:$F$3599,'Expenditures - all orgs'!$C$14:$C$3599, 'Budget Detail - FFFFFF'!$B219,'Expenditures - all orgs'!$B$14:$B$3599,'Budget Detail - FFFFFF'!$B$3)</f>
        <v>0</v>
      </c>
      <c r="F219" s="1112">
        <f t="shared" si="16"/>
        <v>0</v>
      </c>
      <c r="G219" s="712"/>
      <c r="H219" s="711"/>
      <c r="I219" s="711"/>
      <c r="J219" s="711"/>
      <c r="K219" s="712"/>
      <c r="L219" s="712"/>
      <c r="M219" s="712"/>
      <c r="N219" s="712"/>
      <c r="O219" s="712"/>
      <c r="P219" s="712"/>
      <c r="Q219" s="712"/>
      <c r="R219" s="712"/>
      <c r="S219" s="712"/>
      <c r="T219" s="712"/>
      <c r="U219" s="712"/>
      <c r="V219" s="712"/>
      <c r="W219" s="712"/>
      <c r="X219" s="712"/>
      <c r="Y219" s="712"/>
      <c r="Z219" s="712"/>
      <c r="AA219" s="712"/>
      <c r="AB219" s="712"/>
      <c r="AC219" s="712"/>
      <c r="AD219" s="712"/>
      <c r="AE219" s="712"/>
      <c r="AF219" s="712"/>
      <c r="AG219" s="712"/>
      <c r="AH219" s="712"/>
      <c r="AI219" s="712"/>
      <c r="AJ219" s="712"/>
      <c r="AK219" s="712"/>
    </row>
    <row r="220" spans="1:37" s="713" customFormat="1" ht="15" customHeight="1" thickBot="1" x14ac:dyDescent="0.35">
      <c r="A220" s="232"/>
      <c r="B220" s="1115" t="s">
        <v>362</v>
      </c>
      <c r="C220" s="1116">
        <f>SUM(C213:C219)</f>
        <v>0</v>
      </c>
      <c r="D220" s="1116">
        <f>SUM(D213:D219)</f>
        <v>0</v>
      </c>
      <c r="E220" s="1116">
        <f>SUM(E213:E219)</f>
        <v>0</v>
      </c>
      <c r="F220" s="1116">
        <f>SUM(F213:F219)</f>
        <v>0</v>
      </c>
      <c r="G220" s="712"/>
      <c r="H220" s="711"/>
      <c r="I220" s="711"/>
      <c r="J220" s="711"/>
      <c r="K220" s="712"/>
      <c r="L220" s="712"/>
      <c r="M220" s="712"/>
      <c r="N220" s="712"/>
      <c r="O220" s="712"/>
      <c r="P220" s="712"/>
      <c r="Q220" s="712"/>
      <c r="R220" s="712"/>
      <c r="S220" s="712"/>
      <c r="T220" s="712"/>
      <c r="U220" s="712"/>
      <c r="V220" s="712"/>
      <c r="W220" s="712"/>
      <c r="X220" s="712"/>
      <c r="Y220" s="712"/>
      <c r="Z220" s="712"/>
      <c r="AA220" s="712"/>
      <c r="AB220" s="712"/>
      <c r="AC220" s="712"/>
      <c r="AD220" s="712"/>
      <c r="AE220" s="712"/>
      <c r="AF220" s="712"/>
      <c r="AG220" s="712"/>
      <c r="AH220" s="712"/>
      <c r="AI220" s="712"/>
      <c r="AJ220" s="712"/>
      <c r="AK220" s="712"/>
    </row>
    <row r="221" spans="1:37" s="307" customFormat="1" ht="15" customHeight="1" x14ac:dyDescent="0.3">
      <c r="A221" s="708"/>
      <c r="B221" s="588"/>
      <c r="C221" s="288"/>
      <c r="D221" s="288"/>
      <c r="E221" s="288"/>
      <c r="F221" s="290"/>
      <c r="G221" s="305"/>
      <c r="H221" s="306"/>
      <c r="I221" s="306"/>
      <c r="J221" s="306"/>
      <c r="K221" s="305"/>
      <c r="L221" s="305"/>
      <c r="M221" s="305"/>
      <c r="N221" s="305"/>
      <c r="O221" s="305"/>
      <c r="P221" s="305"/>
      <c r="Q221" s="305"/>
      <c r="R221" s="305"/>
      <c r="S221" s="305"/>
      <c r="T221" s="305"/>
      <c r="U221" s="305"/>
      <c r="V221" s="305"/>
      <c r="W221" s="305"/>
      <c r="X221" s="305"/>
      <c r="Y221" s="305"/>
      <c r="Z221" s="305"/>
      <c r="AA221" s="305"/>
      <c r="AB221" s="305"/>
      <c r="AC221" s="305"/>
      <c r="AD221" s="305"/>
      <c r="AE221" s="305"/>
      <c r="AF221" s="305"/>
      <c r="AG221" s="305"/>
      <c r="AH221" s="305"/>
      <c r="AI221" s="305"/>
      <c r="AJ221" s="305"/>
      <c r="AK221" s="305"/>
    </row>
    <row r="222" spans="1:37" x14ac:dyDescent="0.3">
      <c r="A222" s="231" t="s">
        <v>350</v>
      </c>
      <c r="B222" s="588"/>
      <c r="C222" s="291"/>
      <c r="D222" s="292"/>
      <c r="E222" s="292"/>
      <c r="F222" s="293"/>
    </row>
    <row r="223" spans="1:37" x14ac:dyDescent="0.3">
      <c r="A223" s="708" t="s">
        <v>431</v>
      </c>
      <c r="B223" s="620">
        <v>133200</v>
      </c>
      <c r="C223" s="317">
        <f>SUMIFS('Expenditures - all orgs'!$D$14:$D$3599,'Expenditures - all orgs'!$C$14:$C$3599, 'Budget Detail - FFFFFF'!$B223,'Expenditures - all orgs'!$B$14:$B$3599,'Budget Detail - FFFFFF'!$B$3)</f>
        <v>0</v>
      </c>
      <c r="D223" s="451">
        <f>SUMIFS('Expenditures - all orgs'!$E$14:$E$3599,'Expenditures - all orgs'!$C$14:$C$3599, 'Budget Detail - FFFFFF'!$B223,'Expenditures - all orgs'!$B$14:$B$3599,'Budget Detail - FFFFFF'!$B$3)</f>
        <v>0</v>
      </c>
      <c r="E223" s="452">
        <f>SUMIFS('Expenditures - all orgs'!$F$14:$F$3599,'Expenditures - all orgs'!$C$14:$C$3599, 'Budget Detail - FFFFFF'!$B223,'Expenditures - all orgs'!$B$14:$B$3599,'Budget Detail - FFFFFF'!$B$3)</f>
        <v>0</v>
      </c>
      <c r="F223" s="453">
        <f t="shared" ref="F223:F227" si="17">C223-D223-E223</f>
        <v>0</v>
      </c>
    </row>
    <row r="224" spans="1:37" x14ac:dyDescent="0.3">
      <c r="A224" s="232" t="s">
        <v>348</v>
      </c>
      <c r="B224" s="620">
        <v>133300</v>
      </c>
      <c r="C224" s="317">
        <f>SUMIFS('Expenditures - all orgs'!$D$14:$D$3599,'Expenditures - all orgs'!$C$14:$C$3599, 'Budget Detail - FFFFFF'!$B224,'Expenditures - all orgs'!$B$14:$B$3599,'Budget Detail - FFFFFF'!$B$3)</f>
        <v>0</v>
      </c>
      <c r="D224" s="451">
        <f>SUMIFS('Expenditures - all orgs'!$E$14:$E$3599,'Expenditures - all orgs'!$C$14:$C$3599, 'Budget Detail - FFFFFF'!$B224,'Expenditures - all orgs'!$B$14:$B$3599,'Budget Detail - FFFFFF'!$B$3)</f>
        <v>0</v>
      </c>
      <c r="E224" s="452">
        <f>SUMIFS('Expenditures - all orgs'!$F$14:$F$3599,'Expenditures - all orgs'!$C$14:$C$3599, 'Budget Detail - FFFFFF'!$B224,'Expenditures - all orgs'!$B$14:$B$3599,'Budget Detail - FFFFFF'!$B$3)</f>
        <v>0</v>
      </c>
      <c r="F224" s="453">
        <f t="shared" ref="F224" si="18">C224-D224-E224</f>
        <v>0</v>
      </c>
    </row>
    <row r="225" spans="1:6" x14ac:dyDescent="0.3">
      <c r="A225" s="232" t="s">
        <v>349</v>
      </c>
      <c r="B225" s="620">
        <v>133400</v>
      </c>
      <c r="C225" s="317">
        <f>SUMIFS('Expenditures - all orgs'!$D$14:$D$3599,'Expenditures - all orgs'!$C$14:$C$3599, 'Budget Detail - FFFFFF'!$B225,'Expenditures - all orgs'!$B$14:$B$3599,'Budget Detail - FFFFFF'!$B$3)</f>
        <v>0</v>
      </c>
      <c r="D225" s="451">
        <f>SUMIFS('Expenditures - all orgs'!$E$14:$E$3599,'Expenditures - all orgs'!$C$14:$C$3599, 'Budget Detail - FFFFFF'!$B225,'Expenditures - all orgs'!$B$14:$B$3599,'Budget Detail - FFFFFF'!$B$3)</f>
        <v>0</v>
      </c>
      <c r="E225" s="452">
        <f>SUMIFS('Expenditures - all orgs'!$F$14:$F$3599,'Expenditures - all orgs'!$C$14:$C$3599, 'Budget Detail - FFFFFF'!$B225,'Expenditures - all orgs'!$B$14:$B$3599,'Budget Detail - FFFFFF'!$B$3)</f>
        <v>0</v>
      </c>
      <c r="F225" s="453">
        <f t="shared" si="17"/>
        <v>0</v>
      </c>
    </row>
    <row r="226" spans="1:6" x14ac:dyDescent="0.3">
      <c r="A226" s="232" t="s">
        <v>347</v>
      </c>
      <c r="B226" s="620">
        <v>133500</v>
      </c>
      <c r="C226" s="317">
        <f>SUMIFS('Expenditures - all orgs'!$D$14:$D$3599,'Expenditures - all orgs'!$C$14:$C$3599, 'Budget Detail - FFFFFF'!$B226,'Expenditures - all orgs'!$B$14:$B$3599,'Budget Detail - FFFFFF'!$B$3)</f>
        <v>0</v>
      </c>
      <c r="D226" s="451">
        <f>SUMIFS('Expenditures - all orgs'!$E$14:$E$3599,'Expenditures - all orgs'!$C$14:$C$3599, 'Budget Detail - FFFFFF'!$B226,'Expenditures - all orgs'!$B$14:$B$3599,'Budget Detail - FFFFFF'!$B$3)</f>
        <v>0</v>
      </c>
      <c r="E226" s="452">
        <f>SUMIFS('Expenditures - all orgs'!$F$14:$F$3599,'Expenditures - all orgs'!$C$14:$C$3599, 'Budget Detail - FFFFFF'!$B226,'Expenditures - all orgs'!$B$14:$B$3599,'Budget Detail - FFFFFF'!$B$3)</f>
        <v>0</v>
      </c>
      <c r="F226" s="453">
        <f t="shared" si="17"/>
        <v>0</v>
      </c>
    </row>
    <row r="227" spans="1:6" ht="15" thickBot="1" x14ac:dyDescent="0.35">
      <c r="A227" s="232" t="s">
        <v>104</v>
      </c>
      <c r="B227" s="620" t="s">
        <v>107</v>
      </c>
      <c r="C227" s="360">
        <f>SUMIFS('Expenditures - all orgs'!$D$14:$D$3599,'Expenditures - all orgs'!$C$14:$C$3599, 'Budget Detail - FFFFFF'!$B227,'Expenditures - all orgs'!$B$14:$B$3599,'Budget Detail - FFFFFF'!$B$3)</f>
        <v>0</v>
      </c>
      <c r="D227" s="454">
        <f>SUMIFS('Expenditures - all orgs'!$E$14:$E$3599,'Expenditures - all orgs'!$C$14:$C$3599, 'Budget Detail - FFFFFF'!$B227,'Expenditures - all orgs'!$B$14:$B$3599,'Budget Detail - FFFFFF'!$B$3)</f>
        <v>0</v>
      </c>
      <c r="E227" s="455">
        <f>SUMIFS('Expenditures - all orgs'!$F$14:$F$3599,'Expenditures - all orgs'!$C$14:$C$3599, 'Budget Detail - FFFFFF'!$B227,'Expenditures - all orgs'!$B$14:$B$3599,'Budget Detail - FFFFFF'!$B$3)</f>
        <v>0</v>
      </c>
      <c r="F227" s="456">
        <f t="shared" si="17"/>
        <v>0</v>
      </c>
    </row>
    <row r="228" spans="1:6" ht="15" thickBot="1" x14ac:dyDescent="0.35">
      <c r="A228" s="232"/>
      <c r="B228" s="621" t="s">
        <v>362</v>
      </c>
      <c r="C228" s="361">
        <f>SUM(C223:C227)</f>
        <v>0</v>
      </c>
      <c r="D228" s="361">
        <f t="shared" ref="D228:F228" si="19">SUM(D223:D227)</f>
        <v>0</v>
      </c>
      <c r="E228" s="361">
        <f t="shared" si="19"/>
        <v>0</v>
      </c>
      <c r="F228" s="361">
        <f t="shared" si="19"/>
        <v>0</v>
      </c>
    </row>
    <row r="229" spans="1:6" x14ac:dyDescent="0.3">
      <c r="A229" s="708"/>
      <c r="B229" s="588"/>
      <c r="C229" s="288"/>
      <c r="D229" s="966"/>
      <c r="E229" s="966"/>
      <c r="F229" s="967"/>
    </row>
    <row r="230" spans="1:6" x14ac:dyDescent="0.3">
      <c r="A230" s="231" t="s">
        <v>215</v>
      </c>
      <c r="B230" s="588"/>
      <c r="C230" s="291"/>
      <c r="D230" s="292"/>
      <c r="E230" s="292"/>
      <c r="F230" s="293"/>
    </row>
    <row r="231" spans="1:6" x14ac:dyDescent="0.3">
      <c r="A231" s="232" t="s">
        <v>24</v>
      </c>
      <c r="B231" s="617">
        <v>134100</v>
      </c>
      <c r="C231" s="315">
        <f>SUMIFS('Expenditures - all orgs'!$D$14:$D$3599,'Expenditures - all orgs'!$C$14:$C$3599, 'Budget Detail - FFFFFF'!$B231,'Expenditures - all orgs'!$B$14:$B$3599,'Budget Detail - FFFFFF'!$B$3)</f>
        <v>0</v>
      </c>
      <c r="D231" s="444">
        <f>SUMIFS('Expenditures - all orgs'!$E$14:$E$3599,'Expenditures - all orgs'!$C$14:$C$3599, 'Budget Detail - FFFFFF'!$B231,'Expenditures - all orgs'!$B$14:$B$3599,'Budget Detail - FFFFFF'!$B$3)</f>
        <v>0</v>
      </c>
      <c r="E231" s="445">
        <f>SUMIFS('Expenditures - all orgs'!$F$14:$F$3599,'Expenditures - all orgs'!$C$14:$C$3599, 'Budget Detail - FFFFFF'!$B231,'Expenditures - all orgs'!$B$14:$B$3599,'Budget Detail - FFFFFF'!$B$3)</f>
        <v>0</v>
      </c>
      <c r="F231" s="446">
        <f>C231-D231-E231</f>
        <v>0</v>
      </c>
    </row>
    <row r="232" spans="1:6" x14ac:dyDescent="0.3">
      <c r="A232" s="708" t="s">
        <v>410</v>
      </c>
      <c r="B232" s="618">
        <v>134200</v>
      </c>
      <c r="C232" s="315">
        <f>SUMIFS('Expenditures - all orgs'!$D$14:$D$3599,'Expenditures - all orgs'!$C$14:$C$3599, 'Budget Detail - FFFFFF'!$B232,'Expenditures - all orgs'!$B$14:$B$3599,'Budget Detail - FFFFFF'!$B$3)</f>
        <v>0</v>
      </c>
      <c r="D232" s="444">
        <f>SUMIFS('Expenditures - all orgs'!$E$14:$E$3599,'Expenditures - all orgs'!$C$14:$C$3599, 'Budget Detail - FFFFFF'!$B232,'Expenditures - all orgs'!$B$14:$B$3599,'Budget Detail - FFFFFF'!$B$3)</f>
        <v>0</v>
      </c>
      <c r="E232" s="445">
        <f>SUMIFS('Expenditures - all orgs'!$F$14:$F$3599,'Expenditures - all orgs'!$C$14:$C$3599, 'Budget Detail - FFFFFF'!$B232,'Expenditures - all orgs'!$B$14:$B$3599,'Budget Detail - FFFFFF'!$B$3)</f>
        <v>0</v>
      </c>
      <c r="F232" s="446">
        <f>C232-D232-E232</f>
        <v>0</v>
      </c>
    </row>
    <row r="233" spans="1:6" x14ac:dyDescent="0.3">
      <c r="A233" s="232" t="s">
        <v>25</v>
      </c>
      <c r="B233" s="618">
        <v>134300</v>
      </c>
      <c r="C233" s="315">
        <f>SUMIFS('Expenditures - all orgs'!$D$14:$D$3599,'Expenditures - all orgs'!$C$14:$C$3599, 'Budget Detail - FFFFFF'!$B233,'Expenditures - all orgs'!$B$14:$B$3599,'Budget Detail - FFFFFF'!$B$3)</f>
        <v>0</v>
      </c>
      <c r="D233" s="444">
        <f>SUMIFS('Expenditures - all orgs'!$E$14:$E$3599,'Expenditures - all orgs'!$C$14:$C$3599, 'Budget Detail - FFFFFF'!$B233,'Expenditures - all orgs'!$B$14:$B$3599,'Budget Detail - FFFFFF'!$B$3)</f>
        <v>0</v>
      </c>
      <c r="E233" s="445">
        <f>SUMIFS('Expenditures - all orgs'!$F$14:$F$3599,'Expenditures - all orgs'!$C$14:$C$3599, 'Budget Detail - FFFFFF'!$B233,'Expenditures - all orgs'!$B$14:$B$3599,'Budget Detail - FFFFFF'!$B$3)</f>
        <v>0</v>
      </c>
      <c r="F233" s="446">
        <f>C233-D233-E233</f>
        <v>0</v>
      </c>
    </row>
    <row r="234" spans="1:6" ht="15" thickBot="1" x14ac:dyDescent="0.35">
      <c r="A234" s="232" t="s">
        <v>104</v>
      </c>
      <c r="B234" s="618" t="s">
        <v>107</v>
      </c>
      <c r="C234" s="316">
        <f>SUMIFS('Expenditures - all orgs'!$D$14:$D$3599,'Expenditures - all orgs'!$C$14:$C$3599, 'Budget Detail - FFFFFF'!$B234,'Expenditures - all orgs'!$B$14:$B$3599,'Budget Detail - FFFFFF'!$B$3)</f>
        <v>0</v>
      </c>
      <c r="D234" s="447">
        <f>SUMIFS('Expenditures - all orgs'!$E$14:$E$3599,'Expenditures - all orgs'!$C$14:$C$3599, 'Budget Detail - FFFFFF'!$B234,'Expenditures - all orgs'!$B$14:$B$3599,'Budget Detail - FFFFFF'!$B$3)</f>
        <v>0</v>
      </c>
      <c r="E234" s="448">
        <f>SUMIFS('Expenditures - all orgs'!$F$14:$F$3599,'Expenditures - all orgs'!$C$14:$C$3599, 'Budget Detail - FFFFFF'!$B234,'Expenditures - all orgs'!$B$14:$B$3599,'Budget Detail - FFFFFF'!$B$3)</f>
        <v>0</v>
      </c>
      <c r="F234" s="449">
        <f>C234-D234-E234</f>
        <v>0</v>
      </c>
    </row>
    <row r="235" spans="1:6" ht="15" thickBot="1" x14ac:dyDescent="0.35">
      <c r="A235" s="232"/>
      <c r="B235" s="619" t="s">
        <v>362</v>
      </c>
      <c r="C235" s="359">
        <f>SUM(C231:C234)</f>
        <v>0</v>
      </c>
      <c r="D235" s="359">
        <f t="shared" ref="D235:F235" si="20">SUM(D231:D234)</f>
        <v>0</v>
      </c>
      <c r="E235" s="359">
        <f t="shared" si="20"/>
        <v>0</v>
      </c>
      <c r="F235" s="359">
        <f t="shared" si="20"/>
        <v>0</v>
      </c>
    </row>
    <row r="236" spans="1:6" x14ac:dyDescent="0.3">
      <c r="A236" s="708"/>
      <c r="B236" s="588"/>
      <c r="C236" s="288"/>
      <c r="D236" s="966"/>
      <c r="E236" s="966"/>
      <c r="F236" s="967"/>
    </row>
    <row r="237" spans="1:6" x14ac:dyDescent="0.3">
      <c r="A237" s="231" t="s">
        <v>220</v>
      </c>
      <c r="B237" s="588"/>
      <c r="C237" s="291"/>
      <c r="D237" s="292"/>
      <c r="E237" s="292"/>
      <c r="F237" s="293"/>
    </row>
    <row r="238" spans="1:6" x14ac:dyDescent="0.3">
      <c r="A238" s="222" t="s">
        <v>101</v>
      </c>
      <c r="B238" s="1130">
        <v>135100</v>
      </c>
      <c r="C238" s="318">
        <f>SUMIFS('Expenditures - all orgs'!$D$14:$D$3599,'Expenditures - all orgs'!$C$14:$C$3599, 'Budget Detail - FFFFFF'!$B238,'Expenditures - all orgs'!$B$14:$B$3599,'Budget Detail - FFFFFF'!$B$3)</f>
        <v>0</v>
      </c>
      <c r="D238" s="458">
        <f>SUMIFS('Expenditures - all orgs'!$E$14:$E$3599,'Expenditures - all orgs'!$C$14:$C$3599, 'Budget Detail - FFFFFF'!$B238,'Expenditures - all orgs'!$B$14:$B$3599,'Budget Detail - FFFFFF'!$B$3)</f>
        <v>0</v>
      </c>
      <c r="E238" s="459">
        <f>SUMIFS('Expenditures - all orgs'!$F$14:$F$3599,'Expenditures - all orgs'!$C$14:$C$3599, 'Budget Detail - FFFFFF'!$B238,'Expenditures - all orgs'!$B$14:$B$3599,'Budget Detail - FFFFFF'!$B$3)</f>
        <v>0</v>
      </c>
      <c r="F238" s="460">
        <f t="shared" si="6"/>
        <v>0</v>
      </c>
    </row>
    <row r="239" spans="1:6" x14ac:dyDescent="0.3">
      <c r="A239" s="218" t="s">
        <v>216</v>
      </c>
      <c r="B239" s="1131">
        <v>135200</v>
      </c>
      <c r="C239" s="318">
        <f>SUMIFS('Expenditures - all orgs'!$D$14:$D$3599,'Expenditures - all orgs'!$C$14:$C$3599, 'Budget Detail - FFFFFF'!$B239,'Expenditures - all orgs'!$B$14:$B$3599,'Budget Detail - FFFFFF'!$B$3)</f>
        <v>0</v>
      </c>
      <c r="D239" s="458">
        <f>SUMIFS('Expenditures - all orgs'!$E$14:$E$3599,'Expenditures - all orgs'!$C$14:$C$3599, 'Budget Detail - FFFFFF'!$B239,'Expenditures - all orgs'!$B$14:$B$3599,'Budget Detail - FFFFFF'!$B$3)</f>
        <v>0</v>
      </c>
      <c r="E239" s="459">
        <f>SUMIFS('Expenditures - all orgs'!$F$14:$F$3599,'Expenditures - all orgs'!$C$14:$C$3599, 'Budget Detail - FFFFFF'!$B239,'Expenditures - all orgs'!$B$14:$B$3599,'Budget Detail - FFFFFF'!$B$3)</f>
        <v>0</v>
      </c>
      <c r="F239" s="460">
        <f t="shared" si="6"/>
        <v>0</v>
      </c>
    </row>
    <row r="240" spans="1:6" x14ac:dyDescent="0.3">
      <c r="A240" s="218" t="s">
        <v>217</v>
      </c>
      <c r="B240" s="1131">
        <v>135300</v>
      </c>
      <c r="C240" s="318">
        <f>SUMIFS('Expenditures - all orgs'!$D$14:$D$3599,'Expenditures - all orgs'!$C$14:$C$3599, 'Budget Detail - FFFFFF'!$B240,'Expenditures - all orgs'!$B$14:$B$3599,'Budget Detail - FFFFFF'!$B$3)</f>
        <v>0</v>
      </c>
      <c r="D240" s="458">
        <f>SUMIFS('Expenditures - all orgs'!$E$14:$E$3599,'Expenditures - all orgs'!$C$14:$C$3599, 'Budget Detail - FFFFFF'!$B240,'Expenditures - all orgs'!$B$14:$B$3599,'Budget Detail - FFFFFF'!$B$3)</f>
        <v>0</v>
      </c>
      <c r="E240" s="459">
        <f>SUMIFS('Expenditures - all orgs'!$F$14:$F$3599,'Expenditures - all orgs'!$C$14:$C$3599, 'Budget Detail - FFFFFF'!$B240,'Expenditures - all orgs'!$B$14:$B$3599,'Budget Detail - FFFFFF'!$B$3)</f>
        <v>0</v>
      </c>
      <c r="F240" s="460">
        <f t="shared" si="6"/>
        <v>0</v>
      </c>
    </row>
    <row r="241" spans="1:6" x14ac:dyDescent="0.3">
      <c r="A241" s="225" t="s">
        <v>26</v>
      </c>
      <c r="B241" s="1131">
        <v>135400</v>
      </c>
      <c r="C241" s="318">
        <f>SUMIFS('Expenditures - all orgs'!$D$14:$D$3599,'Expenditures - all orgs'!$C$14:$C$3599, 'Budget Detail - FFFFFF'!$B241,'Expenditures - all orgs'!$B$14:$B$3599,'Budget Detail - FFFFFF'!$B$3)</f>
        <v>0</v>
      </c>
      <c r="D241" s="458">
        <f>SUMIFS('Expenditures - all orgs'!$E$14:$E$3599,'Expenditures - all orgs'!$C$14:$C$3599, 'Budget Detail - FFFFFF'!$B241,'Expenditures - all orgs'!$B$14:$B$3599,'Budget Detail - FFFFFF'!$B$3)</f>
        <v>0</v>
      </c>
      <c r="E241" s="459">
        <f>SUMIFS('Expenditures - all orgs'!$F$14:$F$3599,'Expenditures - all orgs'!$C$14:$C$3599, 'Budget Detail - FFFFFF'!$B241,'Expenditures - all orgs'!$B$14:$B$3599,'Budget Detail - FFFFFF'!$B$3)</f>
        <v>0</v>
      </c>
      <c r="F241" s="460">
        <f t="shared" si="6"/>
        <v>0</v>
      </c>
    </row>
    <row r="242" spans="1:6" x14ac:dyDescent="0.3">
      <c r="A242" s="225" t="s">
        <v>218</v>
      </c>
      <c r="B242" s="1131">
        <v>135500</v>
      </c>
      <c r="C242" s="318">
        <f>SUMIFS('Expenditures - all orgs'!$D$14:$D$3599,'Expenditures - all orgs'!$C$14:$C$3599, 'Budget Detail - FFFFFF'!$B242,'Expenditures - all orgs'!$B$14:$B$3599,'Budget Detail - FFFFFF'!$B$3)</f>
        <v>0</v>
      </c>
      <c r="D242" s="458">
        <f>SUMIFS('Expenditures - all orgs'!$E$14:$E$3599,'Expenditures - all orgs'!$C$14:$C$3599, 'Budget Detail - FFFFFF'!$B242,'Expenditures - all orgs'!$B$14:$B$3599,'Budget Detail - FFFFFF'!$B$3)</f>
        <v>0</v>
      </c>
      <c r="E242" s="459">
        <f>SUMIFS('Expenditures - all orgs'!$F$14:$F$3599,'Expenditures - all orgs'!$C$14:$C$3599, 'Budget Detail - FFFFFF'!$B242,'Expenditures - all orgs'!$B$14:$B$3599,'Budget Detail - FFFFFF'!$B$3)</f>
        <v>0</v>
      </c>
      <c r="F242" s="460">
        <f t="shared" si="6"/>
        <v>0</v>
      </c>
    </row>
    <row r="243" spans="1:6" x14ac:dyDescent="0.3">
      <c r="A243" s="225" t="s">
        <v>409</v>
      </c>
      <c r="B243" s="1131">
        <v>135600</v>
      </c>
      <c r="C243" s="318">
        <f>SUMIFS('Expenditures - all orgs'!$D$14:$D$3599,'Expenditures - all orgs'!$C$14:$C$3599, 'Budget Detail - FFFFFF'!$B243,'Expenditures - all orgs'!$B$14:$B$3599,'Budget Detail - FFFFFF'!$B$3)</f>
        <v>0</v>
      </c>
      <c r="D243" s="458">
        <f>SUMIFS('Expenditures - all orgs'!$E$14:$E$3599,'Expenditures - all orgs'!$C$14:$C$3599, 'Budget Detail - FFFFFF'!$B243,'Expenditures - all orgs'!$B$14:$B$3599,'Budget Detail - FFFFFF'!$B$3)</f>
        <v>0</v>
      </c>
      <c r="E243" s="459">
        <f>SUMIFS('Expenditures - all orgs'!$F$14:$F$3599,'Expenditures - all orgs'!$C$14:$C$3599, 'Budget Detail - FFFFFF'!$B243,'Expenditures - all orgs'!$B$14:$B$3599,'Budget Detail - FFFFFF'!$B$3)</f>
        <v>0</v>
      </c>
      <c r="F243" s="460">
        <f t="shared" ref="F243" si="21">C243-D243-E243</f>
        <v>0</v>
      </c>
    </row>
    <row r="244" spans="1:6" x14ac:dyDescent="0.3">
      <c r="A244" s="216" t="s">
        <v>104</v>
      </c>
      <c r="B244" s="1131" t="s">
        <v>107</v>
      </c>
      <c r="C244" s="318">
        <f>SUMIFS('Expenditures - all orgs'!$D$14:$D$3599,'Expenditures - all orgs'!$C$14:$C$3599, 'Budget Detail - FFFFFF'!$B244,'Expenditures - all orgs'!$B$14:$B$3599,'Budget Detail - FFFFFF'!$B$3)</f>
        <v>0</v>
      </c>
      <c r="D244" s="458">
        <f>SUMIFS('Expenditures - all orgs'!$E$14:$E$3599,'Expenditures - all orgs'!$C$14:$C$3599, 'Budget Detail - FFFFFF'!$B244,'Expenditures - all orgs'!$B$14:$B$3599,'Budget Detail - FFFFFF'!$B$3)</f>
        <v>0</v>
      </c>
      <c r="E244" s="459">
        <f>SUMIFS('Expenditures - all orgs'!$F$14:$F$3599,'Expenditures - all orgs'!$C$14:$C$3599, 'Budget Detail - FFFFFF'!$B244,'Expenditures - all orgs'!$B$14:$B$3599,'Budget Detail - FFFFFF'!$B$3)</f>
        <v>0</v>
      </c>
      <c r="F244" s="460">
        <f t="shared" si="6"/>
        <v>0</v>
      </c>
    </row>
    <row r="245" spans="1:6" ht="15" thickBot="1" x14ac:dyDescent="0.35">
      <c r="A245" s="216" t="s">
        <v>104</v>
      </c>
      <c r="B245" s="1131" t="s">
        <v>107</v>
      </c>
      <c r="C245" s="362">
        <f>SUMIFS('Expenditures - all orgs'!$D$14:$D$3599,'Expenditures - all orgs'!$C$14:$C$3599, 'Budget Detail - FFFFFF'!$B245,'Expenditures - all orgs'!$B$14:$B$3599,'Budget Detail - FFFFFF'!$B$3)</f>
        <v>0</v>
      </c>
      <c r="D245" s="461">
        <f>SUMIFS('Expenditures - all orgs'!$E$14:$E$3599,'Expenditures - all orgs'!$C$14:$C$3599, 'Budget Detail - FFFFFF'!$B245,'Expenditures - all orgs'!$B$14:$B$3599,'Budget Detail - FFFFFF'!$B$3)</f>
        <v>0</v>
      </c>
      <c r="E245" s="462">
        <f>SUMIFS('Expenditures - all orgs'!$F$14:$F$3599,'Expenditures - all orgs'!$C$14:$C$3599, 'Budget Detail - FFFFFF'!$B245,'Expenditures - all orgs'!$B$14:$B$3599,'Budget Detail - FFFFFF'!$B$3)</f>
        <v>0</v>
      </c>
      <c r="F245" s="463">
        <f t="shared" si="6"/>
        <v>0</v>
      </c>
    </row>
    <row r="246" spans="1:6" ht="15" thickBot="1" x14ac:dyDescent="0.35">
      <c r="A246" s="216"/>
      <c r="B246" s="1132" t="s">
        <v>362</v>
      </c>
      <c r="C246" s="1091">
        <f>SUM(C238:C245)</f>
        <v>0</v>
      </c>
      <c r="D246" s="1091">
        <f t="shared" ref="D246:F246" si="22">SUM(D238:D245)</f>
        <v>0</v>
      </c>
      <c r="E246" s="1091">
        <f t="shared" si="22"/>
        <v>0</v>
      </c>
      <c r="F246" s="1091">
        <f t="shared" si="22"/>
        <v>0</v>
      </c>
    </row>
    <row r="247" spans="1:6" x14ac:dyDescent="0.3">
      <c r="A247" s="708"/>
      <c r="B247" s="588"/>
      <c r="C247" s="288"/>
      <c r="D247" s="966"/>
      <c r="E247" s="966"/>
      <c r="F247" s="967"/>
    </row>
    <row r="248" spans="1:6" x14ac:dyDescent="0.3">
      <c r="A248" s="231" t="s">
        <v>219</v>
      </c>
      <c r="B248" s="588"/>
      <c r="C248" s="291"/>
      <c r="D248" s="292"/>
      <c r="E248" s="292"/>
      <c r="F248" s="293"/>
    </row>
    <row r="249" spans="1:6" x14ac:dyDescent="0.3">
      <c r="A249" s="708" t="s">
        <v>221</v>
      </c>
      <c r="B249" s="622">
        <v>136200</v>
      </c>
      <c r="C249" s="319">
        <f>SUMIFS('Expenditures - all orgs'!$D$14:$D$3599,'Expenditures - all orgs'!$C$14:$C$3599, 'Budget Detail - FFFFFF'!$B249,'Expenditures - all orgs'!$B$14:$B$3599,'Budget Detail - FFFFFF'!$B$3)</f>
        <v>0</v>
      </c>
      <c r="D249" s="464">
        <f>SUMIFS('Expenditures - all orgs'!$E$14:$E$3599,'Expenditures - all orgs'!$C$14:$C$3599, 'Budget Detail - FFFFFF'!$B249,'Expenditures - all orgs'!$B$14:$B$3599,'Budget Detail - FFFFFF'!$B$3)</f>
        <v>0</v>
      </c>
      <c r="E249" s="465">
        <f>SUMIFS('Expenditures - all orgs'!$F$14:$F$3599,'Expenditures - all orgs'!$C$14:$C$3599, 'Budget Detail - FFFFFF'!$B249,'Expenditures - all orgs'!$B$14:$B$3599,'Budget Detail - FFFFFF'!$B$3)</f>
        <v>0</v>
      </c>
      <c r="F249" s="466">
        <f t="shared" ref="F249:F254" si="23">C249-D249-E249</f>
        <v>0</v>
      </c>
    </row>
    <row r="250" spans="1:6" x14ac:dyDescent="0.3">
      <c r="A250" s="708" t="s">
        <v>223</v>
      </c>
      <c r="B250" s="623">
        <v>136300</v>
      </c>
      <c r="C250" s="319">
        <f>SUMIFS('Expenditures - all orgs'!$D$14:$D$3599,'Expenditures - all orgs'!$C$14:$C$3599, 'Budget Detail - FFFFFF'!$B250,'Expenditures - all orgs'!$B$14:$B$3599,'Budget Detail - FFFFFF'!$B$3)</f>
        <v>0</v>
      </c>
      <c r="D250" s="464">
        <f>SUMIFS('Expenditures - all orgs'!$E$14:$E$3599,'Expenditures - all orgs'!$C$14:$C$3599, 'Budget Detail - FFFFFF'!$B250,'Expenditures - all orgs'!$B$14:$B$3599,'Budget Detail - FFFFFF'!$B$3)</f>
        <v>0</v>
      </c>
      <c r="E250" s="465">
        <f>SUMIFS('Expenditures - all orgs'!$F$14:$F$3599,'Expenditures - all orgs'!$C$14:$C$3599, 'Budget Detail - FFFFFF'!$B250,'Expenditures - all orgs'!$B$14:$B$3599,'Budget Detail - FFFFFF'!$B$3)</f>
        <v>0</v>
      </c>
      <c r="F250" s="466">
        <f t="shared" si="23"/>
        <v>0</v>
      </c>
    </row>
    <row r="251" spans="1:6" x14ac:dyDescent="0.3">
      <c r="A251" s="708" t="s">
        <v>224</v>
      </c>
      <c r="B251" s="623">
        <v>136400</v>
      </c>
      <c r="C251" s="319">
        <f>SUMIFS('Expenditures - all orgs'!$D$14:$D$3599,'Expenditures - all orgs'!$C$14:$C$3599, 'Budget Detail - FFFFFF'!$B251,'Expenditures - all orgs'!$B$14:$B$3599,'Budget Detail - FFFFFF'!$B$3)</f>
        <v>0</v>
      </c>
      <c r="D251" s="464">
        <f>SUMIFS('Expenditures - all orgs'!$E$14:$E$3599,'Expenditures - all orgs'!$C$14:$C$3599, 'Budget Detail - FFFFFF'!$B251,'Expenditures - all orgs'!$B$14:$B$3599,'Budget Detail - FFFFFF'!$B$3)</f>
        <v>0</v>
      </c>
      <c r="E251" s="465">
        <f>SUMIFS('Expenditures - all orgs'!$F$14:$F$3599,'Expenditures - all orgs'!$C$14:$C$3599, 'Budget Detail - FFFFFF'!$B251,'Expenditures - all orgs'!$B$14:$B$3599,'Budget Detail - FFFFFF'!$B$3)</f>
        <v>0</v>
      </c>
      <c r="F251" s="466">
        <f t="shared" si="23"/>
        <v>0</v>
      </c>
    </row>
    <row r="252" spans="1:6" x14ac:dyDescent="0.3">
      <c r="A252" s="708" t="s">
        <v>225</v>
      </c>
      <c r="B252" s="623">
        <v>136500</v>
      </c>
      <c r="C252" s="319">
        <f>SUMIFS('Expenditures - all orgs'!$D$14:$D$3599,'Expenditures - all orgs'!$C$14:$C$3599, 'Budget Detail - FFFFFF'!$B252,'Expenditures - all orgs'!$B$14:$B$3599,'Budget Detail - FFFFFF'!$B$3)</f>
        <v>0</v>
      </c>
      <c r="D252" s="464">
        <f>SUMIFS('Expenditures - all orgs'!$E$14:$E$3599,'Expenditures - all orgs'!$C$14:$C$3599, 'Budget Detail - FFFFFF'!$B252,'Expenditures - all orgs'!$B$14:$B$3599,'Budget Detail - FFFFFF'!$B$3)</f>
        <v>0</v>
      </c>
      <c r="E252" s="465">
        <f>SUMIFS('Expenditures - all orgs'!$F$14:$F$3599,'Expenditures - all orgs'!$C$14:$C$3599, 'Budget Detail - FFFFFF'!$B252,'Expenditures - all orgs'!$B$14:$B$3599,'Budget Detail - FFFFFF'!$B$3)</f>
        <v>0</v>
      </c>
      <c r="F252" s="466">
        <f t="shared" si="23"/>
        <v>0</v>
      </c>
    </row>
    <row r="253" spans="1:6" x14ac:dyDescent="0.3">
      <c r="A253" s="708" t="s">
        <v>104</v>
      </c>
      <c r="B253" s="623" t="s">
        <v>107</v>
      </c>
      <c r="C253" s="319">
        <f>SUMIFS('Expenditures - all orgs'!$D$14:$D$3599,'Expenditures - all orgs'!$C$14:$C$3599, 'Budget Detail - FFFFFF'!$B253,'Expenditures - all orgs'!$B$14:$B$3599,'Budget Detail - FFFFFF'!$B$3)</f>
        <v>0</v>
      </c>
      <c r="D253" s="464">
        <f>SUMIFS('Expenditures - all orgs'!$E$14:$E$3599,'Expenditures - all orgs'!$C$14:$C$3599, 'Budget Detail - FFFFFF'!$B253,'Expenditures - all orgs'!$B$14:$B$3599,'Budget Detail - FFFFFF'!$B$3)</f>
        <v>0</v>
      </c>
      <c r="E253" s="465">
        <f>SUMIFS('Expenditures - all orgs'!$F$14:$F$3599,'Expenditures - all orgs'!$C$14:$C$3599, 'Budget Detail - FFFFFF'!$B253,'Expenditures - all orgs'!$B$14:$B$3599,'Budget Detail - FFFFFF'!$B$3)</f>
        <v>0</v>
      </c>
      <c r="F253" s="466">
        <f t="shared" si="23"/>
        <v>0</v>
      </c>
    </row>
    <row r="254" spans="1:6" ht="15" thickBot="1" x14ac:dyDescent="0.35">
      <c r="A254" s="708" t="s">
        <v>104</v>
      </c>
      <c r="B254" s="623" t="s">
        <v>107</v>
      </c>
      <c r="C254" s="319">
        <f>SUMIFS('Expenditures - all orgs'!$D$14:$D$3599,'Expenditures - all orgs'!$C$14:$C$3599, 'Budget Detail - FFFFFF'!$B254,'Expenditures - all orgs'!$B$14:$B$3599,'Budget Detail - FFFFFF'!$B$3)</f>
        <v>0</v>
      </c>
      <c r="D254" s="467">
        <f>SUMIFS('Expenditures - all orgs'!$E$14:$E$3599,'Expenditures - all orgs'!$C$14:$C$3599, 'Budget Detail - FFFFFF'!$B254,'Expenditures - all orgs'!$B$14:$B$3599,'Budget Detail - FFFFFF'!$B$3)</f>
        <v>0</v>
      </c>
      <c r="E254" s="468">
        <f>SUMIFS('Expenditures - all orgs'!$F$14:$F$3599,'Expenditures - all orgs'!$C$14:$C$3599, 'Budget Detail - FFFFFF'!$B254,'Expenditures - all orgs'!$B$14:$B$3599,'Budget Detail - FFFFFF'!$B$3)</f>
        <v>0</v>
      </c>
      <c r="F254" s="469">
        <f t="shared" si="23"/>
        <v>0</v>
      </c>
    </row>
    <row r="255" spans="1:6" ht="15" thickBot="1" x14ac:dyDescent="0.35">
      <c r="A255" s="708"/>
      <c r="B255" s="624" t="s">
        <v>362</v>
      </c>
      <c r="C255" s="968">
        <f>SUM(C249:C254)</f>
        <v>0</v>
      </c>
      <c r="D255" s="968">
        <f t="shared" ref="D255:F255" si="24">SUM(D249:D254)</f>
        <v>0</v>
      </c>
      <c r="E255" s="968">
        <f t="shared" si="24"/>
        <v>0</v>
      </c>
      <c r="F255" s="968">
        <f t="shared" si="24"/>
        <v>0</v>
      </c>
    </row>
    <row r="256" spans="1:6" x14ac:dyDescent="0.3">
      <c r="A256" s="708"/>
      <c r="B256" s="588"/>
      <c r="C256" s="288"/>
      <c r="D256" s="966"/>
      <c r="E256" s="966"/>
      <c r="F256" s="967"/>
    </row>
    <row r="257" spans="1:6" x14ac:dyDescent="0.3">
      <c r="A257" s="231" t="s">
        <v>222</v>
      </c>
      <c r="B257" s="588"/>
      <c r="C257" s="288"/>
      <c r="D257" s="966"/>
      <c r="E257" s="966"/>
      <c r="F257" s="967"/>
    </row>
    <row r="258" spans="1:6" x14ac:dyDescent="0.3">
      <c r="A258" s="218" t="s">
        <v>407</v>
      </c>
      <c r="B258" s="625">
        <v>137100</v>
      </c>
      <c r="C258" s="320">
        <f>SUMIFS('Expenditures - all orgs'!$D$14:$D$3599,'Expenditures - all orgs'!$C$14:$C$3599, 'Budget Detail - FFFFFF'!$B258,'Expenditures - all orgs'!$B$14:$B$3599,'Budget Detail - FFFFFF'!$B$3)</f>
        <v>0</v>
      </c>
      <c r="D258" s="471">
        <f>SUMIFS('Expenditures - all orgs'!$E$14:$E$3599,'Expenditures - all orgs'!$C$14:$C$3599, 'Budget Detail - FFFFFF'!$B258,'Expenditures - all orgs'!$B$14:$B$3599,'Budget Detail - FFFFFF'!$B$3)</f>
        <v>0</v>
      </c>
      <c r="E258" s="472">
        <f>SUMIFS('Expenditures - all orgs'!$F$14:$F$3599,'Expenditures - all orgs'!$C$14:$C$3599, 'Budget Detail - FFFFFF'!$B258,'Expenditures - all orgs'!$B$14:$B$3599,'Budget Detail - FFFFFF'!$B$3)</f>
        <v>0</v>
      </c>
      <c r="F258" s="473">
        <f t="shared" ref="F258" si="25">C258-D258-E258</f>
        <v>0</v>
      </c>
    </row>
    <row r="259" spans="1:6" x14ac:dyDescent="0.3">
      <c r="A259" s="218" t="s">
        <v>408</v>
      </c>
      <c r="B259" s="1104">
        <v>137200</v>
      </c>
      <c r="C259" s="320">
        <f>SUMIFS('Expenditures - all orgs'!$D$14:$D$3599,'Expenditures - all orgs'!$C$14:$C$3599, 'Budget Detail - FFFFFF'!$B259,'Expenditures - all orgs'!$B$14:$B$3599,'Budget Detail - FFFFFF'!$B$3)</f>
        <v>0</v>
      </c>
      <c r="D259" s="471">
        <f>SUMIFS('Expenditures - all orgs'!$E$14:$E$3599,'Expenditures - all orgs'!$C$14:$C$3599, 'Budget Detail - FFFFFF'!$B259,'Expenditures - all orgs'!$B$14:$B$3599,'Budget Detail - FFFFFF'!$B$3)</f>
        <v>0</v>
      </c>
      <c r="E259" s="472">
        <f>SUMIFS('Expenditures - all orgs'!$F$14:$F$3599,'Expenditures - all orgs'!$C$14:$C$3599, 'Budget Detail - FFFFFF'!$B259,'Expenditures - all orgs'!$B$14:$B$3599,'Budget Detail - FFFFFF'!$B$3)</f>
        <v>0</v>
      </c>
      <c r="F259" s="473">
        <f t="shared" ref="F259:F260" si="26">C259-D259-E259</f>
        <v>0</v>
      </c>
    </row>
    <row r="260" spans="1:6" x14ac:dyDescent="0.3">
      <c r="A260" s="218" t="s">
        <v>226</v>
      </c>
      <c r="B260" s="1104">
        <v>137300</v>
      </c>
      <c r="C260" s="320">
        <f>SUMIFS('Expenditures - all orgs'!$D$14:$D$3599,'Expenditures - all orgs'!$C$14:$C$3599, 'Budget Detail - FFFFFF'!$B260,'Expenditures - all orgs'!$B$14:$B$3599,'Budget Detail - FFFFFF'!$B$3)</f>
        <v>0</v>
      </c>
      <c r="D260" s="471">
        <f>SUMIFS('Expenditures - all orgs'!$E$14:$E$3599,'Expenditures - all orgs'!$C$14:$C$3599, 'Budget Detail - FFFFFF'!$B260,'Expenditures - all orgs'!$B$14:$B$3599,'Budget Detail - FFFFFF'!$B$3)</f>
        <v>0</v>
      </c>
      <c r="E260" s="472">
        <f>SUMIFS('Expenditures - all orgs'!$F$14:$F$3599,'Expenditures - all orgs'!$C$14:$C$3599, 'Budget Detail - FFFFFF'!$B260,'Expenditures - all orgs'!$B$14:$B$3599,'Budget Detail - FFFFFF'!$B$3)</f>
        <v>0</v>
      </c>
      <c r="F260" s="473">
        <f t="shared" si="26"/>
        <v>0</v>
      </c>
    </row>
    <row r="261" spans="1:6" x14ac:dyDescent="0.3">
      <c r="A261" s="216" t="s">
        <v>27</v>
      </c>
      <c r="B261" s="626">
        <v>137400</v>
      </c>
      <c r="C261" s="320">
        <f>SUMIFS('Expenditures - all orgs'!$D$14:$D$3599,'Expenditures - all orgs'!$C$14:$C$3599, 'Budget Detail - FFFFFF'!$B261,'Expenditures - all orgs'!$B$14:$B$3599,'Budget Detail - FFFFFF'!$B$3)</f>
        <v>0</v>
      </c>
      <c r="D261" s="471">
        <f>SUMIFS('Expenditures - all orgs'!$E$14:$E$3599,'Expenditures - all orgs'!$C$14:$C$3599, 'Budget Detail - FFFFFF'!$B261,'Expenditures - all orgs'!$B$14:$B$3599,'Budget Detail - FFFFFF'!$B$3)</f>
        <v>0</v>
      </c>
      <c r="E261" s="472">
        <f>SUMIFS('Expenditures - all orgs'!$F$14:$F$3599,'Expenditures - all orgs'!$C$14:$C$3599, 'Budget Detail - FFFFFF'!$B261,'Expenditures - all orgs'!$B$14:$B$3599,'Budget Detail - FFFFFF'!$B$3)</f>
        <v>0</v>
      </c>
      <c r="F261" s="474">
        <f t="shared" si="6"/>
        <v>0</v>
      </c>
    </row>
    <row r="262" spans="1:6" x14ac:dyDescent="0.3">
      <c r="A262" s="225" t="s">
        <v>227</v>
      </c>
      <c r="B262" s="626">
        <v>137500</v>
      </c>
      <c r="C262" s="320">
        <f>SUMIFS('Expenditures - all orgs'!$D$14:$D$3599,'Expenditures - all orgs'!$C$14:$C$3599, 'Budget Detail - FFFFFF'!$B262,'Expenditures - all orgs'!$B$14:$B$3599,'Budget Detail - FFFFFF'!$B$3)</f>
        <v>0</v>
      </c>
      <c r="D262" s="471">
        <f>SUMIFS('Expenditures - all orgs'!$E$14:$E$3599,'Expenditures - all orgs'!$C$14:$C$3599, 'Budget Detail - FFFFFF'!$B262,'Expenditures - all orgs'!$B$14:$B$3599,'Budget Detail - FFFFFF'!$B$3)</f>
        <v>0</v>
      </c>
      <c r="E262" s="472">
        <f>SUMIFS('Expenditures - all orgs'!$F$14:$F$3599,'Expenditures - all orgs'!$C$14:$C$3599, 'Budget Detail - FFFFFF'!$B262,'Expenditures - all orgs'!$B$14:$B$3599,'Budget Detail - FFFFFF'!$B$3)</f>
        <v>0</v>
      </c>
      <c r="F262" s="474">
        <f t="shared" si="6"/>
        <v>0</v>
      </c>
    </row>
    <row r="263" spans="1:6" x14ac:dyDescent="0.3">
      <c r="A263" s="225" t="s">
        <v>228</v>
      </c>
      <c r="B263" s="626">
        <v>137600</v>
      </c>
      <c r="C263" s="320">
        <f>SUMIFS('Expenditures - all orgs'!$D$14:$D$3599,'Expenditures - all orgs'!$C$14:$C$3599, 'Budget Detail - FFFFFF'!$B263,'Expenditures - all orgs'!$B$14:$B$3599,'Budget Detail - FFFFFF'!$B$3)</f>
        <v>0</v>
      </c>
      <c r="D263" s="471">
        <f>SUMIFS('Expenditures - all orgs'!$E$14:$E$3599,'Expenditures - all orgs'!$C$14:$C$3599, 'Budget Detail - FFFFFF'!$B263,'Expenditures - all orgs'!$B$14:$B$3599,'Budget Detail - FFFFFF'!$B$3)</f>
        <v>0</v>
      </c>
      <c r="E263" s="472">
        <f>SUMIFS('Expenditures - all orgs'!$F$14:$F$3599,'Expenditures - all orgs'!$C$14:$C$3599, 'Budget Detail - FFFFFF'!$B263,'Expenditures - all orgs'!$B$14:$B$3599,'Budget Detail - FFFFFF'!$B$3)</f>
        <v>0</v>
      </c>
      <c r="F263" s="474">
        <f t="shared" si="6"/>
        <v>0</v>
      </c>
    </row>
    <row r="264" spans="1:6" x14ac:dyDescent="0.3">
      <c r="A264" s="225" t="s">
        <v>229</v>
      </c>
      <c r="B264" s="626">
        <v>137700</v>
      </c>
      <c r="C264" s="320">
        <f>SUMIFS('Expenditures - all orgs'!$D$14:$D$3599,'Expenditures - all orgs'!$C$14:$C$3599, 'Budget Detail - FFFFFF'!$B264,'Expenditures - all orgs'!$B$14:$B$3599,'Budget Detail - FFFFFF'!$B$3)</f>
        <v>0</v>
      </c>
      <c r="D264" s="471">
        <f>SUMIFS('Expenditures - all orgs'!$E$14:$E$3599,'Expenditures - all orgs'!$C$14:$C$3599, 'Budget Detail - FFFFFF'!$B264,'Expenditures - all orgs'!$B$14:$B$3599,'Budget Detail - FFFFFF'!$B$3)</f>
        <v>0</v>
      </c>
      <c r="E264" s="472">
        <f>SUMIFS('Expenditures - all orgs'!$F$14:$F$3599,'Expenditures - all orgs'!$C$14:$C$3599, 'Budget Detail - FFFFFF'!$B264,'Expenditures - all orgs'!$B$14:$B$3599,'Budget Detail - FFFFFF'!$B$3)</f>
        <v>0</v>
      </c>
      <c r="F264" s="474">
        <f t="shared" si="6"/>
        <v>0</v>
      </c>
    </row>
    <row r="265" spans="1:6" x14ac:dyDescent="0.3">
      <c r="A265" s="225" t="s">
        <v>230</v>
      </c>
      <c r="B265" s="626">
        <v>137800</v>
      </c>
      <c r="C265" s="320">
        <f>SUMIFS('Expenditures - all orgs'!$D$14:$D$3599,'Expenditures - all orgs'!$C$14:$C$3599, 'Budget Detail - FFFFFF'!$B265,'Expenditures - all orgs'!$B$14:$B$3599,'Budget Detail - FFFFFF'!$B$3)</f>
        <v>0</v>
      </c>
      <c r="D265" s="471">
        <f>SUMIFS('Expenditures - all orgs'!$E$14:$E$3599,'Expenditures - all orgs'!$C$14:$C$3599, 'Budget Detail - FFFFFF'!$B265,'Expenditures - all orgs'!$B$14:$B$3599,'Budget Detail - FFFFFF'!$B$3)</f>
        <v>0</v>
      </c>
      <c r="E265" s="472">
        <f>SUMIFS('Expenditures - all orgs'!$F$14:$F$3599,'Expenditures - all orgs'!$C$14:$C$3599, 'Budget Detail - FFFFFF'!$B265,'Expenditures - all orgs'!$B$14:$B$3599,'Budget Detail - FFFFFF'!$B$3)</f>
        <v>0</v>
      </c>
      <c r="F265" s="474">
        <f t="shared" si="6"/>
        <v>0</v>
      </c>
    </row>
    <row r="266" spans="1:6" x14ac:dyDescent="0.3">
      <c r="A266" s="225" t="s">
        <v>231</v>
      </c>
      <c r="B266" s="626">
        <v>137900</v>
      </c>
      <c r="C266" s="320">
        <f>SUMIFS('Expenditures - all orgs'!$D$14:$D$3599,'Expenditures - all orgs'!$C$14:$C$3599, 'Budget Detail - FFFFFF'!$B266,'Expenditures - all orgs'!$B$14:$B$3599,'Budget Detail - FFFFFF'!$B$3)</f>
        <v>0</v>
      </c>
      <c r="D266" s="471">
        <f>SUMIFS('Expenditures - all orgs'!$E$14:$E$3599,'Expenditures - all orgs'!$C$14:$C$3599, 'Budget Detail - FFFFFF'!$B266,'Expenditures - all orgs'!$B$14:$B$3599,'Budget Detail - FFFFFF'!$B$3)</f>
        <v>0</v>
      </c>
      <c r="E266" s="472">
        <f>SUMIFS('Expenditures - all orgs'!$F$14:$F$3599,'Expenditures - all orgs'!$C$14:$C$3599, 'Budget Detail - FFFFFF'!$B266,'Expenditures - all orgs'!$B$14:$B$3599,'Budget Detail - FFFFFF'!$B$3)</f>
        <v>0</v>
      </c>
      <c r="F266" s="474">
        <f t="shared" si="6"/>
        <v>0</v>
      </c>
    </row>
    <row r="267" spans="1:6" x14ac:dyDescent="0.3">
      <c r="A267" s="225" t="s">
        <v>104</v>
      </c>
      <c r="B267" s="626" t="s">
        <v>107</v>
      </c>
      <c r="C267" s="320">
        <f>SUMIFS('Expenditures - all orgs'!$D$14:$D$3599,'Expenditures - all orgs'!$C$14:$C$3599, 'Budget Detail - FFFFFF'!$B267,'Expenditures - all orgs'!$B$14:$B$3599,'Budget Detail - FFFFFF'!$B$3)</f>
        <v>0</v>
      </c>
      <c r="D267" s="471">
        <f>SUMIFS('Expenditures - all orgs'!$E$14:$E$3599,'Expenditures - all orgs'!$C$14:$C$3599, 'Budget Detail - FFFFFF'!$B267,'Expenditures - all orgs'!$B$14:$B$3599,'Budget Detail - FFFFFF'!$B$3)</f>
        <v>0</v>
      </c>
      <c r="E267" s="472">
        <f>SUMIFS('Expenditures - all orgs'!$F$14:$F$3599,'Expenditures - all orgs'!$C$14:$C$3599, 'Budget Detail - FFFFFF'!$B267,'Expenditures - all orgs'!$B$14:$B$3599,'Budget Detail - FFFFFF'!$B$3)</f>
        <v>0</v>
      </c>
      <c r="F267" s="474">
        <f t="shared" si="6"/>
        <v>0</v>
      </c>
    </row>
    <row r="268" spans="1:6" ht="15" thickBot="1" x14ac:dyDescent="0.35">
      <c r="A268" s="225" t="s">
        <v>104</v>
      </c>
      <c r="B268" s="626" t="s">
        <v>107</v>
      </c>
      <c r="C268" s="320">
        <f>SUMIFS('Expenditures - all orgs'!$D$14:$D$3599,'Expenditures - all orgs'!$C$14:$C$3599, 'Budget Detail - FFFFFF'!$B268,'Expenditures - all orgs'!$B$14:$B$3599,'Budget Detail - FFFFFF'!$B$3)</f>
        <v>0</v>
      </c>
      <c r="D268" s="475">
        <f>SUMIFS('Expenditures - all orgs'!$E$14:$E$3599,'Expenditures - all orgs'!$C$14:$C$3599, 'Budget Detail - FFFFFF'!$B268,'Expenditures - all orgs'!$B$14:$B$3599,'Budget Detail - FFFFFF'!$B$3)</f>
        <v>0</v>
      </c>
      <c r="E268" s="476">
        <f>SUMIFS('Expenditures - all orgs'!$F$14:$F$3599,'Expenditures - all orgs'!$C$14:$C$3599, 'Budget Detail - FFFFFF'!$B268,'Expenditures - all orgs'!$B$14:$B$3599,'Budget Detail - FFFFFF'!$B$3)</f>
        <v>0</v>
      </c>
      <c r="F268" s="477">
        <f t="shared" si="6"/>
        <v>0</v>
      </c>
    </row>
    <row r="269" spans="1:6" ht="15" thickBot="1" x14ac:dyDescent="0.35">
      <c r="A269" s="225"/>
      <c r="B269" s="627" t="s">
        <v>362</v>
      </c>
      <c r="C269" s="969">
        <f>SUM(C258:C268)</f>
        <v>0</v>
      </c>
      <c r="D269" s="969">
        <f t="shared" ref="D269:F269" si="27">SUM(D258:D268)</f>
        <v>0</v>
      </c>
      <c r="E269" s="969">
        <f t="shared" si="27"/>
        <v>0</v>
      </c>
      <c r="F269" s="969">
        <f t="shared" si="27"/>
        <v>0</v>
      </c>
    </row>
    <row r="270" spans="1:6" x14ac:dyDescent="0.3">
      <c r="A270" s="708"/>
      <c r="B270" s="588"/>
      <c r="C270" s="288"/>
      <c r="D270" s="966"/>
      <c r="E270" s="966"/>
      <c r="F270" s="967"/>
    </row>
    <row r="271" spans="1:6" x14ac:dyDescent="0.3">
      <c r="A271" s="231" t="s">
        <v>232</v>
      </c>
      <c r="B271" s="588"/>
      <c r="C271" s="288"/>
      <c r="D271" s="966"/>
      <c r="E271" s="966"/>
      <c r="F271" s="967"/>
    </row>
    <row r="272" spans="1:6" x14ac:dyDescent="0.3">
      <c r="A272" s="222" t="s">
        <v>432</v>
      </c>
      <c r="B272" s="628">
        <v>141100</v>
      </c>
      <c r="C272" s="321">
        <f>SUMIFS('Expenditures - all orgs'!$D$14:$D$3599,'Expenditures - all orgs'!$C$14:$C$3599, 'Budget Detail - FFFFFF'!$B272,'Expenditures - all orgs'!$B$14:$B$3599,'Budget Detail - FFFFFF'!$B$3)</f>
        <v>0</v>
      </c>
      <c r="D272" s="1134">
        <f>SUMIFS('Expenditures - all orgs'!$E$14:$E$3599,'Expenditures - all orgs'!$C$14:$C$3599, 'Budget Detail - FFFFFF'!$B272,'Expenditures - all orgs'!$B$14:$B$3599,'Budget Detail - FFFFFF'!$B$3)</f>
        <v>0</v>
      </c>
      <c r="E272" s="480">
        <f>SUMIFS('Expenditures - all orgs'!$F$14:$F$3599,'Expenditures - all orgs'!$C$14:$C$3599, 'Budget Detail - FFFFFF'!$B272,'Expenditures - all orgs'!$B$14:$B$3599,'Budget Detail - FFFFFF'!$B$3)</f>
        <v>0</v>
      </c>
      <c r="F272" s="481">
        <f t="shared" si="6"/>
        <v>0</v>
      </c>
    </row>
    <row r="273" spans="1:6" x14ac:dyDescent="0.3">
      <c r="A273" s="222" t="s">
        <v>36</v>
      </c>
      <c r="B273" s="629">
        <v>141300</v>
      </c>
      <c r="C273" s="321">
        <f>SUMIFS('Expenditures - all orgs'!$D$14:$D$3599,'Expenditures - all orgs'!$C$14:$C$3599, 'Budget Detail - FFFFFF'!$B273,'Expenditures - all orgs'!$B$14:$B$3599,'Budget Detail - FFFFFF'!$B$3)</f>
        <v>0</v>
      </c>
      <c r="D273" s="1134">
        <f>SUMIFS('Expenditures - all orgs'!$E$14:$E$3599,'Expenditures - all orgs'!$C$14:$C$3599, 'Budget Detail - FFFFFF'!$B273,'Expenditures - all orgs'!$B$14:$B$3599,'Budget Detail - FFFFFF'!$B$3)</f>
        <v>0</v>
      </c>
      <c r="E273" s="480">
        <f>SUMIFS('Expenditures - all orgs'!$F$14:$F$3599,'Expenditures - all orgs'!$C$14:$C$3599, 'Budget Detail - FFFFFF'!$B273,'Expenditures - all orgs'!$B$14:$B$3599,'Budget Detail - FFFFFF'!$B$3)</f>
        <v>0</v>
      </c>
      <c r="F273" s="481">
        <f t="shared" ref="F273:F277" si="28">C273-D273-E273</f>
        <v>0</v>
      </c>
    </row>
    <row r="274" spans="1:6" x14ac:dyDescent="0.3">
      <c r="A274" s="222" t="s">
        <v>439</v>
      </c>
      <c r="B274" s="629">
        <v>141320</v>
      </c>
      <c r="C274" s="321">
        <f>SUMIFS('Expenditures - all orgs'!$D$14:$D$3599,'Expenditures - all orgs'!$C$14:$C$3599, 'Budget Detail - FFFFFF'!$B274,'Expenditures - all orgs'!$B$14:$B$3599,'Budget Detail - FFFFFF'!$B$3)</f>
        <v>0</v>
      </c>
      <c r="D274" s="1134">
        <f>SUMIFS('Expenditures - all orgs'!$E$14:$E$3599,'Expenditures - all orgs'!$C$14:$C$3599, 'Budget Detail - FFFFFF'!$B274,'Expenditures - all orgs'!$B$14:$B$3599,'Budget Detail - FFFFFF'!$B$3)</f>
        <v>0</v>
      </c>
      <c r="E274" s="480">
        <f>SUMIFS('Expenditures - all orgs'!$F$14:$F$3599,'Expenditures - all orgs'!$C$14:$C$3599, 'Budget Detail - FFFFFF'!$B274,'Expenditures - all orgs'!$B$14:$B$3599,'Budget Detail - FFFFFF'!$B$3)</f>
        <v>0</v>
      </c>
      <c r="F274" s="481">
        <f t="shared" si="28"/>
        <v>0</v>
      </c>
    </row>
    <row r="275" spans="1:6" x14ac:dyDescent="0.3">
      <c r="A275" s="222" t="s">
        <v>233</v>
      </c>
      <c r="B275" s="629">
        <v>141500</v>
      </c>
      <c r="C275" s="321">
        <f>SUMIFS('Expenditures - all orgs'!$D$14:$D$3599,'Expenditures - all orgs'!$C$14:$C$3599, 'Budget Detail - FFFFFF'!$B275,'Expenditures - all orgs'!$B$14:$B$3599,'Budget Detail - FFFFFF'!$B$3)</f>
        <v>0</v>
      </c>
      <c r="D275" s="1134">
        <f>SUMIFS('Expenditures - all orgs'!$E$14:$E$3599,'Expenditures - all orgs'!$C$14:$C$3599, 'Budget Detail - FFFFFF'!$B275,'Expenditures - all orgs'!$B$14:$B$3599,'Budget Detail - FFFFFF'!$B$3)</f>
        <v>0</v>
      </c>
      <c r="E275" s="480">
        <f>SUMIFS('Expenditures - all orgs'!$F$14:$F$3599,'Expenditures - all orgs'!$C$14:$C$3599, 'Budget Detail - FFFFFF'!$B275,'Expenditures - all orgs'!$B$14:$B$3599,'Budget Detail - FFFFFF'!$B$3)</f>
        <v>0</v>
      </c>
      <c r="F275" s="481">
        <f t="shared" si="28"/>
        <v>0</v>
      </c>
    </row>
    <row r="276" spans="1:6" x14ac:dyDescent="0.3">
      <c r="A276" s="222" t="s">
        <v>433</v>
      </c>
      <c r="B276" s="629">
        <v>141600</v>
      </c>
      <c r="C276" s="321">
        <f>SUMIFS('Expenditures - all orgs'!$D$14:$D$3599,'Expenditures - all orgs'!$C$14:$C$3599, 'Budget Detail - FFFFFF'!$B276,'Expenditures - all orgs'!$B$14:$B$3599,'Budget Detail - FFFFFF'!$B$3)</f>
        <v>0</v>
      </c>
      <c r="D276" s="1134">
        <f>SUMIFS('Expenditures - all orgs'!$E$14:$E$3599,'Expenditures - all orgs'!$C$14:$C$3599, 'Budget Detail - FFFFFF'!$B276,'Expenditures - all orgs'!$B$14:$B$3599,'Budget Detail - FFFFFF'!$B$3)</f>
        <v>0</v>
      </c>
      <c r="E276" s="480">
        <f>SUMIFS('Expenditures - all orgs'!$F$14:$F$3599,'Expenditures - all orgs'!$C$14:$C$3599, 'Budget Detail - FFFFFF'!$B276,'Expenditures - all orgs'!$B$14:$B$3599,'Budget Detail - FFFFFF'!$B$3)</f>
        <v>0</v>
      </c>
      <c r="F276" s="481">
        <f t="shared" si="28"/>
        <v>0</v>
      </c>
    </row>
    <row r="277" spans="1:6" x14ac:dyDescent="0.3">
      <c r="A277" s="222" t="s">
        <v>434</v>
      </c>
      <c r="B277" s="629">
        <v>141700</v>
      </c>
      <c r="C277" s="321">
        <f>SUMIFS('Expenditures - all orgs'!$D$14:$D$3599,'Expenditures - all orgs'!$C$14:$C$3599, 'Budget Detail - FFFFFF'!$B277,'Expenditures - all orgs'!$B$14:$B$3599,'Budget Detail - FFFFFF'!$B$3)</f>
        <v>0</v>
      </c>
      <c r="D277" s="1134">
        <f>SUMIFS('Expenditures - all orgs'!$E$14:$E$3599,'Expenditures - all orgs'!$C$14:$C$3599, 'Budget Detail - FFFFFF'!$B277,'Expenditures - all orgs'!$B$14:$B$3599,'Budget Detail - FFFFFF'!$B$3)</f>
        <v>0</v>
      </c>
      <c r="E277" s="480">
        <f>SUMIFS('Expenditures - all orgs'!$F$14:$F$3599,'Expenditures - all orgs'!$C$14:$C$3599, 'Budget Detail - FFFFFF'!$B277,'Expenditures - all orgs'!$B$14:$B$3599,'Budget Detail - FFFFFF'!$B$3)</f>
        <v>0</v>
      </c>
      <c r="F277" s="481">
        <f t="shared" si="28"/>
        <v>0</v>
      </c>
    </row>
    <row r="278" spans="1:6" x14ac:dyDescent="0.3">
      <c r="A278" s="222" t="s">
        <v>234</v>
      </c>
      <c r="B278" s="629">
        <v>141800</v>
      </c>
      <c r="C278" s="321">
        <f>SUMIFS('Expenditures - all orgs'!$D$14:$D$3599,'Expenditures - all orgs'!$C$14:$C$3599, 'Budget Detail - FFFFFF'!$B278,'Expenditures - all orgs'!$B$14:$B$3599,'Budget Detail - FFFFFF'!$B$3)</f>
        <v>0</v>
      </c>
      <c r="D278" s="1134">
        <f>SUMIFS('Expenditures - all orgs'!$E$14:$E$3599,'Expenditures - all orgs'!$C$14:$C$3599, 'Budget Detail - FFFFFF'!$B278,'Expenditures - all orgs'!$B$14:$B$3599,'Budget Detail - FFFFFF'!$B$3)</f>
        <v>0</v>
      </c>
      <c r="E278" s="480">
        <f>SUMIFS('Expenditures - all orgs'!$F$14:$F$3599,'Expenditures - all orgs'!$C$14:$C$3599, 'Budget Detail - FFFFFF'!$B278,'Expenditures - all orgs'!$B$14:$B$3599,'Budget Detail - FFFFFF'!$B$3)</f>
        <v>0</v>
      </c>
      <c r="F278" s="482">
        <f t="shared" si="6"/>
        <v>0</v>
      </c>
    </row>
    <row r="279" spans="1:6" ht="15" thickBot="1" x14ac:dyDescent="0.35">
      <c r="A279" s="218" t="s">
        <v>104</v>
      </c>
      <c r="B279" s="629" t="s">
        <v>107</v>
      </c>
      <c r="C279" s="321">
        <f>SUMIFS('Expenditures - all orgs'!$D$14:$D$3599,'Expenditures - all orgs'!$C$14:$C$3599, 'Budget Detail - FFFFFF'!$B279,'Expenditures - all orgs'!$B$14:$B$3599,'Budget Detail - FFFFFF'!$B$3)</f>
        <v>0</v>
      </c>
      <c r="D279" s="1135">
        <f>SUMIFS('Expenditures - all orgs'!$E$14:$E$3599,'Expenditures - all orgs'!$C$14:$C$3599, 'Budget Detail - FFFFFF'!$B279,'Expenditures - all orgs'!$B$14:$B$3599,'Budget Detail - FFFFFF'!$B$3)</f>
        <v>0</v>
      </c>
      <c r="E279" s="483">
        <f>SUMIFS('Expenditures - all orgs'!$F$14:$F$3599,'Expenditures - all orgs'!$C$14:$C$3599, 'Budget Detail - FFFFFF'!$B279,'Expenditures - all orgs'!$B$14:$B$3599,'Budget Detail - FFFFFF'!$B$3)</f>
        <v>0</v>
      </c>
      <c r="F279" s="484">
        <f t="shared" si="6"/>
        <v>0</v>
      </c>
    </row>
    <row r="280" spans="1:6" ht="15" thickBot="1" x14ac:dyDescent="0.35">
      <c r="A280" s="218"/>
      <c r="B280" s="630" t="s">
        <v>362</v>
      </c>
      <c r="C280" s="365">
        <f>SUM(C272:C279)</f>
        <v>0</v>
      </c>
      <c r="D280" s="365">
        <f t="shared" ref="D280:F280" si="29">SUM(D272:D279)</f>
        <v>0</v>
      </c>
      <c r="E280" s="365">
        <f t="shared" si="29"/>
        <v>0</v>
      </c>
      <c r="F280" s="365">
        <f t="shared" si="29"/>
        <v>0</v>
      </c>
    </row>
    <row r="281" spans="1:6" x14ac:dyDescent="0.3">
      <c r="A281" s="708"/>
      <c r="B281" s="588"/>
      <c r="C281" s="288"/>
      <c r="D281" s="966"/>
      <c r="E281" s="966"/>
      <c r="F281" s="967"/>
    </row>
    <row r="282" spans="1:6" x14ac:dyDescent="0.3">
      <c r="A282" s="231" t="s">
        <v>235</v>
      </c>
      <c r="B282" s="588"/>
      <c r="C282" s="288"/>
      <c r="D282" s="966"/>
      <c r="E282" s="966"/>
      <c r="F282" s="967"/>
    </row>
    <row r="283" spans="1:6" x14ac:dyDescent="0.3">
      <c r="A283" s="222" t="s">
        <v>37</v>
      </c>
      <c r="B283" s="631">
        <v>142100</v>
      </c>
      <c r="C283" s="322">
        <f>SUMIFS('Expenditures - all orgs'!$D$14:$D$3599,'Expenditures - all orgs'!$C$14:$C$3599, 'Budget Detail - FFFFFF'!$B283,'Expenditures - all orgs'!$B$14:$B$3599,'Budget Detail - FFFFFF'!$B$3)</f>
        <v>0</v>
      </c>
      <c r="D283" s="486">
        <f>SUMIFS('Expenditures - all orgs'!$E$14:$E$3599,'Expenditures - all orgs'!$C$14:$C$3599, 'Budget Detail - FFFFFF'!$B283,'Expenditures - all orgs'!$B$14:$B$3599,'Budget Detail - FFFFFF'!$B$3)</f>
        <v>0</v>
      </c>
      <c r="E283" s="487">
        <f>SUMIFS('Expenditures - all orgs'!$F$14:$F$3599,'Expenditures - all orgs'!$C$14:$C$3599, 'Budget Detail - FFFFFF'!$B283,'Expenditures - all orgs'!$B$14:$B$3599,'Budget Detail - FFFFFF'!$B$3)</f>
        <v>0</v>
      </c>
      <c r="F283" s="488">
        <f t="shared" si="6"/>
        <v>0</v>
      </c>
    </row>
    <row r="284" spans="1:6" x14ac:dyDescent="0.3">
      <c r="A284" s="222" t="s">
        <v>435</v>
      </c>
      <c r="B284" s="631">
        <v>142200</v>
      </c>
      <c r="C284" s="322">
        <f>SUMIFS('Expenditures - all orgs'!$D$14:$D$3599,'Expenditures - all orgs'!$C$14:$C$3599, 'Budget Detail - FFFFFF'!$B284,'Expenditures - all orgs'!$B$14:$B$3599,'Budget Detail - FFFFFF'!$B$3)</f>
        <v>0</v>
      </c>
      <c r="D284" s="486">
        <f>SUMIFS('Expenditures - all orgs'!$E$14:$E$3599,'Expenditures - all orgs'!$C$14:$C$3599, 'Budget Detail - FFFFFF'!$B284,'Expenditures - all orgs'!$B$14:$B$3599,'Budget Detail - FFFFFF'!$B$3)</f>
        <v>0</v>
      </c>
      <c r="E284" s="487">
        <f>SUMIFS('Expenditures - all orgs'!$F$14:$F$3599,'Expenditures - all orgs'!$C$14:$C$3599, 'Budget Detail - FFFFFF'!$B284,'Expenditures - all orgs'!$B$14:$B$3599,'Budget Detail - FFFFFF'!$B$3)</f>
        <v>0</v>
      </c>
      <c r="F284" s="488">
        <f t="shared" ref="F284" si="30">C284-D284-E284</f>
        <v>0</v>
      </c>
    </row>
    <row r="285" spans="1:6" x14ac:dyDescent="0.3">
      <c r="A285" s="222" t="s">
        <v>236</v>
      </c>
      <c r="B285" s="631">
        <v>142400</v>
      </c>
      <c r="C285" s="322">
        <f>SUMIFS('Expenditures - all orgs'!$D$14:$D$3599,'Expenditures - all orgs'!$C$14:$C$3599, 'Budget Detail - FFFFFF'!$B285,'Expenditures - all orgs'!$B$14:$B$3599,'Budget Detail - FFFFFF'!$B$3)</f>
        <v>0</v>
      </c>
      <c r="D285" s="486">
        <f>SUMIFS('Expenditures - all orgs'!$E$14:$E$3599,'Expenditures - all orgs'!$C$14:$C$3599, 'Budget Detail - FFFFFF'!$B285,'Expenditures - all orgs'!$B$14:$B$3599,'Budget Detail - FFFFFF'!$B$3)</f>
        <v>0</v>
      </c>
      <c r="E285" s="487">
        <f>SUMIFS('Expenditures - all orgs'!$F$14:$F$3599,'Expenditures - all orgs'!$C$14:$C$3599, 'Budget Detail - FFFFFF'!$B285,'Expenditures - all orgs'!$B$14:$B$3599,'Budget Detail - FFFFFF'!$B$3)</f>
        <v>0</v>
      </c>
      <c r="F285" s="488">
        <f t="shared" si="6"/>
        <v>0</v>
      </c>
    </row>
    <row r="286" spans="1:6" x14ac:dyDescent="0.3">
      <c r="A286" s="222" t="s">
        <v>38</v>
      </c>
      <c r="B286" s="631">
        <v>142500</v>
      </c>
      <c r="C286" s="322">
        <f>SUMIFS('Expenditures - all orgs'!$D$14:$D$3599,'Expenditures - all orgs'!$C$14:$C$3599, 'Budget Detail - FFFFFF'!$B286,'Expenditures - all orgs'!$B$14:$B$3599,'Budget Detail - FFFFFF'!$B$3)</f>
        <v>0</v>
      </c>
      <c r="D286" s="486">
        <f>SUMIFS('Expenditures - all orgs'!$E$14:$E$3599,'Expenditures - all orgs'!$C$14:$C$3599, 'Budget Detail - FFFFFF'!$B286,'Expenditures - all orgs'!$B$14:$B$3599,'Budget Detail - FFFFFF'!$B$3)</f>
        <v>0</v>
      </c>
      <c r="E286" s="487">
        <f>SUMIFS('Expenditures - all orgs'!$F$14:$F$3599,'Expenditures - all orgs'!$C$14:$C$3599, 'Budget Detail - FFFFFF'!$B286,'Expenditures - all orgs'!$B$14:$B$3599,'Budget Detail - FFFFFF'!$B$3)</f>
        <v>0</v>
      </c>
      <c r="F286" s="488">
        <f t="shared" si="6"/>
        <v>0</v>
      </c>
    </row>
    <row r="287" spans="1:6" ht="15" thickBot="1" x14ac:dyDescent="0.35">
      <c r="A287" s="218" t="s">
        <v>104</v>
      </c>
      <c r="B287" s="631" t="s">
        <v>107</v>
      </c>
      <c r="C287" s="322">
        <f>SUMIFS('Expenditures - all orgs'!$D$14:$D$3599,'Expenditures - all orgs'!$C$14:$C$3599, 'Budget Detail - FFFFFF'!$B287,'Expenditures - all orgs'!$B$14:$B$3599,'Budget Detail - FFFFFF'!$B$3)</f>
        <v>0</v>
      </c>
      <c r="D287" s="489">
        <f>SUMIFS('Expenditures - all orgs'!$E$14:$E$3599,'Expenditures - all orgs'!$C$14:$C$3599, 'Budget Detail - FFFFFF'!$B287,'Expenditures - all orgs'!$B$14:$B$3599,'Budget Detail - FFFFFF'!$B$3)</f>
        <v>0</v>
      </c>
      <c r="E287" s="490">
        <f>SUMIFS('Expenditures - all orgs'!$F$14:$F$3599,'Expenditures - all orgs'!$C$14:$C$3599, 'Budget Detail - FFFFFF'!$B287,'Expenditures - all orgs'!$B$14:$B$3599,'Budget Detail - FFFFFF'!$B$3)</f>
        <v>0</v>
      </c>
      <c r="F287" s="491">
        <f t="shared" si="6"/>
        <v>0</v>
      </c>
    </row>
    <row r="288" spans="1:6" ht="15" thickBot="1" x14ac:dyDescent="0.35">
      <c r="A288" s="218"/>
      <c r="B288" s="632" t="s">
        <v>362</v>
      </c>
      <c r="C288" s="367">
        <f>SUM(C283:C287)</f>
        <v>0</v>
      </c>
      <c r="D288" s="367">
        <f t="shared" ref="D288:F288" si="31">SUM(D283:D287)</f>
        <v>0</v>
      </c>
      <c r="E288" s="367">
        <f t="shared" si="31"/>
        <v>0</v>
      </c>
      <c r="F288" s="367">
        <f t="shared" si="31"/>
        <v>0</v>
      </c>
    </row>
    <row r="289" spans="1:6" x14ac:dyDescent="0.3">
      <c r="A289" s="708"/>
      <c r="B289" s="588"/>
      <c r="C289" s="288"/>
      <c r="D289" s="966"/>
      <c r="E289" s="966"/>
      <c r="F289" s="967"/>
    </row>
    <row r="290" spans="1:6" x14ac:dyDescent="0.3">
      <c r="A290" s="231" t="s">
        <v>237</v>
      </c>
      <c r="B290" s="588"/>
      <c r="C290" s="288"/>
      <c r="D290" s="966"/>
      <c r="E290" s="966"/>
      <c r="F290" s="967"/>
    </row>
    <row r="291" spans="1:6" x14ac:dyDescent="0.3">
      <c r="A291" s="223" t="s">
        <v>238</v>
      </c>
      <c r="B291" s="633">
        <v>153100</v>
      </c>
      <c r="C291" s="323">
        <f>SUMIFS('Expenditures - all orgs'!$D$14:$D$3599,'Expenditures - all orgs'!$C$14:$C$3599, 'Budget Detail - FFFFFF'!$B291,'Expenditures - all orgs'!$B$14:$B$3599,'Budget Detail - FFFFFF'!$B$3)</f>
        <v>0</v>
      </c>
      <c r="D291" s="493">
        <f>SUMIFS('Expenditures - all orgs'!$E$14:$E$3599,'Expenditures - all orgs'!$C$14:$C$3599, 'Budget Detail - FFFFFF'!$B291,'Expenditures - all orgs'!$B$14:$B$3599,'Budget Detail - FFFFFF'!$B$3)</f>
        <v>0</v>
      </c>
      <c r="E291" s="494">
        <f>SUMIFS('Expenditures - all orgs'!$F$14:$F$3599,'Expenditures - all orgs'!$C$14:$C$3599, 'Budget Detail - FFFFFF'!$B291,'Expenditures - all orgs'!$B$14:$B$3599,'Budget Detail - FFFFFF'!$B$3)</f>
        <v>0</v>
      </c>
      <c r="F291" s="495">
        <f t="shared" ref="F291:F293" si="32">C291-D291-E291</f>
        <v>0</v>
      </c>
    </row>
    <row r="292" spans="1:6" x14ac:dyDescent="0.3">
      <c r="A292" s="223" t="s">
        <v>239</v>
      </c>
      <c r="B292" s="634">
        <v>153200</v>
      </c>
      <c r="C292" s="323">
        <f>SUMIFS('Expenditures - all orgs'!$D$14:$D$3599,'Expenditures - all orgs'!$C$14:$C$3599, 'Budget Detail - FFFFFF'!$B292,'Expenditures - all orgs'!$B$14:$B$3599,'Budget Detail - FFFFFF'!$B$3)</f>
        <v>0</v>
      </c>
      <c r="D292" s="493">
        <f>SUMIFS('Expenditures - all orgs'!$E$14:$E$3599,'Expenditures - all orgs'!$C$14:$C$3599, 'Budget Detail - FFFFFF'!$B292,'Expenditures - all orgs'!$B$14:$B$3599,'Budget Detail - FFFFFF'!$B$3)</f>
        <v>0</v>
      </c>
      <c r="E292" s="494">
        <f>SUMIFS('Expenditures - all orgs'!$F$14:$F$3599,'Expenditures - all orgs'!$C$14:$C$3599, 'Budget Detail - FFFFFF'!$B292,'Expenditures - all orgs'!$B$14:$B$3599,'Budget Detail - FFFFFF'!$B$3)</f>
        <v>0</v>
      </c>
      <c r="F292" s="495">
        <f t="shared" si="32"/>
        <v>0</v>
      </c>
    </row>
    <row r="293" spans="1:6" x14ac:dyDescent="0.3">
      <c r="A293" s="223" t="s">
        <v>240</v>
      </c>
      <c r="B293" s="634">
        <v>153300</v>
      </c>
      <c r="C293" s="323">
        <f>SUMIFS('Expenditures - all orgs'!$D$14:$D$3599,'Expenditures - all orgs'!$C$14:$C$3599, 'Budget Detail - FFFFFF'!$B293,'Expenditures - all orgs'!$B$14:$B$3599,'Budget Detail - FFFFFF'!$B$3)</f>
        <v>0</v>
      </c>
      <c r="D293" s="493">
        <f>SUMIFS('Expenditures - all orgs'!$E$14:$E$3599,'Expenditures - all orgs'!$C$14:$C$3599, 'Budget Detail - FFFFFF'!$B293,'Expenditures - all orgs'!$B$14:$B$3599,'Budget Detail - FFFFFF'!$B$3)</f>
        <v>0</v>
      </c>
      <c r="E293" s="494">
        <f>SUMIFS('Expenditures - all orgs'!$F$14:$F$3599,'Expenditures - all orgs'!$C$14:$C$3599, 'Budget Detail - FFFFFF'!$B293,'Expenditures - all orgs'!$B$14:$B$3599,'Budget Detail - FFFFFF'!$B$3)</f>
        <v>0</v>
      </c>
      <c r="F293" s="495">
        <f t="shared" si="32"/>
        <v>0</v>
      </c>
    </row>
    <row r="294" spans="1:6" x14ac:dyDescent="0.3">
      <c r="A294" s="222" t="s">
        <v>241</v>
      </c>
      <c r="B294" s="635">
        <v>153400</v>
      </c>
      <c r="C294" s="323">
        <f>SUMIFS('Expenditures - all orgs'!$D$14:$D$3599,'Expenditures - all orgs'!$C$14:$C$3599, 'Budget Detail - FFFFFF'!$B294,'Expenditures - all orgs'!$B$14:$B$3599,'Budget Detail - FFFFFF'!$B$3)</f>
        <v>0</v>
      </c>
      <c r="D294" s="493">
        <f>SUMIFS('Expenditures - all orgs'!$E$14:$E$3599,'Expenditures - all orgs'!$C$14:$C$3599, 'Budget Detail - FFFFFF'!$B294,'Expenditures - all orgs'!$B$14:$B$3599,'Budget Detail - FFFFFF'!$B$3)</f>
        <v>0</v>
      </c>
      <c r="E294" s="494">
        <f>SUMIFS('Expenditures - all orgs'!$F$14:$F$3599,'Expenditures - all orgs'!$C$14:$C$3599, 'Budget Detail - FFFFFF'!$B294,'Expenditures - all orgs'!$B$14:$B$3599,'Budget Detail - FFFFFF'!$B$3)</f>
        <v>0</v>
      </c>
      <c r="F294" s="495">
        <f t="shared" si="6"/>
        <v>0</v>
      </c>
    </row>
    <row r="295" spans="1:6" x14ac:dyDescent="0.3">
      <c r="A295" s="222" t="s">
        <v>39</v>
      </c>
      <c r="B295" s="635">
        <v>153500</v>
      </c>
      <c r="C295" s="323">
        <f>SUMIFS('Expenditures - all orgs'!$D$14:$D$3599,'Expenditures - all orgs'!$C$14:$C$3599, 'Budget Detail - FFFFFF'!$B295,'Expenditures - all orgs'!$B$14:$B$3599,'Budget Detail - FFFFFF'!$B$3)</f>
        <v>0</v>
      </c>
      <c r="D295" s="493">
        <f>SUMIFS('Expenditures - all orgs'!$E$14:$E$3599,'Expenditures - all orgs'!$C$14:$C$3599, 'Budget Detail - FFFFFF'!$B295,'Expenditures - all orgs'!$B$14:$B$3599,'Budget Detail - FFFFFF'!$B$3)</f>
        <v>0</v>
      </c>
      <c r="E295" s="494">
        <f>SUMIFS('Expenditures - all orgs'!$F$14:$F$3599,'Expenditures - all orgs'!$C$14:$C$3599, 'Budget Detail - FFFFFF'!$B295,'Expenditures - all orgs'!$B$14:$B$3599,'Budget Detail - FFFFFF'!$B$3)</f>
        <v>0</v>
      </c>
      <c r="F295" s="495">
        <f t="shared" si="6"/>
        <v>0</v>
      </c>
    </row>
    <row r="296" spans="1:6" x14ac:dyDescent="0.3">
      <c r="A296" s="222" t="s">
        <v>242</v>
      </c>
      <c r="B296" s="635">
        <v>153510</v>
      </c>
      <c r="C296" s="323">
        <f>SUMIFS('Expenditures - all orgs'!$D$14:$D$3599,'Expenditures - all orgs'!$C$14:$C$3599, 'Budget Detail - FFFFFF'!$B296,'Expenditures - all orgs'!$B$14:$B$3599,'Budget Detail - FFFFFF'!$B$3)</f>
        <v>0</v>
      </c>
      <c r="D296" s="493">
        <f>SUMIFS('Expenditures - all orgs'!$E$14:$E$3599,'Expenditures - all orgs'!$C$14:$C$3599, 'Budget Detail - FFFFFF'!$B296,'Expenditures - all orgs'!$B$14:$B$3599,'Budget Detail - FFFFFF'!$B$3)</f>
        <v>0</v>
      </c>
      <c r="E296" s="494">
        <f>SUMIFS('Expenditures - all orgs'!$F$14:$F$3599,'Expenditures - all orgs'!$C$14:$C$3599, 'Budget Detail - FFFFFF'!$B296,'Expenditures - all orgs'!$B$14:$B$3599,'Budget Detail - FFFFFF'!$B$3)</f>
        <v>0</v>
      </c>
      <c r="F296" s="495">
        <f t="shared" si="6"/>
        <v>0</v>
      </c>
    </row>
    <row r="297" spans="1:6" x14ac:dyDescent="0.3">
      <c r="A297" s="222" t="s">
        <v>243</v>
      </c>
      <c r="B297" s="635">
        <v>153600</v>
      </c>
      <c r="C297" s="323">
        <f>SUMIFS('Expenditures - all orgs'!$D$14:$D$3599,'Expenditures - all orgs'!$C$14:$C$3599, 'Budget Detail - FFFFFF'!$B297,'Expenditures - all orgs'!$B$14:$B$3599,'Budget Detail - FFFFFF'!$B$3)</f>
        <v>0</v>
      </c>
      <c r="D297" s="493">
        <f>SUMIFS('Expenditures - all orgs'!$E$14:$E$3599,'Expenditures - all orgs'!$C$14:$C$3599, 'Budget Detail - FFFFFF'!$B297,'Expenditures - all orgs'!$B$14:$B$3599,'Budget Detail - FFFFFF'!$B$3)</f>
        <v>0</v>
      </c>
      <c r="E297" s="494">
        <f>SUMIFS('Expenditures - all orgs'!$F$14:$F$3599,'Expenditures - all orgs'!$C$14:$C$3599, 'Budget Detail - FFFFFF'!$B297,'Expenditures - all orgs'!$B$14:$B$3599,'Budget Detail - FFFFFF'!$B$3)</f>
        <v>0</v>
      </c>
      <c r="F297" s="495">
        <f t="shared" si="6"/>
        <v>0</v>
      </c>
    </row>
    <row r="298" spans="1:6" x14ac:dyDescent="0.3">
      <c r="A298" s="222" t="s">
        <v>244</v>
      </c>
      <c r="B298" s="635">
        <v>153700</v>
      </c>
      <c r="C298" s="323">
        <f>SUMIFS('Expenditures - all orgs'!$D$14:$D$3599,'Expenditures - all orgs'!$C$14:$C$3599, 'Budget Detail - FFFFFF'!$B298,'Expenditures - all orgs'!$B$14:$B$3599,'Budget Detail - FFFFFF'!$B$3)</f>
        <v>0</v>
      </c>
      <c r="D298" s="493">
        <f>SUMIFS('Expenditures - all orgs'!$E$14:$E$3599,'Expenditures - all orgs'!$C$14:$C$3599, 'Budget Detail - FFFFFF'!$B298,'Expenditures - all orgs'!$B$14:$B$3599,'Budget Detail - FFFFFF'!$B$3)</f>
        <v>0</v>
      </c>
      <c r="E298" s="494">
        <f>SUMIFS('Expenditures - all orgs'!$F$14:$F$3599,'Expenditures - all orgs'!$C$14:$C$3599, 'Budget Detail - FFFFFF'!$B298,'Expenditures - all orgs'!$B$14:$B$3599,'Budget Detail - FFFFFF'!$B$3)</f>
        <v>0</v>
      </c>
      <c r="F298" s="495">
        <f t="shared" si="6"/>
        <v>0</v>
      </c>
    </row>
    <row r="299" spans="1:6" x14ac:dyDescent="0.3">
      <c r="A299" s="222" t="s">
        <v>245</v>
      </c>
      <c r="B299" s="635">
        <v>153800</v>
      </c>
      <c r="C299" s="323">
        <f>SUMIFS('Expenditures - all orgs'!$D$14:$D$3599,'Expenditures - all orgs'!$C$14:$C$3599, 'Budget Detail - FFFFFF'!$B299,'Expenditures - all orgs'!$B$14:$B$3599,'Budget Detail - FFFFFF'!$B$3)</f>
        <v>0</v>
      </c>
      <c r="D299" s="493">
        <f>SUMIFS('Expenditures - all orgs'!$E$14:$E$3599,'Expenditures - all orgs'!$C$14:$C$3599, 'Budget Detail - FFFFFF'!$B299,'Expenditures - all orgs'!$B$14:$B$3599,'Budget Detail - FFFFFF'!$B$3)</f>
        <v>0</v>
      </c>
      <c r="E299" s="494">
        <f>SUMIFS('Expenditures - all orgs'!$F$14:$F$3599,'Expenditures - all orgs'!$C$14:$C$3599, 'Budget Detail - FFFFFF'!$B299,'Expenditures - all orgs'!$B$14:$B$3599,'Budget Detail - FFFFFF'!$B$3)</f>
        <v>0</v>
      </c>
      <c r="F299" s="495">
        <f t="shared" si="6"/>
        <v>0</v>
      </c>
    </row>
    <row r="300" spans="1:6" x14ac:dyDescent="0.3">
      <c r="A300" s="222" t="s">
        <v>246</v>
      </c>
      <c r="B300" s="635">
        <v>153900</v>
      </c>
      <c r="C300" s="323">
        <f>SUMIFS('Expenditures - all orgs'!$D$14:$D$3599,'Expenditures - all orgs'!$C$14:$C$3599, 'Budget Detail - FFFFFF'!$B300,'Expenditures - all orgs'!$B$14:$B$3599,'Budget Detail - FFFFFF'!$B$3)</f>
        <v>0</v>
      </c>
      <c r="D300" s="493">
        <f>SUMIFS('Expenditures - all orgs'!$E$14:$E$3599,'Expenditures - all orgs'!$C$14:$C$3599, 'Budget Detail - FFFFFF'!$B300,'Expenditures - all orgs'!$B$14:$B$3599,'Budget Detail - FFFFFF'!$B$3)</f>
        <v>0</v>
      </c>
      <c r="E300" s="494">
        <f>SUMIFS('Expenditures - all orgs'!$F$14:$F$3599,'Expenditures - all orgs'!$C$14:$C$3599, 'Budget Detail - FFFFFF'!$B300,'Expenditures - all orgs'!$B$14:$B$3599,'Budget Detail - FFFFFF'!$B$3)</f>
        <v>0</v>
      </c>
      <c r="F300" s="495">
        <f t="shared" si="6"/>
        <v>0</v>
      </c>
    </row>
    <row r="301" spans="1:6" x14ac:dyDescent="0.3">
      <c r="A301" s="218" t="s">
        <v>104</v>
      </c>
      <c r="B301" s="635" t="s">
        <v>107</v>
      </c>
      <c r="C301" s="323">
        <f>SUMIFS('Expenditures - all orgs'!$D$14:$D$3599,'Expenditures - all orgs'!$C$14:$C$3599, 'Budget Detail - FFFFFF'!$B301,'Expenditures - all orgs'!$B$14:$B$3599,'Budget Detail - FFFFFF'!$B$3)</f>
        <v>0</v>
      </c>
      <c r="D301" s="493">
        <f>SUMIFS('Expenditures - all orgs'!$E$14:$E$3599,'Expenditures - all orgs'!$C$14:$C$3599, 'Budget Detail - FFFFFF'!$B301,'Expenditures - all orgs'!$B$14:$B$3599,'Budget Detail - FFFFFF'!$B$3)</f>
        <v>0</v>
      </c>
      <c r="E301" s="494">
        <f>SUMIFS('Expenditures - all orgs'!$F$14:$F$3599,'Expenditures - all orgs'!$C$14:$C$3599, 'Budget Detail - FFFFFF'!$B301,'Expenditures - all orgs'!$B$14:$B$3599,'Budget Detail - FFFFFF'!$B$3)</f>
        <v>0</v>
      </c>
      <c r="F301" s="495">
        <f t="shared" si="6"/>
        <v>0</v>
      </c>
    </row>
    <row r="302" spans="1:6" ht="15" thickBot="1" x14ac:dyDescent="0.35">
      <c r="A302" s="218" t="s">
        <v>104</v>
      </c>
      <c r="B302" s="635" t="s">
        <v>107</v>
      </c>
      <c r="C302" s="323">
        <f>SUMIFS('Expenditures - all orgs'!$D$14:$D$3599,'Expenditures - all orgs'!$C$14:$C$3599, 'Budget Detail - FFFFFF'!$B302,'Expenditures - all orgs'!$B$14:$B$3599,'Budget Detail - FFFFFF'!$B$3)</f>
        <v>0</v>
      </c>
      <c r="D302" s="496">
        <f>SUMIFS('Expenditures - all orgs'!$E$14:$E$3599,'Expenditures - all orgs'!$C$14:$C$3599, 'Budget Detail - FFFFFF'!$B302,'Expenditures - all orgs'!$B$14:$B$3599,'Budget Detail - FFFFFF'!$B$3)</f>
        <v>0</v>
      </c>
      <c r="E302" s="497">
        <f>SUMIFS('Expenditures - all orgs'!$F$14:$F$3599,'Expenditures - all orgs'!$C$14:$C$3599, 'Budget Detail - FFFFFF'!$B302,'Expenditures - all orgs'!$B$14:$B$3599,'Budget Detail - FFFFFF'!$B$3)</f>
        <v>0</v>
      </c>
      <c r="F302" s="498">
        <f t="shared" si="6"/>
        <v>0</v>
      </c>
    </row>
    <row r="303" spans="1:6" ht="15" thickBot="1" x14ac:dyDescent="0.35">
      <c r="A303" s="218"/>
      <c r="B303" s="636" t="s">
        <v>362</v>
      </c>
      <c r="C303" s="368">
        <f>SUM(C291:C302)</f>
        <v>0</v>
      </c>
      <c r="D303" s="368">
        <f t="shared" ref="D303:F303" si="33">SUM(D291:D302)</f>
        <v>0</v>
      </c>
      <c r="E303" s="368">
        <f t="shared" si="33"/>
        <v>0</v>
      </c>
      <c r="F303" s="368">
        <f t="shared" si="33"/>
        <v>0</v>
      </c>
    </row>
    <row r="304" spans="1:6" x14ac:dyDescent="0.3">
      <c r="A304" s="708"/>
      <c r="B304" s="588"/>
      <c r="C304" s="288"/>
      <c r="D304" s="966"/>
      <c r="E304" s="966"/>
      <c r="F304" s="967"/>
    </row>
    <row r="305" spans="1:6" x14ac:dyDescent="0.3">
      <c r="A305" s="231" t="s">
        <v>247</v>
      </c>
      <c r="B305" s="588"/>
      <c r="C305" s="288"/>
      <c r="D305" s="966"/>
      <c r="E305" s="966"/>
      <c r="F305" s="967"/>
    </row>
    <row r="306" spans="1:6" x14ac:dyDescent="0.3">
      <c r="A306" s="222" t="s">
        <v>401</v>
      </c>
      <c r="B306" s="637">
        <v>154100</v>
      </c>
      <c r="C306" s="324">
        <f>SUMIFS('Expenditures - all orgs'!$D$14:$D$3599,'Expenditures - all orgs'!$C$14:$C$3599, 'Budget Detail - FFFFFF'!$B306,'Expenditures - all orgs'!$B$14:$B$3599,'Budget Detail - FFFFFF'!$B$3)</f>
        <v>0</v>
      </c>
      <c r="D306" s="499">
        <f>SUMIFS('Expenditures - all orgs'!$E$14:$E$3599,'Expenditures - all orgs'!$C$14:$C$3599, 'Budget Detail - FFFFFF'!$B306,'Expenditures - all orgs'!$B$14:$B$3599,'Budget Detail - FFFFFF'!$B$3)</f>
        <v>0</v>
      </c>
      <c r="E306" s="500">
        <f>SUMIFS('Expenditures - all orgs'!$F$14:$F$3599,'Expenditures - all orgs'!$C$14:$C$3599, 'Budget Detail - FFFFFF'!$B306,'Expenditures - all orgs'!$B$14:$B$3599,'Budget Detail - FFFFFF'!$B$3)</f>
        <v>0</v>
      </c>
      <c r="F306" s="501">
        <f t="shared" si="6"/>
        <v>0</v>
      </c>
    </row>
    <row r="307" spans="1:6" x14ac:dyDescent="0.3">
      <c r="A307" s="222" t="s">
        <v>441</v>
      </c>
      <c r="B307" s="638">
        <v>154120</v>
      </c>
      <c r="C307" s="324">
        <f>SUMIFS('Expenditures - all orgs'!$D$14:$D$3599,'Expenditures - all orgs'!$C$14:$C$3599, 'Budget Detail - FFFFFF'!$B307,'Expenditures - all orgs'!$B$14:$B$3599,'Budget Detail - FFFFFF'!$B$3)</f>
        <v>0</v>
      </c>
      <c r="D307" s="499">
        <f>SUMIFS('Expenditures - all orgs'!$E$14:$E$3599,'Expenditures - all orgs'!$C$14:$C$3599, 'Budget Detail - FFFFFF'!$B307,'Expenditures - all orgs'!$B$14:$B$3599,'Budget Detail - FFFFFF'!$B$3)</f>
        <v>0</v>
      </c>
      <c r="E307" s="500">
        <f>SUMIFS('Expenditures - all orgs'!$F$14:$F$3599,'Expenditures - all orgs'!$C$14:$C$3599, 'Budget Detail - FFFFFF'!$B307,'Expenditures - all orgs'!$B$14:$B$3599,'Budget Detail - FFFFFF'!$B$3)</f>
        <v>0</v>
      </c>
      <c r="F307" s="501">
        <f t="shared" ref="F307:F314" si="34">C307-D307-E307</f>
        <v>0</v>
      </c>
    </row>
    <row r="308" spans="1:6" x14ac:dyDescent="0.3">
      <c r="A308" s="218" t="s">
        <v>440</v>
      </c>
      <c r="B308" s="638">
        <v>154200</v>
      </c>
      <c r="C308" s="324">
        <f>SUMIFS('Expenditures - all orgs'!$D$14:$D$3599,'Expenditures - all orgs'!$C$14:$C$3599, 'Budget Detail - FFFFFF'!$B308,'Expenditures - all orgs'!$B$14:$B$3599,'Budget Detail - FFFFFF'!$B$3)</f>
        <v>0</v>
      </c>
      <c r="D308" s="499">
        <f>SUMIFS('Expenditures - all orgs'!$E$14:$E$3599,'Expenditures - all orgs'!$C$14:$C$3599, 'Budget Detail - FFFFFF'!$B308,'Expenditures - all orgs'!$B$14:$B$3599,'Budget Detail - FFFFFF'!$B$3)</f>
        <v>0</v>
      </c>
      <c r="E308" s="500">
        <f>SUMIFS('Expenditures - all orgs'!$F$14:$F$3599,'Expenditures - all orgs'!$C$14:$C$3599, 'Budget Detail - FFFFFF'!$B308,'Expenditures - all orgs'!$B$14:$B$3599,'Budget Detail - FFFFFF'!$B$3)</f>
        <v>0</v>
      </c>
      <c r="F308" s="501">
        <f t="shared" si="34"/>
        <v>0</v>
      </c>
    </row>
    <row r="309" spans="1:6" x14ac:dyDescent="0.3">
      <c r="A309" s="218" t="s">
        <v>403</v>
      </c>
      <c r="B309" s="638">
        <v>154300</v>
      </c>
      <c r="C309" s="324">
        <f>SUMIFS('Expenditures - all orgs'!$D$14:$D$3599,'Expenditures - all orgs'!$C$14:$C$3599, 'Budget Detail - FFFFFF'!$B309,'Expenditures - all orgs'!$B$14:$B$3599,'Budget Detail - FFFFFF'!$B$3)</f>
        <v>0</v>
      </c>
      <c r="D309" s="499">
        <f>SUMIFS('Expenditures - all orgs'!$E$14:$E$3599,'Expenditures - all orgs'!$C$14:$C$3599, 'Budget Detail - FFFFFF'!$B309,'Expenditures - all orgs'!$B$14:$B$3599,'Budget Detail - FFFFFF'!$B$3)</f>
        <v>0</v>
      </c>
      <c r="E309" s="500">
        <f>SUMIFS('Expenditures - all orgs'!$F$14:$F$3599,'Expenditures - all orgs'!$C$14:$C$3599, 'Budget Detail - FFFFFF'!$B309,'Expenditures - all orgs'!$B$14:$B$3599,'Budget Detail - FFFFFF'!$B$3)</f>
        <v>0</v>
      </c>
      <c r="F309" s="501">
        <f t="shared" si="34"/>
        <v>0</v>
      </c>
    </row>
    <row r="310" spans="1:6" x14ac:dyDescent="0.3">
      <c r="A310" s="218" t="s">
        <v>402</v>
      </c>
      <c r="B310" s="638">
        <v>154310</v>
      </c>
      <c r="C310" s="324">
        <f>SUMIFS('Expenditures - all orgs'!$D$14:$D$3599,'Expenditures - all orgs'!$C$14:$C$3599, 'Budget Detail - FFFFFF'!$B310,'Expenditures - all orgs'!$B$14:$B$3599,'Budget Detail - FFFFFF'!$B$3)</f>
        <v>0</v>
      </c>
      <c r="D310" s="499">
        <f>SUMIFS('Expenditures - all orgs'!$E$14:$E$3599,'Expenditures - all orgs'!$C$14:$C$3599, 'Budget Detail - FFFFFF'!$B310,'Expenditures - all orgs'!$B$14:$B$3599,'Budget Detail - FFFFFF'!$B$3)</f>
        <v>0</v>
      </c>
      <c r="E310" s="500">
        <f>SUMIFS('Expenditures - all orgs'!$F$14:$F$3599,'Expenditures - all orgs'!$C$14:$C$3599, 'Budget Detail - FFFFFF'!$B310,'Expenditures - all orgs'!$B$14:$B$3599,'Budget Detail - FFFFFF'!$B$3)</f>
        <v>0</v>
      </c>
      <c r="F310" s="501">
        <f t="shared" si="34"/>
        <v>0</v>
      </c>
    </row>
    <row r="311" spans="1:6" x14ac:dyDescent="0.3">
      <c r="A311" s="218" t="s">
        <v>404</v>
      </c>
      <c r="B311" s="638">
        <v>154320</v>
      </c>
      <c r="C311" s="324">
        <f>SUMIFS('Expenditures - all orgs'!$D$14:$D$3599,'Expenditures - all orgs'!$C$14:$C$3599, 'Budget Detail - FFFFFF'!$B311,'Expenditures - all orgs'!$B$14:$B$3599,'Budget Detail - FFFFFF'!$B$3)</f>
        <v>0</v>
      </c>
      <c r="D311" s="499">
        <f>SUMIFS('Expenditures - all orgs'!$E$14:$E$3599,'Expenditures - all orgs'!$C$14:$C$3599, 'Budget Detail - FFFFFF'!$B311,'Expenditures - all orgs'!$B$14:$B$3599,'Budget Detail - FFFFFF'!$B$3)</f>
        <v>0</v>
      </c>
      <c r="E311" s="500">
        <f>SUMIFS('Expenditures - all orgs'!$F$14:$F$3599,'Expenditures - all orgs'!$C$14:$C$3599, 'Budget Detail - FFFFFF'!$B311,'Expenditures - all orgs'!$B$14:$B$3599,'Budget Detail - FFFFFF'!$B$3)</f>
        <v>0</v>
      </c>
      <c r="F311" s="501">
        <f t="shared" si="34"/>
        <v>0</v>
      </c>
    </row>
    <row r="312" spans="1:6" x14ac:dyDescent="0.3">
      <c r="A312" s="218" t="s">
        <v>405</v>
      </c>
      <c r="B312" s="638">
        <v>154400</v>
      </c>
      <c r="C312" s="324">
        <f>SUMIFS('Expenditures - all orgs'!$D$14:$D$3599,'Expenditures - all orgs'!$C$14:$C$3599, 'Budget Detail - FFFFFF'!$B312,'Expenditures - all orgs'!$B$14:$B$3599,'Budget Detail - FFFFFF'!$B$3)</f>
        <v>0</v>
      </c>
      <c r="D312" s="499">
        <f>SUMIFS('Expenditures - all orgs'!$E$14:$E$3599,'Expenditures - all orgs'!$C$14:$C$3599, 'Budget Detail - FFFFFF'!$B312,'Expenditures - all orgs'!$B$14:$B$3599,'Budget Detail - FFFFFF'!$B$3)</f>
        <v>0</v>
      </c>
      <c r="E312" s="500">
        <f>SUMIFS('Expenditures - all orgs'!$F$14:$F$3599,'Expenditures - all orgs'!$C$14:$C$3599, 'Budget Detail - FFFFFF'!$B312,'Expenditures - all orgs'!$B$14:$B$3599,'Budget Detail - FFFFFF'!$B$3)</f>
        <v>0</v>
      </c>
      <c r="F312" s="501">
        <f t="shared" si="34"/>
        <v>0</v>
      </c>
    </row>
    <row r="313" spans="1:6" x14ac:dyDescent="0.3">
      <c r="A313" s="222" t="s">
        <v>40</v>
      </c>
      <c r="B313" s="638">
        <v>154600</v>
      </c>
      <c r="C313" s="324">
        <f>SUMIFS('Expenditures - all orgs'!$D$14:$D$3599,'Expenditures - all orgs'!$C$14:$C$3599, 'Budget Detail - FFFFFF'!$B313,'Expenditures - all orgs'!$B$14:$B$3599,'Budget Detail - FFFFFF'!$B$3)</f>
        <v>0</v>
      </c>
      <c r="D313" s="499">
        <f>SUMIFS('Expenditures - all orgs'!$E$14:$E$3599,'Expenditures - all orgs'!$C$14:$C$3599, 'Budget Detail - FFFFFF'!$B313,'Expenditures - all orgs'!$B$14:$B$3599,'Budget Detail - FFFFFF'!$B$3)</f>
        <v>0</v>
      </c>
      <c r="E313" s="500">
        <f>SUMIFS('Expenditures - all orgs'!$F$14:$F$3599,'Expenditures - all orgs'!$C$14:$C$3599, 'Budget Detail - FFFFFF'!$B313,'Expenditures - all orgs'!$B$14:$B$3599,'Budget Detail - FFFFFF'!$B$3)</f>
        <v>0</v>
      </c>
      <c r="F313" s="501">
        <f t="shared" si="34"/>
        <v>0</v>
      </c>
    </row>
    <row r="314" spans="1:6" x14ac:dyDescent="0.3">
      <c r="A314" s="218" t="s">
        <v>406</v>
      </c>
      <c r="B314" s="638">
        <v>154700</v>
      </c>
      <c r="C314" s="324">
        <f>SUMIFS('Expenditures - all orgs'!$D$14:$D$3599,'Expenditures - all orgs'!$C$14:$C$3599, 'Budget Detail - FFFFFF'!$B314,'Expenditures - all orgs'!$B$14:$B$3599,'Budget Detail - FFFFFF'!$B$3)</f>
        <v>0</v>
      </c>
      <c r="D314" s="499">
        <f>SUMIFS('Expenditures - all orgs'!$E$14:$E$3599,'Expenditures - all orgs'!$C$14:$C$3599, 'Budget Detail - FFFFFF'!$B314,'Expenditures - all orgs'!$B$14:$B$3599,'Budget Detail - FFFFFF'!$B$3)</f>
        <v>0</v>
      </c>
      <c r="E314" s="500">
        <f>SUMIFS('Expenditures - all orgs'!$F$14:$F$3599,'Expenditures - all orgs'!$C$14:$C$3599, 'Budget Detail - FFFFFF'!$B314,'Expenditures - all orgs'!$B$14:$B$3599,'Budget Detail - FFFFFF'!$B$3)</f>
        <v>0</v>
      </c>
      <c r="F314" s="501">
        <f t="shared" si="34"/>
        <v>0</v>
      </c>
    </row>
    <row r="315" spans="1:6" ht="15" thickBot="1" x14ac:dyDescent="0.35">
      <c r="A315" s="218" t="s">
        <v>104</v>
      </c>
      <c r="B315" s="638" t="s">
        <v>107</v>
      </c>
      <c r="C315" s="324">
        <f>SUMIFS('Expenditures - all orgs'!$D$14:$D$3599,'Expenditures - all orgs'!$C$14:$C$3599, 'Budget Detail - FFFFFF'!$B315,'Expenditures - all orgs'!$B$14:$B$3599,'Budget Detail - FFFFFF'!$B$3)</f>
        <v>0</v>
      </c>
      <c r="D315" s="502">
        <f>SUMIFS('Expenditures - all orgs'!$E$14:$E$3599,'Expenditures - all orgs'!$C$14:$C$3599, 'Budget Detail - FFFFFF'!$B315,'Expenditures - all orgs'!$B$14:$B$3599,'Budget Detail - FFFFFF'!$B$3)</f>
        <v>0</v>
      </c>
      <c r="E315" s="503">
        <f>SUMIFS('Expenditures - all orgs'!$F$14:$F$3599,'Expenditures - all orgs'!$C$14:$C$3599, 'Budget Detail - FFFFFF'!$B315,'Expenditures - all orgs'!$B$14:$B$3599,'Budget Detail - FFFFFF'!$B$3)</f>
        <v>0</v>
      </c>
      <c r="F315" s="504">
        <f t="shared" si="6"/>
        <v>0</v>
      </c>
    </row>
    <row r="316" spans="1:6" ht="15" thickBot="1" x14ac:dyDescent="0.35">
      <c r="A316" s="218"/>
      <c r="B316" s="639" t="s">
        <v>362</v>
      </c>
      <c r="C316" s="970">
        <f>SUM(C306:C315)</f>
        <v>0</v>
      </c>
      <c r="D316" s="970">
        <f t="shared" ref="D316:F316" si="35">SUM(D306:D315)</f>
        <v>0</v>
      </c>
      <c r="E316" s="970">
        <f t="shared" si="35"/>
        <v>0</v>
      </c>
      <c r="F316" s="970">
        <f t="shared" si="35"/>
        <v>0</v>
      </c>
    </row>
    <row r="317" spans="1:6" x14ac:dyDescent="0.3">
      <c r="A317" s="708"/>
      <c r="B317" s="588"/>
      <c r="C317" s="288"/>
      <c r="D317" s="966"/>
      <c r="E317" s="966"/>
      <c r="F317" s="967"/>
    </row>
    <row r="318" spans="1:6" x14ac:dyDescent="0.3">
      <c r="A318" s="231" t="s">
        <v>248</v>
      </c>
      <c r="B318" s="588"/>
      <c r="C318" s="288"/>
      <c r="D318" s="966"/>
      <c r="E318" s="966"/>
      <c r="F318" s="967"/>
    </row>
    <row r="319" spans="1:6" x14ac:dyDescent="0.3">
      <c r="A319" s="223" t="s">
        <v>249</v>
      </c>
      <c r="B319" s="640">
        <v>212100</v>
      </c>
      <c r="C319" s="325">
        <f>SUMIFS('Expenditures - all orgs'!$D$14:$D$3599,'Expenditures - all orgs'!$C$14:$C$3599, 'Budget Detail - FFFFFF'!$B319,'Expenditures - all orgs'!$B$14:$B$3599,'Budget Detail - FFFFFF'!$B$3)</f>
        <v>0</v>
      </c>
      <c r="D319" s="506">
        <f>SUMIFS('Expenditures - all orgs'!$E$14:$E$3599,'Expenditures - all orgs'!$C$14:$C$3599, 'Budget Detail - FFFFFF'!$B319,'Expenditures - all orgs'!$B$14:$B$3599,'Budget Detail - FFFFFF'!$B$3)</f>
        <v>0</v>
      </c>
      <c r="E319" s="507">
        <f>SUMIFS('Expenditures - all orgs'!$F$14:$F$3599,'Expenditures - all orgs'!$C$14:$C$3599, 'Budget Detail - FFFFFF'!$B319,'Expenditures - all orgs'!$B$14:$B$3599,'Budget Detail - FFFFFF'!$B$3)</f>
        <v>0</v>
      </c>
      <c r="F319" s="508">
        <f t="shared" ref="F319:F322" si="36">C319-D319-E319</f>
        <v>0</v>
      </c>
    </row>
    <row r="320" spans="1:6" x14ac:dyDescent="0.3">
      <c r="A320" s="223" t="s">
        <v>250</v>
      </c>
      <c r="B320" s="641">
        <v>212200</v>
      </c>
      <c r="C320" s="325">
        <f>SUMIFS('Expenditures - all orgs'!$D$14:$D$3599,'Expenditures - all orgs'!$C$14:$C$3599, 'Budget Detail - FFFFFF'!$B320,'Expenditures - all orgs'!$B$14:$B$3599,'Budget Detail - FFFFFF'!$B$3)</f>
        <v>0</v>
      </c>
      <c r="D320" s="506">
        <f>SUMIFS('Expenditures - all orgs'!$E$14:$E$3599,'Expenditures - all orgs'!$C$14:$C$3599, 'Budget Detail - FFFFFF'!$B320,'Expenditures - all orgs'!$B$14:$B$3599,'Budget Detail - FFFFFF'!$B$3)</f>
        <v>0</v>
      </c>
      <c r="E320" s="507">
        <f>SUMIFS('Expenditures - all orgs'!$F$14:$F$3599,'Expenditures - all orgs'!$C$14:$C$3599, 'Budget Detail - FFFFFF'!$B320,'Expenditures - all orgs'!$B$14:$B$3599,'Budget Detail - FFFFFF'!$B$3)</f>
        <v>0</v>
      </c>
      <c r="F320" s="508">
        <f t="shared" si="36"/>
        <v>0</v>
      </c>
    </row>
    <row r="321" spans="1:6" x14ac:dyDescent="0.3">
      <c r="A321" s="223" t="s">
        <v>251</v>
      </c>
      <c r="B321" s="641">
        <v>212300</v>
      </c>
      <c r="C321" s="325">
        <f>SUMIFS('Expenditures - all orgs'!$D$14:$D$3599,'Expenditures - all orgs'!$C$14:$C$3599, 'Budget Detail - FFFFFF'!$B321,'Expenditures - all orgs'!$B$14:$B$3599,'Budget Detail - FFFFFF'!$B$3)</f>
        <v>0</v>
      </c>
      <c r="D321" s="506">
        <f>SUMIFS('Expenditures - all orgs'!$E$14:$E$3599,'Expenditures - all orgs'!$C$14:$C$3599, 'Budget Detail - FFFFFF'!$B321,'Expenditures - all orgs'!$B$14:$B$3599,'Budget Detail - FFFFFF'!$B$3)</f>
        <v>0</v>
      </c>
      <c r="E321" s="507">
        <f>SUMIFS('Expenditures - all orgs'!$F$14:$F$3599,'Expenditures - all orgs'!$C$14:$C$3599, 'Budget Detail - FFFFFF'!$B321,'Expenditures - all orgs'!$B$14:$B$3599,'Budget Detail - FFFFFF'!$B$3)</f>
        <v>0</v>
      </c>
      <c r="F321" s="508">
        <f t="shared" si="36"/>
        <v>0</v>
      </c>
    </row>
    <row r="322" spans="1:6" ht="15" thickBot="1" x14ac:dyDescent="0.35">
      <c r="A322" s="708" t="s">
        <v>104</v>
      </c>
      <c r="B322" s="641" t="s">
        <v>107</v>
      </c>
      <c r="C322" s="325">
        <f>SUMIFS('Expenditures - all orgs'!$D$14:$D$3599,'Expenditures - all orgs'!$C$14:$C$3599, 'Budget Detail - FFFFFF'!$B322,'Expenditures - all orgs'!$B$14:$B$3599,'Budget Detail - FFFFFF'!$B$3)</f>
        <v>0</v>
      </c>
      <c r="D322" s="509">
        <f>SUMIFS('Expenditures - all orgs'!$E$14:$E$3599,'Expenditures - all orgs'!$C$14:$C$3599, 'Budget Detail - FFFFFF'!$B322,'Expenditures - all orgs'!$B$14:$B$3599,'Budget Detail - FFFFFF'!$B$3)</f>
        <v>0</v>
      </c>
      <c r="E322" s="510">
        <f>SUMIFS('Expenditures - all orgs'!$F$14:$F$3599,'Expenditures - all orgs'!$C$14:$C$3599, 'Budget Detail - FFFFFF'!$B322,'Expenditures - all orgs'!$B$14:$B$3599,'Budget Detail - FFFFFF'!$B$3)</f>
        <v>0</v>
      </c>
      <c r="F322" s="511">
        <f t="shared" si="36"/>
        <v>0</v>
      </c>
    </row>
    <row r="323" spans="1:6" ht="15" thickBot="1" x14ac:dyDescent="0.35">
      <c r="A323" s="708"/>
      <c r="B323" s="642" t="s">
        <v>362</v>
      </c>
      <c r="C323" s="371">
        <f>SUM(C319:C322)</f>
        <v>0</v>
      </c>
      <c r="D323" s="371">
        <f t="shared" ref="D323:F323" si="37">SUM(D319:D322)</f>
        <v>0</v>
      </c>
      <c r="E323" s="371">
        <f t="shared" si="37"/>
        <v>0</v>
      </c>
      <c r="F323" s="371">
        <f t="shared" si="37"/>
        <v>0</v>
      </c>
    </row>
    <row r="324" spans="1:6" x14ac:dyDescent="0.3">
      <c r="A324" s="708"/>
      <c r="B324" s="588"/>
      <c r="C324" s="288"/>
      <c r="D324" s="966"/>
      <c r="E324" s="966"/>
      <c r="F324" s="967"/>
    </row>
    <row r="325" spans="1:6" x14ac:dyDescent="0.3">
      <c r="A325" s="231" t="s">
        <v>253</v>
      </c>
      <c r="B325" s="588"/>
      <c r="C325" s="288"/>
      <c r="D325" s="966"/>
      <c r="E325" s="966"/>
      <c r="F325" s="967"/>
    </row>
    <row r="326" spans="1:6" x14ac:dyDescent="0.3">
      <c r="A326" s="708" t="s">
        <v>254</v>
      </c>
      <c r="B326" s="643">
        <v>213100</v>
      </c>
      <c r="C326" s="326">
        <f>SUMIFS('Expenditures - all orgs'!$D$14:$D$3599,'Expenditures - all orgs'!$C$14:$C$3599, 'Budget Detail - FFFFFF'!$B326,'Expenditures - all orgs'!$B$14:$B$3599,'Budget Detail - FFFFFF'!$B$3)</f>
        <v>0</v>
      </c>
      <c r="D326" s="512">
        <f>SUMIFS('Expenditures - all orgs'!$E$14:$E$3599,'Expenditures - all orgs'!$C$14:$C$3599, 'Budget Detail - FFFFFF'!$B326,'Expenditures - all orgs'!$B$14:$B$3599,'Budget Detail - FFFFFF'!$B$3)</f>
        <v>0</v>
      </c>
      <c r="E326" s="513">
        <f>SUMIFS('Expenditures - all orgs'!$F$14:$F$3599,'Expenditures - all orgs'!$C$14:$C$3599, 'Budget Detail - FFFFFF'!$B326,'Expenditures - all orgs'!$B$14:$B$3599,'Budget Detail - FFFFFF'!$B$3)</f>
        <v>0</v>
      </c>
      <c r="F326" s="514">
        <f t="shared" ref="F326:F330" si="38">C326-D326-E326</f>
        <v>0</v>
      </c>
    </row>
    <row r="327" spans="1:6" x14ac:dyDescent="0.3">
      <c r="A327" s="708" t="s">
        <v>255</v>
      </c>
      <c r="B327" s="644">
        <v>213200</v>
      </c>
      <c r="C327" s="326">
        <f>SUMIFS('Expenditures - all orgs'!$D$14:$D$3599,'Expenditures - all orgs'!$C$14:$C$3599, 'Budget Detail - FFFFFF'!$B327,'Expenditures - all orgs'!$B$14:$B$3599,'Budget Detail - FFFFFF'!$B$3)</f>
        <v>0</v>
      </c>
      <c r="D327" s="512">
        <f>SUMIFS('Expenditures - all orgs'!$E$14:$E$3599,'Expenditures - all orgs'!$C$14:$C$3599, 'Budget Detail - FFFFFF'!$B327,'Expenditures - all orgs'!$B$14:$B$3599,'Budget Detail - FFFFFF'!$B$3)</f>
        <v>0</v>
      </c>
      <c r="E327" s="513">
        <f>SUMIFS('Expenditures - all orgs'!$F$14:$F$3599,'Expenditures - all orgs'!$C$14:$C$3599, 'Budget Detail - FFFFFF'!$B327,'Expenditures - all orgs'!$B$14:$B$3599,'Budget Detail - FFFFFF'!$B$3)</f>
        <v>0</v>
      </c>
      <c r="F327" s="514">
        <f t="shared" si="38"/>
        <v>0</v>
      </c>
    </row>
    <row r="328" spans="1:6" x14ac:dyDescent="0.3">
      <c r="A328" s="708" t="s">
        <v>256</v>
      </c>
      <c r="B328" s="644">
        <v>213300</v>
      </c>
      <c r="C328" s="326">
        <f>SUMIFS('Expenditures - all orgs'!$D$14:$D$3599,'Expenditures - all orgs'!$C$14:$C$3599, 'Budget Detail - FFFFFF'!$B328,'Expenditures - all orgs'!$B$14:$B$3599,'Budget Detail - FFFFFF'!$B$3)</f>
        <v>0</v>
      </c>
      <c r="D328" s="512">
        <f>SUMIFS('Expenditures - all orgs'!$E$14:$E$3599,'Expenditures - all orgs'!$C$14:$C$3599, 'Budget Detail - FFFFFF'!$B328,'Expenditures - all orgs'!$B$14:$B$3599,'Budget Detail - FFFFFF'!$B$3)</f>
        <v>0</v>
      </c>
      <c r="E328" s="513">
        <f>SUMIFS('Expenditures - all orgs'!$F$14:$F$3599,'Expenditures - all orgs'!$C$14:$C$3599, 'Budget Detail - FFFFFF'!$B328,'Expenditures - all orgs'!$B$14:$B$3599,'Budget Detail - FFFFFF'!$B$3)</f>
        <v>0</v>
      </c>
      <c r="F328" s="514">
        <f t="shared" si="38"/>
        <v>0</v>
      </c>
    </row>
    <row r="329" spans="1:6" x14ac:dyDescent="0.3">
      <c r="A329" s="708" t="s">
        <v>104</v>
      </c>
      <c r="B329" s="644" t="s">
        <v>107</v>
      </c>
      <c r="C329" s="326">
        <f>SUMIFS('Expenditures - all orgs'!$D$14:$D$3599,'Expenditures - all orgs'!$C$14:$C$3599, 'Budget Detail - FFFFFF'!$B329,'Expenditures - all orgs'!$B$14:$B$3599,'Budget Detail - FFFFFF'!$B$3)</f>
        <v>0</v>
      </c>
      <c r="D329" s="512">
        <f>SUMIFS('Expenditures - all orgs'!$E$14:$E$3599,'Expenditures - all orgs'!$C$14:$C$3599, 'Budget Detail - FFFFFF'!$B329,'Expenditures - all orgs'!$B$14:$B$3599,'Budget Detail - FFFFFF'!$B$3)</f>
        <v>0</v>
      </c>
      <c r="E329" s="513">
        <f>SUMIFS('Expenditures - all orgs'!$F$14:$F$3599,'Expenditures - all orgs'!$C$14:$C$3599, 'Budget Detail - FFFFFF'!$B329,'Expenditures - all orgs'!$B$14:$B$3599,'Budget Detail - FFFFFF'!$B$3)</f>
        <v>0</v>
      </c>
      <c r="F329" s="514">
        <f t="shared" si="38"/>
        <v>0</v>
      </c>
    </row>
    <row r="330" spans="1:6" ht="15" thickBot="1" x14ac:dyDescent="0.35">
      <c r="A330" s="708" t="s">
        <v>104</v>
      </c>
      <c r="B330" s="644" t="s">
        <v>107</v>
      </c>
      <c r="C330" s="326">
        <f>SUMIFS('Expenditures - all orgs'!$D$14:$D$3599,'Expenditures - all orgs'!$C$14:$C$3599, 'Budget Detail - FFFFFF'!$B330,'Expenditures - all orgs'!$B$14:$B$3599,'Budget Detail - FFFFFF'!$B$3)</f>
        <v>0</v>
      </c>
      <c r="D330" s="515">
        <f>SUMIFS('Expenditures - all orgs'!$E$14:$E$3599,'Expenditures - all orgs'!$C$14:$C$3599, 'Budget Detail - FFFFFF'!$B330,'Expenditures - all orgs'!$B$14:$B$3599,'Budget Detail - FFFFFF'!$B$3)</f>
        <v>0</v>
      </c>
      <c r="E330" s="516">
        <f>SUMIFS('Expenditures - all orgs'!$F$14:$F$3599,'Expenditures - all orgs'!$C$14:$C$3599, 'Budget Detail - FFFFFF'!$B330,'Expenditures - all orgs'!$B$14:$B$3599,'Budget Detail - FFFFFF'!$B$3)</f>
        <v>0</v>
      </c>
      <c r="F330" s="517">
        <f t="shared" si="38"/>
        <v>0</v>
      </c>
    </row>
    <row r="331" spans="1:6" ht="15" thickBot="1" x14ac:dyDescent="0.35">
      <c r="A331" s="708"/>
      <c r="B331" s="645" t="s">
        <v>362</v>
      </c>
      <c r="C331" s="372">
        <f>SUM(C326:C330)</f>
        <v>0</v>
      </c>
      <c r="D331" s="372">
        <f t="shared" ref="D331:F331" si="39">SUM(D326:D330)</f>
        <v>0</v>
      </c>
      <c r="E331" s="372">
        <f t="shared" si="39"/>
        <v>0</v>
      </c>
      <c r="F331" s="372">
        <f t="shared" si="39"/>
        <v>0</v>
      </c>
    </row>
    <row r="332" spans="1:6" x14ac:dyDescent="0.3">
      <c r="A332" s="708"/>
      <c r="B332" s="588"/>
      <c r="C332" s="288"/>
      <c r="D332" s="966"/>
      <c r="E332" s="966"/>
      <c r="F332" s="967"/>
    </row>
    <row r="333" spans="1:6" x14ac:dyDescent="0.3">
      <c r="A333" s="231" t="s">
        <v>252</v>
      </c>
      <c r="B333" s="588"/>
      <c r="C333" s="288"/>
      <c r="D333" s="966"/>
      <c r="E333" s="966"/>
      <c r="F333" s="967"/>
    </row>
    <row r="334" spans="1:6" x14ac:dyDescent="0.3">
      <c r="A334" s="223" t="s">
        <v>326</v>
      </c>
      <c r="B334" s="646">
        <v>220010</v>
      </c>
      <c r="C334" s="327">
        <f>SUMIFS('Expenditures - all orgs'!$D$14:$D$3599,'Expenditures - all orgs'!$C$14:$C$3599, 'Budget Detail - FFFFFF'!$B334,'Expenditures - all orgs'!$B$14:$B$3599,'Budget Detail - FFFFFF'!$B$3)</f>
        <v>0</v>
      </c>
      <c r="D334" s="519">
        <f>SUMIFS('Expenditures - all orgs'!$E$14:$E$3599,'Expenditures - all orgs'!$C$14:$C$3599, 'Budget Detail - FFFFFF'!$B334,'Expenditures - all orgs'!$B$14:$B$3599,'Budget Detail - FFFFFF'!$B$3)</f>
        <v>0</v>
      </c>
      <c r="E334" s="520">
        <f>SUMIFS('Expenditures - all orgs'!$F$14:$F$3599,'Expenditures - all orgs'!$C$14:$C$3599, 'Budget Detail - FFFFFF'!$B334,'Expenditures - all orgs'!$B$14:$B$3599,'Budget Detail - FFFFFF'!$B$3)</f>
        <v>0</v>
      </c>
      <c r="F334" s="521">
        <f t="shared" ref="F334:F335" si="40">C334-D334-E334</f>
        <v>0</v>
      </c>
    </row>
    <row r="335" spans="1:6" x14ac:dyDescent="0.3">
      <c r="A335" s="223" t="s">
        <v>257</v>
      </c>
      <c r="B335" s="647">
        <v>221100</v>
      </c>
      <c r="C335" s="327">
        <f>SUMIFS('Expenditures - all orgs'!$D$14:$D$3599,'Expenditures - all orgs'!$C$14:$C$3599, 'Budget Detail - FFFFFF'!$B335,'Expenditures - all orgs'!$B$14:$B$3599,'Budget Detail - FFFFFF'!$B$3)</f>
        <v>0</v>
      </c>
      <c r="D335" s="519">
        <f>SUMIFS('Expenditures - all orgs'!$E$14:$E$3599,'Expenditures - all orgs'!$C$14:$C$3599, 'Budget Detail - FFFFFF'!$B335,'Expenditures - all orgs'!$B$14:$B$3599,'Budget Detail - FFFFFF'!$B$3)</f>
        <v>0</v>
      </c>
      <c r="E335" s="520">
        <f>SUMIFS('Expenditures - all orgs'!$F$14:$F$3599,'Expenditures - all orgs'!$C$14:$C$3599, 'Budget Detail - FFFFFF'!$B335,'Expenditures - all orgs'!$B$14:$B$3599,'Budget Detail - FFFFFF'!$B$3)</f>
        <v>0</v>
      </c>
      <c r="F335" s="521">
        <f t="shared" si="40"/>
        <v>0</v>
      </c>
    </row>
    <row r="336" spans="1:6" x14ac:dyDescent="0.3">
      <c r="A336" s="222" t="s">
        <v>257</v>
      </c>
      <c r="B336" s="648">
        <v>221200</v>
      </c>
      <c r="C336" s="327">
        <f>SUMIFS('Expenditures - all orgs'!$D$14:$D$3599,'Expenditures - all orgs'!$C$14:$C$3599, 'Budget Detail - FFFFFF'!$B336,'Expenditures - all orgs'!$B$14:$B$3599,'Budget Detail - FFFFFF'!$B$3)</f>
        <v>0</v>
      </c>
      <c r="D336" s="519">
        <f>SUMIFS('Expenditures - all orgs'!$E$14:$E$3599,'Expenditures - all orgs'!$C$14:$C$3599, 'Budget Detail - FFFFFF'!$B336,'Expenditures - all orgs'!$B$14:$B$3599,'Budget Detail - FFFFFF'!$B$3)</f>
        <v>0</v>
      </c>
      <c r="E336" s="520">
        <f>SUMIFS('Expenditures - all orgs'!$F$14:$F$3599,'Expenditures - all orgs'!$C$14:$C$3599, 'Budget Detail - FFFFFF'!$B336,'Expenditures - all orgs'!$B$14:$B$3599,'Budget Detail - FFFFFF'!$B$3)</f>
        <v>0</v>
      </c>
      <c r="F336" s="521">
        <f t="shared" si="6"/>
        <v>0</v>
      </c>
    </row>
    <row r="337" spans="1:6" x14ac:dyDescent="0.3">
      <c r="A337" s="222" t="s">
        <v>258</v>
      </c>
      <c r="B337" s="648">
        <v>221400</v>
      </c>
      <c r="C337" s="327">
        <f>SUMIFS('Expenditures - all orgs'!$D$14:$D$3599,'Expenditures - all orgs'!$C$14:$C$3599, 'Budget Detail - FFFFFF'!$B337,'Expenditures - all orgs'!$B$14:$B$3599,'Budget Detail - FFFFFF'!$B$3)</f>
        <v>0</v>
      </c>
      <c r="D337" s="519">
        <f>SUMIFS('Expenditures - all orgs'!$E$14:$E$3599,'Expenditures - all orgs'!$C$14:$C$3599, 'Budget Detail - FFFFFF'!$B337,'Expenditures - all orgs'!$B$14:$B$3599,'Budget Detail - FFFFFF'!$B$3)</f>
        <v>0</v>
      </c>
      <c r="E337" s="520">
        <f>SUMIFS('Expenditures - all orgs'!$F$14:$F$3599,'Expenditures - all orgs'!$C$14:$C$3599, 'Budget Detail - FFFFFF'!$B337,'Expenditures - all orgs'!$B$14:$B$3599,'Budget Detail - FFFFFF'!$B$3)</f>
        <v>0</v>
      </c>
      <c r="F337" s="521">
        <f t="shared" si="6"/>
        <v>0</v>
      </c>
    </row>
    <row r="338" spans="1:6" x14ac:dyDescent="0.3">
      <c r="A338" s="222" t="s">
        <v>102</v>
      </c>
      <c r="B338" s="648">
        <v>221500</v>
      </c>
      <c r="C338" s="327">
        <f>SUMIFS('Expenditures - all orgs'!$D$14:$D$3599,'Expenditures - all orgs'!$C$14:$C$3599, 'Budget Detail - FFFFFF'!$B338,'Expenditures - all orgs'!$B$14:$B$3599,'Budget Detail - FFFFFF'!$B$3)</f>
        <v>0</v>
      </c>
      <c r="D338" s="519">
        <f>SUMIFS('Expenditures - all orgs'!$E$14:$E$3599,'Expenditures - all orgs'!$C$14:$C$3599, 'Budget Detail - FFFFFF'!$B338,'Expenditures - all orgs'!$B$14:$B$3599,'Budget Detail - FFFFFF'!$B$3)</f>
        <v>0</v>
      </c>
      <c r="E338" s="520">
        <f>SUMIFS('Expenditures - all orgs'!$F$14:$F$3599,'Expenditures - all orgs'!$C$14:$C$3599, 'Budget Detail - FFFFFF'!$B338,'Expenditures - all orgs'!$B$14:$B$3599,'Budget Detail - FFFFFF'!$B$3)</f>
        <v>0</v>
      </c>
      <c r="F338" s="521">
        <f t="shared" si="6"/>
        <v>0</v>
      </c>
    </row>
    <row r="339" spans="1:6" x14ac:dyDescent="0.3">
      <c r="A339" s="218" t="s">
        <v>259</v>
      </c>
      <c r="B339" s="648">
        <v>221600</v>
      </c>
      <c r="C339" s="327">
        <f>SUMIFS('Expenditures - all orgs'!$D$14:$D$3599,'Expenditures - all orgs'!$C$14:$C$3599, 'Budget Detail - FFFFFF'!$B339,'Expenditures - all orgs'!$B$14:$B$3599,'Budget Detail - FFFFFF'!$B$3)</f>
        <v>0</v>
      </c>
      <c r="D339" s="519">
        <f>SUMIFS('Expenditures - all orgs'!$E$14:$E$3599,'Expenditures - all orgs'!$C$14:$C$3599, 'Budget Detail - FFFFFF'!$B339,'Expenditures - all orgs'!$B$14:$B$3599,'Budget Detail - FFFFFF'!$B$3)</f>
        <v>0</v>
      </c>
      <c r="E339" s="520">
        <f>SUMIFS('Expenditures - all orgs'!$F$14:$F$3599,'Expenditures - all orgs'!$C$14:$C$3599, 'Budget Detail - FFFFFF'!$B339,'Expenditures - all orgs'!$B$14:$B$3599,'Budget Detail - FFFFFF'!$B$3)</f>
        <v>0</v>
      </c>
      <c r="F339" s="521">
        <f t="shared" si="6"/>
        <v>0</v>
      </c>
    </row>
    <row r="340" spans="1:6" x14ac:dyDescent="0.3">
      <c r="A340" s="708" t="s">
        <v>260</v>
      </c>
      <c r="B340" s="647">
        <v>221700</v>
      </c>
      <c r="C340" s="327">
        <f>SUMIFS('Expenditures - all orgs'!$D$14:$D$3599,'Expenditures - all orgs'!$C$14:$C$3599, 'Budget Detail - FFFFFF'!$B340,'Expenditures - all orgs'!$B$14:$B$3599,'Budget Detail - FFFFFF'!$B$3)</f>
        <v>0</v>
      </c>
      <c r="D340" s="519">
        <f>SUMIFS('Expenditures - all orgs'!$E$14:$E$3599,'Expenditures - all orgs'!$C$14:$C$3599, 'Budget Detail - FFFFFF'!$B340,'Expenditures - all orgs'!$B$14:$B$3599,'Budget Detail - FFFFFF'!$B$3)</f>
        <v>0</v>
      </c>
      <c r="E340" s="520">
        <f>SUMIFS('Expenditures - all orgs'!$F$14:$F$3599,'Expenditures - all orgs'!$C$14:$C$3599, 'Budget Detail - FFFFFF'!$B340,'Expenditures - all orgs'!$B$14:$B$3599,'Budget Detail - FFFFFF'!$B$3)</f>
        <v>0</v>
      </c>
      <c r="F340" s="521">
        <f t="shared" si="6"/>
        <v>0</v>
      </c>
    </row>
    <row r="341" spans="1:6" x14ac:dyDescent="0.3">
      <c r="A341" s="216" t="s">
        <v>28</v>
      </c>
      <c r="B341" s="647">
        <v>221800</v>
      </c>
      <c r="C341" s="327">
        <f>SUMIFS('Expenditures - all orgs'!$D$14:$D$3599,'Expenditures - all orgs'!$C$14:$C$3599, 'Budget Detail - FFFFFF'!$B341,'Expenditures - all orgs'!$B$14:$B$3599,'Budget Detail - FFFFFF'!$B$3)</f>
        <v>0</v>
      </c>
      <c r="D341" s="519">
        <f>SUMIFS('Expenditures - all orgs'!$E$14:$E$3599,'Expenditures - all orgs'!$C$14:$C$3599, 'Budget Detail - FFFFFF'!$B341,'Expenditures - all orgs'!$B$14:$B$3599,'Budget Detail - FFFFFF'!$B$3)</f>
        <v>0</v>
      </c>
      <c r="E341" s="520">
        <f>SUMIFS('Expenditures - all orgs'!$F$14:$F$3599,'Expenditures - all orgs'!$C$14:$C$3599, 'Budget Detail - FFFFFF'!$B341,'Expenditures - all orgs'!$B$14:$B$3599,'Budget Detail - FFFFFF'!$B$3)</f>
        <v>0</v>
      </c>
      <c r="F341" s="521">
        <f t="shared" si="6"/>
        <v>0</v>
      </c>
    </row>
    <row r="342" spans="1:6" x14ac:dyDescent="0.3">
      <c r="A342" s="216" t="s">
        <v>261</v>
      </c>
      <c r="B342" s="647">
        <v>221900</v>
      </c>
      <c r="C342" s="327">
        <f>SUMIFS('Expenditures - all orgs'!$D$14:$D$3599,'Expenditures - all orgs'!$C$14:$C$3599, 'Budget Detail - FFFFFF'!$B342,'Expenditures - all orgs'!$B$14:$B$3599,'Budget Detail - FFFFFF'!$B$3)</f>
        <v>0</v>
      </c>
      <c r="D342" s="519">
        <f>SUMIFS('Expenditures - all orgs'!$E$14:$E$3599,'Expenditures - all orgs'!$C$14:$C$3599, 'Budget Detail - FFFFFF'!$B342,'Expenditures - all orgs'!$B$14:$B$3599,'Budget Detail - FFFFFF'!$B$3)</f>
        <v>0</v>
      </c>
      <c r="E342" s="520">
        <f>SUMIFS('Expenditures - all orgs'!$F$14:$F$3599,'Expenditures - all orgs'!$C$14:$C$3599, 'Budget Detail - FFFFFF'!$B342,'Expenditures - all orgs'!$B$14:$B$3599,'Budget Detail - FFFFFF'!$B$3)</f>
        <v>0</v>
      </c>
      <c r="F342" s="521">
        <f t="shared" si="6"/>
        <v>0</v>
      </c>
    </row>
    <row r="343" spans="1:6" x14ac:dyDescent="0.3">
      <c r="A343" s="216" t="s">
        <v>104</v>
      </c>
      <c r="B343" s="647" t="s">
        <v>107</v>
      </c>
      <c r="C343" s="327">
        <f>SUMIFS('Expenditures - all orgs'!$D$14:$D$3599,'Expenditures - all orgs'!$C$14:$C$3599, 'Budget Detail - FFFFFF'!$B343,'Expenditures - all orgs'!$B$14:$B$3599,'Budget Detail - FFFFFF'!$B$3)</f>
        <v>0</v>
      </c>
      <c r="D343" s="519">
        <f>SUMIFS('Expenditures - all orgs'!$E$14:$E$3599,'Expenditures - all orgs'!$C$14:$C$3599, 'Budget Detail - FFFFFF'!$B343,'Expenditures - all orgs'!$B$14:$B$3599,'Budget Detail - FFFFFF'!$B$3)</f>
        <v>0</v>
      </c>
      <c r="E343" s="520">
        <f>SUMIFS('Expenditures - all orgs'!$F$14:$F$3599,'Expenditures - all orgs'!$C$14:$C$3599, 'Budget Detail - FFFFFF'!$B343,'Expenditures - all orgs'!$B$14:$B$3599,'Budget Detail - FFFFFF'!$B$3)</f>
        <v>0</v>
      </c>
      <c r="F343" s="521">
        <f t="shared" si="6"/>
        <v>0</v>
      </c>
    </row>
    <row r="344" spans="1:6" ht="15" thickBot="1" x14ac:dyDescent="0.35">
      <c r="A344" s="216" t="s">
        <v>104</v>
      </c>
      <c r="B344" s="647" t="s">
        <v>107</v>
      </c>
      <c r="C344" s="327">
        <f>SUMIFS('Expenditures - all orgs'!$D$14:$D$3599,'Expenditures - all orgs'!$C$14:$C$3599, 'Budget Detail - FFFFFF'!$B344,'Expenditures - all orgs'!$B$14:$B$3599,'Budget Detail - FFFFFF'!$B$3)</f>
        <v>0</v>
      </c>
      <c r="D344" s="971">
        <f>SUMIFS('Expenditures - all orgs'!$E$14:$E$3599,'Expenditures - all orgs'!$C$14:$C$3599, 'Budget Detail - FFFFFF'!$B344,'Expenditures - all orgs'!$B$14:$B$3599,'Budget Detail - FFFFFF'!$B$3)</f>
        <v>0</v>
      </c>
      <c r="E344" s="524">
        <f>SUMIFS('Expenditures - all orgs'!$F$14:$F$3599,'Expenditures - all orgs'!$C$14:$C$3599, 'Budget Detail - FFFFFF'!$B344,'Expenditures - all orgs'!$B$14:$B$3599,'Budget Detail - FFFFFF'!$B$3)</f>
        <v>0</v>
      </c>
      <c r="F344" s="525">
        <f t="shared" si="6"/>
        <v>0</v>
      </c>
    </row>
    <row r="345" spans="1:6" ht="15" thickBot="1" x14ac:dyDescent="0.35">
      <c r="A345" s="216"/>
      <c r="B345" s="649" t="s">
        <v>362</v>
      </c>
      <c r="C345" s="373">
        <f>SUM(C334:C344)</f>
        <v>0</v>
      </c>
      <c r="D345" s="373">
        <f t="shared" ref="D345:F345" si="41">SUM(D334:D344)</f>
        <v>0</v>
      </c>
      <c r="E345" s="373">
        <f t="shared" si="41"/>
        <v>0</v>
      </c>
      <c r="F345" s="373">
        <f t="shared" si="41"/>
        <v>0</v>
      </c>
    </row>
    <row r="346" spans="1:6" x14ac:dyDescent="0.3">
      <c r="A346" s="708"/>
      <c r="B346" s="588"/>
      <c r="C346" s="288"/>
      <c r="D346" s="966"/>
      <c r="E346" s="966"/>
      <c r="F346" s="967"/>
    </row>
    <row r="347" spans="1:6" x14ac:dyDescent="0.3">
      <c r="A347" s="231" t="s">
        <v>267</v>
      </c>
      <c r="B347" s="588"/>
      <c r="C347" s="288"/>
      <c r="D347" s="966"/>
      <c r="E347" s="966"/>
      <c r="F347" s="967"/>
    </row>
    <row r="348" spans="1:6" x14ac:dyDescent="0.3">
      <c r="A348" s="216" t="s">
        <v>262</v>
      </c>
      <c r="B348" s="650">
        <v>222100</v>
      </c>
      <c r="C348" s="328">
        <f>SUMIFS('Expenditures - all orgs'!$D$14:$D$3599,'Expenditures - all orgs'!$C$14:$C$3599, 'Budget Detail - FFFFFF'!$B348,'Expenditures - all orgs'!$B$14:$B$3599,'Budget Detail - FFFFFF'!$B$3)</f>
        <v>0</v>
      </c>
      <c r="D348" s="527">
        <f>SUMIFS('Expenditures - all orgs'!$E$14:$E$3599,'Expenditures - all orgs'!$C$14:$C$3599, 'Budget Detail - FFFFFF'!$B348,'Expenditures - all orgs'!$B$14:$B$3599,'Budget Detail - FFFFFF'!$B$3)</f>
        <v>0</v>
      </c>
      <c r="E348" s="528">
        <f>SUMIFS('Expenditures - all orgs'!$F$14:$F$3599,'Expenditures - all orgs'!$C$14:$C$3599, 'Budget Detail - FFFFFF'!$B348,'Expenditures - all orgs'!$B$14:$B$3599,'Budget Detail - FFFFFF'!$B$3)</f>
        <v>0</v>
      </c>
      <c r="F348" s="529">
        <f t="shared" ref="F348:F353" si="42">C348-D348-E348</f>
        <v>0</v>
      </c>
    </row>
    <row r="349" spans="1:6" x14ac:dyDescent="0.3">
      <c r="A349" s="216" t="s">
        <v>263</v>
      </c>
      <c r="B349" s="651">
        <v>222200</v>
      </c>
      <c r="C349" s="328">
        <f>SUMIFS('Expenditures - all orgs'!$D$14:$D$3599,'Expenditures - all orgs'!$C$14:$C$3599, 'Budget Detail - FFFFFF'!$B349,'Expenditures - all orgs'!$B$14:$B$3599,'Budget Detail - FFFFFF'!$B$3)</f>
        <v>0</v>
      </c>
      <c r="D349" s="527">
        <f>SUMIFS('Expenditures - all orgs'!$E$14:$E$3599,'Expenditures - all orgs'!$C$14:$C$3599, 'Budget Detail - FFFFFF'!$B349,'Expenditures - all orgs'!$B$14:$B$3599,'Budget Detail - FFFFFF'!$B$3)</f>
        <v>0</v>
      </c>
      <c r="E349" s="528">
        <f>SUMIFS('Expenditures - all orgs'!$F$14:$F$3599,'Expenditures - all orgs'!$C$14:$C$3599, 'Budget Detail - FFFFFF'!$B349,'Expenditures - all orgs'!$B$14:$B$3599,'Budget Detail - FFFFFF'!$B$3)</f>
        <v>0</v>
      </c>
      <c r="F349" s="529">
        <f t="shared" si="42"/>
        <v>0</v>
      </c>
    </row>
    <row r="350" spans="1:6" x14ac:dyDescent="0.3">
      <c r="A350" s="216" t="s">
        <v>264</v>
      </c>
      <c r="B350" s="651">
        <v>222300</v>
      </c>
      <c r="C350" s="328">
        <f>SUMIFS('Expenditures - all orgs'!$D$14:$D$3599,'Expenditures - all orgs'!$C$14:$C$3599, 'Budget Detail - FFFFFF'!$B350,'Expenditures - all orgs'!$B$14:$B$3599,'Budget Detail - FFFFFF'!$B$3)</f>
        <v>0</v>
      </c>
      <c r="D350" s="527">
        <f>SUMIFS('Expenditures - all orgs'!$E$14:$E$3599,'Expenditures - all orgs'!$C$14:$C$3599, 'Budget Detail - FFFFFF'!$B350,'Expenditures - all orgs'!$B$14:$B$3599,'Budget Detail - FFFFFF'!$B$3)</f>
        <v>0</v>
      </c>
      <c r="E350" s="528">
        <f>SUMIFS('Expenditures - all orgs'!$F$14:$F$3599,'Expenditures - all orgs'!$C$14:$C$3599, 'Budget Detail - FFFFFF'!$B350,'Expenditures - all orgs'!$B$14:$B$3599,'Budget Detail - FFFFFF'!$B$3)</f>
        <v>0</v>
      </c>
      <c r="F350" s="529">
        <f t="shared" si="42"/>
        <v>0</v>
      </c>
    </row>
    <row r="351" spans="1:6" x14ac:dyDescent="0.3">
      <c r="A351" s="216" t="s">
        <v>265</v>
      </c>
      <c r="B351" s="651">
        <v>222400</v>
      </c>
      <c r="C351" s="328">
        <f>SUMIFS('Expenditures - all orgs'!$D$14:$D$3599,'Expenditures - all orgs'!$C$14:$C$3599, 'Budget Detail - FFFFFF'!$B351,'Expenditures - all orgs'!$B$14:$B$3599,'Budget Detail - FFFFFF'!$B$3)</f>
        <v>0</v>
      </c>
      <c r="D351" s="527">
        <f>SUMIFS('Expenditures - all orgs'!$E$14:$E$3599,'Expenditures - all orgs'!$C$14:$C$3599, 'Budget Detail - FFFFFF'!$B351,'Expenditures - all orgs'!$B$14:$B$3599,'Budget Detail - FFFFFF'!$B$3)</f>
        <v>0</v>
      </c>
      <c r="E351" s="528">
        <f>SUMIFS('Expenditures - all orgs'!$F$14:$F$3599,'Expenditures - all orgs'!$C$14:$C$3599, 'Budget Detail - FFFFFF'!$B351,'Expenditures - all orgs'!$B$14:$B$3599,'Budget Detail - FFFFFF'!$B$3)</f>
        <v>0</v>
      </c>
      <c r="F351" s="529">
        <f t="shared" si="42"/>
        <v>0</v>
      </c>
    </row>
    <row r="352" spans="1:6" x14ac:dyDescent="0.3">
      <c r="A352" s="216" t="s">
        <v>266</v>
      </c>
      <c r="B352" s="651">
        <v>222800</v>
      </c>
      <c r="C352" s="328">
        <f>SUMIFS('Expenditures - all orgs'!$D$14:$D$3599,'Expenditures - all orgs'!$C$14:$C$3599, 'Budget Detail - FFFFFF'!$B352,'Expenditures - all orgs'!$B$14:$B$3599,'Budget Detail - FFFFFF'!$B$3)</f>
        <v>0</v>
      </c>
      <c r="D352" s="527">
        <f>SUMIFS('Expenditures - all orgs'!$E$14:$E$3599,'Expenditures - all orgs'!$C$14:$C$3599, 'Budget Detail - FFFFFF'!$B352,'Expenditures - all orgs'!$B$14:$B$3599,'Budget Detail - FFFFFF'!$B$3)</f>
        <v>0</v>
      </c>
      <c r="E352" s="528">
        <f>SUMIFS('Expenditures - all orgs'!$F$14:$F$3599,'Expenditures - all orgs'!$C$14:$C$3599, 'Budget Detail - FFFFFF'!$B352,'Expenditures - all orgs'!$B$14:$B$3599,'Budget Detail - FFFFFF'!$B$3)</f>
        <v>0</v>
      </c>
      <c r="F352" s="529">
        <f t="shared" si="42"/>
        <v>0</v>
      </c>
    </row>
    <row r="353" spans="1:6" ht="15" thickBot="1" x14ac:dyDescent="0.35">
      <c r="A353" s="216" t="s">
        <v>104</v>
      </c>
      <c r="B353" s="651" t="s">
        <v>107</v>
      </c>
      <c r="C353" s="328">
        <f>SUMIFS('Expenditures - all orgs'!$D$14:$D$3599,'Expenditures - all orgs'!$C$14:$C$3599, 'Budget Detail - FFFFFF'!$B353,'Expenditures - all orgs'!$B$14:$B$3599,'Budget Detail - FFFFFF'!$B$3)</f>
        <v>0</v>
      </c>
      <c r="D353" s="530">
        <f>SUMIFS('Expenditures - all orgs'!$E$14:$E$3599,'Expenditures - all orgs'!$C$14:$C$3599, 'Budget Detail - FFFFFF'!$B353,'Expenditures - all orgs'!$B$14:$B$3599,'Budget Detail - FFFFFF'!$B$3)</f>
        <v>0</v>
      </c>
      <c r="E353" s="531">
        <f>SUMIFS('Expenditures - all orgs'!$F$14:$F$3599,'Expenditures - all orgs'!$C$14:$C$3599, 'Budget Detail - FFFFFF'!$B353,'Expenditures - all orgs'!$B$14:$B$3599,'Budget Detail - FFFFFF'!$B$3)</f>
        <v>0</v>
      </c>
      <c r="F353" s="532">
        <f t="shared" si="42"/>
        <v>0</v>
      </c>
    </row>
    <row r="354" spans="1:6" ht="15" thickBot="1" x14ac:dyDescent="0.35">
      <c r="A354" s="216"/>
      <c r="B354" s="652" t="s">
        <v>362</v>
      </c>
      <c r="C354" s="375">
        <f>SUM(C348:C353)</f>
        <v>0</v>
      </c>
      <c r="D354" s="375">
        <f t="shared" ref="D354:F354" si="43">SUM(D348:D353)</f>
        <v>0</v>
      </c>
      <c r="E354" s="375">
        <f t="shared" si="43"/>
        <v>0</v>
      </c>
      <c r="F354" s="375">
        <f t="shared" si="43"/>
        <v>0</v>
      </c>
    </row>
    <row r="355" spans="1:6" x14ac:dyDescent="0.3">
      <c r="A355" s="708"/>
      <c r="B355" s="588"/>
      <c r="C355" s="288"/>
      <c r="D355" s="966"/>
      <c r="E355" s="966"/>
      <c r="F355" s="967"/>
    </row>
    <row r="356" spans="1:6" x14ac:dyDescent="0.3">
      <c r="A356" s="231" t="s">
        <v>267</v>
      </c>
      <c r="B356" s="588"/>
      <c r="C356" s="288"/>
      <c r="D356" s="966"/>
      <c r="E356" s="966"/>
      <c r="F356" s="967"/>
    </row>
    <row r="357" spans="1:6" x14ac:dyDescent="0.3">
      <c r="A357" s="708" t="s">
        <v>268</v>
      </c>
      <c r="B357" s="653">
        <v>223100</v>
      </c>
      <c r="C357" s="329">
        <f>SUMIFS('Expenditures - all orgs'!$D$14:$D$3599,'Expenditures - all orgs'!$C$14:$C$3599, 'Budget Detail - FFFFFF'!$B357,'Expenditures - all orgs'!$B$14:$B$3599,'Budget Detail - FFFFFF'!$B$3)</f>
        <v>0</v>
      </c>
      <c r="D357" s="534">
        <f>SUMIFS('Expenditures - all orgs'!$E$14:$E$3599,'Expenditures - all orgs'!$C$14:$C$3599, 'Budget Detail - FFFFFF'!$B357,'Expenditures - all orgs'!$B$14:$B$3599,'Budget Detail - FFFFFF'!$B$3)</f>
        <v>0</v>
      </c>
      <c r="E357" s="535">
        <f>SUMIFS('Expenditures - all orgs'!$F$14:$F$3599,'Expenditures - all orgs'!$C$14:$C$3599, 'Budget Detail - FFFFFF'!$B357,'Expenditures - all orgs'!$B$14:$B$3599,'Budget Detail - FFFFFF'!$B$3)</f>
        <v>0</v>
      </c>
      <c r="F357" s="536">
        <f t="shared" ref="F357" si="44">C357-D357-E357</f>
        <v>0</v>
      </c>
    </row>
    <row r="358" spans="1:6" x14ac:dyDescent="0.3">
      <c r="A358" s="216" t="s">
        <v>29</v>
      </c>
      <c r="B358" s="654">
        <v>223200</v>
      </c>
      <c r="C358" s="329">
        <f>SUMIFS('Expenditures - all orgs'!$D$14:$D$3599,'Expenditures - all orgs'!$C$14:$C$3599, 'Budget Detail - FFFFFF'!$B358,'Expenditures - all orgs'!$B$14:$B$3599,'Budget Detail - FFFFFF'!$B$3)</f>
        <v>0</v>
      </c>
      <c r="D358" s="534">
        <f>SUMIFS('Expenditures - all orgs'!$E$14:$E$3599,'Expenditures - all orgs'!$C$14:$C$3599, 'Budget Detail - FFFFFF'!$B358,'Expenditures - all orgs'!$B$14:$B$3599,'Budget Detail - FFFFFF'!$B$3)</f>
        <v>0</v>
      </c>
      <c r="E358" s="535">
        <f>SUMIFS('Expenditures - all orgs'!$F$14:$F$3599,'Expenditures - all orgs'!$C$14:$C$3599, 'Budget Detail - FFFFFF'!$B358,'Expenditures - all orgs'!$B$14:$B$3599,'Budget Detail - FFFFFF'!$B$3)</f>
        <v>0</v>
      </c>
      <c r="F358" s="536">
        <f t="shared" si="6"/>
        <v>0</v>
      </c>
    </row>
    <row r="359" spans="1:6" x14ac:dyDescent="0.3">
      <c r="A359" s="216" t="s">
        <v>269</v>
      </c>
      <c r="B359" s="654">
        <v>223300</v>
      </c>
      <c r="C359" s="329">
        <f>SUMIFS('Expenditures - all orgs'!$D$14:$D$3599,'Expenditures - all orgs'!$C$14:$C$3599, 'Budget Detail - FFFFFF'!$B359,'Expenditures - all orgs'!$B$14:$B$3599,'Budget Detail - FFFFFF'!$B$3)</f>
        <v>0</v>
      </c>
      <c r="D359" s="534">
        <f>SUMIFS('Expenditures - all orgs'!$E$14:$E$3599,'Expenditures - all orgs'!$C$14:$C$3599, 'Budget Detail - FFFFFF'!$B359,'Expenditures - all orgs'!$B$14:$B$3599,'Budget Detail - FFFFFF'!$B$3)</f>
        <v>0</v>
      </c>
      <c r="E359" s="535">
        <f>SUMIFS('Expenditures - all orgs'!$F$14:$F$3599,'Expenditures - all orgs'!$C$14:$C$3599, 'Budget Detail - FFFFFF'!$B359,'Expenditures - all orgs'!$B$14:$B$3599,'Budget Detail - FFFFFF'!$B$3)</f>
        <v>0</v>
      </c>
      <c r="F359" s="536">
        <f t="shared" si="6"/>
        <v>0</v>
      </c>
    </row>
    <row r="360" spans="1:6" x14ac:dyDescent="0.3">
      <c r="A360" s="216" t="s">
        <v>308</v>
      </c>
      <c r="B360" s="654">
        <v>223800</v>
      </c>
      <c r="C360" s="329">
        <f>SUMIFS('Expenditures - all orgs'!$D$14:$D$3599,'Expenditures - all orgs'!$C$14:$C$3599, 'Budget Detail - FFFFFF'!$B360,'Expenditures - all orgs'!$B$14:$B$3599,'Budget Detail - FFFFFF'!$B$3)</f>
        <v>0</v>
      </c>
      <c r="D360" s="534">
        <f>SUMIFS('Expenditures - all orgs'!$E$14:$E$3599,'Expenditures - all orgs'!$C$14:$C$3599, 'Budget Detail - FFFFFF'!$B360,'Expenditures - all orgs'!$B$14:$B$3599,'Budget Detail - FFFFFF'!$B$3)</f>
        <v>0</v>
      </c>
      <c r="E360" s="535">
        <f>SUMIFS('Expenditures - all orgs'!$F$14:$F$3599,'Expenditures - all orgs'!$C$14:$C$3599, 'Budget Detail - FFFFFF'!$B360,'Expenditures - all orgs'!$B$14:$B$3599,'Budget Detail - FFFFFF'!$B$3)</f>
        <v>0</v>
      </c>
      <c r="F360" s="536">
        <f t="shared" si="6"/>
        <v>0</v>
      </c>
    </row>
    <row r="361" spans="1:6" ht="15" thickBot="1" x14ac:dyDescent="0.35">
      <c r="A361" s="216" t="s">
        <v>104</v>
      </c>
      <c r="B361" s="654" t="s">
        <v>107</v>
      </c>
      <c r="C361" s="329">
        <f>SUMIFS('Expenditures - all orgs'!$D$14:$D$3599,'Expenditures - all orgs'!$C$14:$C$3599, 'Budget Detail - FFFFFF'!$B361,'Expenditures - all orgs'!$B$14:$B$3599,'Budget Detail - FFFFFF'!$B$3)</f>
        <v>0</v>
      </c>
      <c r="D361" s="972">
        <f>SUMIFS('Expenditures - all orgs'!$E$14:$E$3599,'Expenditures - all orgs'!$C$14:$C$3599, 'Budget Detail - FFFFFF'!$B361,'Expenditures - all orgs'!$B$14:$B$3599,'Budget Detail - FFFFFF'!$B$3)</f>
        <v>0</v>
      </c>
      <c r="E361" s="539">
        <f>SUMIFS('Expenditures - all orgs'!$F$14:$F$3599,'Expenditures - all orgs'!$C$14:$C$3599, 'Budget Detail - FFFFFF'!$B361,'Expenditures - all orgs'!$B$14:$B$3599,'Budget Detail - FFFFFF'!$B$3)</f>
        <v>0</v>
      </c>
      <c r="F361" s="540">
        <f t="shared" si="6"/>
        <v>0</v>
      </c>
    </row>
    <row r="362" spans="1:6" ht="15" thickBot="1" x14ac:dyDescent="0.35">
      <c r="A362" s="216"/>
      <c r="B362" s="655" t="s">
        <v>362</v>
      </c>
      <c r="C362" s="376">
        <f>SUM(C357:C361)</f>
        <v>0</v>
      </c>
      <c r="D362" s="376">
        <f t="shared" ref="D362:F362" si="45">SUM(D357:D361)</f>
        <v>0</v>
      </c>
      <c r="E362" s="376">
        <f t="shared" si="45"/>
        <v>0</v>
      </c>
      <c r="F362" s="376">
        <f t="shared" si="45"/>
        <v>0</v>
      </c>
    </row>
    <row r="363" spans="1:6" x14ac:dyDescent="0.3">
      <c r="A363" s="708"/>
      <c r="B363" s="588"/>
      <c r="C363" s="288"/>
      <c r="D363" s="966"/>
      <c r="E363" s="966"/>
      <c r="F363" s="967"/>
    </row>
    <row r="364" spans="1:6" x14ac:dyDescent="0.3">
      <c r="A364" s="231" t="s">
        <v>270</v>
      </c>
      <c r="B364" s="588"/>
      <c r="C364" s="288"/>
      <c r="D364" s="966"/>
      <c r="E364" s="966"/>
      <c r="F364" s="967"/>
    </row>
    <row r="365" spans="1:6" x14ac:dyDescent="0.3">
      <c r="A365" s="216" t="s">
        <v>95</v>
      </c>
      <c r="B365" s="656">
        <v>224100</v>
      </c>
      <c r="C365" s="330">
        <f>SUMIFS('Expenditures - all orgs'!$D$14:$D$3599,'Expenditures - all orgs'!$C$14:$C$3599, 'Budget Detail - FFFFFF'!$B365,'Expenditures - all orgs'!$B$14:$B$3599,'Budget Detail - FFFFFF'!$B$3)</f>
        <v>0</v>
      </c>
      <c r="D365" s="542">
        <f>SUMIFS('Expenditures - all orgs'!$E$14:$E$3599,'Expenditures - all orgs'!$C$14:$C$3599, 'Budget Detail - FFFFFF'!$B365,'Expenditures - all orgs'!$B$14:$B$3599,'Budget Detail - FFFFFF'!$B$3)</f>
        <v>0</v>
      </c>
      <c r="E365" s="543">
        <f>SUMIFS('Expenditures - all orgs'!$F$14:$F$3599,'Expenditures - all orgs'!$C$14:$C$3599, 'Budget Detail - FFFFFF'!$B365,'Expenditures - all orgs'!$B$14:$B$3599,'Budget Detail - FFFFFF'!$B$3)</f>
        <v>0</v>
      </c>
      <c r="F365" s="544">
        <f t="shared" si="6"/>
        <v>0</v>
      </c>
    </row>
    <row r="366" spans="1:6" x14ac:dyDescent="0.3">
      <c r="A366" s="216" t="s">
        <v>271</v>
      </c>
      <c r="B366" s="657">
        <v>224200</v>
      </c>
      <c r="C366" s="330">
        <f>SUMIFS('Expenditures - all orgs'!$D$14:$D$3599,'Expenditures - all orgs'!$C$14:$C$3599, 'Budget Detail - FFFFFF'!$B366,'Expenditures - all orgs'!$B$14:$B$3599,'Budget Detail - FFFFFF'!$B$3)</f>
        <v>0</v>
      </c>
      <c r="D366" s="542">
        <f>SUMIFS('Expenditures - all orgs'!$E$14:$E$3599,'Expenditures - all orgs'!$C$14:$C$3599, 'Budget Detail - FFFFFF'!$B366,'Expenditures - all orgs'!$B$14:$B$3599,'Budget Detail - FFFFFF'!$B$3)</f>
        <v>0</v>
      </c>
      <c r="E366" s="543">
        <f>SUMIFS('Expenditures - all orgs'!$F$14:$F$3599,'Expenditures - all orgs'!$C$14:$C$3599, 'Budget Detail - FFFFFF'!$B366,'Expenditures - all orgs'!$B$14:$B$3599,'Budget Detail - FFFFFF'!$B$3)</f>
        <v>0</v>
      </c>
      <c r="F366" s="544">
        <f t="shared" ref="F366:F369" si="46">C366-D366-E366</f>
        <v>0</v>
      </c>
    </row>
    <row r="367" spans="1:6" x14ac:dyDescent="0.3">
      <c r="A367" s="216" t="s">
        <v>30</v>
      </c>
      <c r="B367" s="657">
        <v>224300</v>
      </c>
      <c r="C367" s="330">
        <f>SUMIFS('Expenditures - all orgs'!$D$14:$D$3599,'Expenditures - all orgs'!$C$14:$C$3599, 'Budget Detail - FFFFFF'!$B367,'Expenditures - all orgs'!$B$14:$B$3599,'Budget Detail - FFFFFF'!$B$3)</f>
        <v>0</v>
      </c>
      <c r="D367" s="542">
        <f>SUMIFS('Expenditures - all orgs'!$E$14:$E$3599,'Expenditures - all orgs'!$C$14:$C$3599, 'Budget Detail - FFFFFF'!$B367,'Expenditures - all orgs'!$B$14:$B$3599,'Budget Detail - FFFFFF'!$B$3)</f>
        <v>0</v>
      </c>
      <c r="E367" s="543">
        <f>SUMIFS('Expenditures - all orgs'!$F$14:$F$3599,'Expenditures - all orgs'!$C$14:$C$3599, 'Budget Detail - FFFFFF'!$B367,'Expenditures - all orgs'!$B$14:$B$3599,'Budget Detail - FFFFFF'!$B$3)</f>
        <v>0</v>
      </c>
      <c r="F367" s="544">
        <f t="shared" si="46"/>
        <v>0</v>
      </c>
    </row>
    <row r="368" spans="1:6" x14ac:dyDescent="0.3">
      <c r="A368" s="216" t="s">
        <v>272</v>
      </c>
      <c r="B368" s="657">
        <v>224800</v>
      </c>
      <c r="C368" s="330">
        <f>SUMIFS('Expenditures - all orgs'!$D$14:$D$3599,'Expenditures - all orgs'!$C$14:$C$3599, 'Budget Detail - FFFFFF'!$B368,'Expenditures - all orgs'!$B$14:$B$3599,'Budget Detail - FFFFFF'!$B$3)</f>
        <v>0</v>
      </c>
      <c r="D368" s="542">
        <f>SUMIFS('Expenditures - all orgs'!$E$14:$E$3599,'Expenditures - all orgs'!$C$14:$C$3599, 'Budget Detail - FFFFFF'!$B368,'Expenditures - all orgs'!$B$14:$B$3599,'Budget Detail - FFFFFF'!$B$3)</f>
        <v>0</v>
      </c>
      <c r="E368" s="543">
        <f>SUMIFS('Expenditures - all orgs'!$F$14:$F$3599,'Expenditures - all orgs'!$C$14:$C$3599, 'Budget Detail - FFFFFF'!$B368,'Expenditures - all orgs'!$B$14:$B$3599,'Budget Detail - FFFFFF'!$B$3)</f>
        <v>0</v>
      </c>
      <c r="F368" s="544">
        <f t="shared" si="46"/>
        <v>0</v>
      </c>
    </row>
    <row r="369" spans="1:6" ht="15" thickBot="1" x14ac:dyDescent="0.35">
      <c r="A369" s="216" t="s">
        <v>104</v>
      </c>
      <c r="B369" s="657" t="s">
        <v>107</v>
      </c>
      <c r="C369" s="330">
        <f>SUMIFS('Expenditures - all orgs'!$D$14:$D$3599,'Expenditures - all orgs'!$C$14:$C$3599, 'Budget Detail - FFFFFF'!$B369,'Expenditures - all orgs'!$B$14:$B$3599,'Budget Detail - FFFFFF'!$B$3)</f>
        <v>0</v>
      </c>
      <c r="D369" s="545">
        <f>SUMIFS('Expenditures - all orgs'!$E$14:$E$3599,'Expenditures - all orgs'!$C$14:$C$3599, 'Budget Detail - FFFFFF'!$B369,'Expenditures - all orgs'!$B$14:$B$3599,'Budget Detail - FFFFFF'!$B$3)</f>
        <v>0</v>
      </c>
      <c r="E369" s="546">
        <f>SUMIFS('Expenditures - all orgs'!$F$14:$F$3599,'Expenditures - all orgs'!$C$14:$C$3599, 'Budget Detail - FFFFFF'!$B369,'Expenditures - all orgs'!$B$14:$B$3599,'Budget Detail - FFFFFF'!$B$3)</f>
        <v>0</v>
      </c>
      <c r="F369" s="547">
        <f t="shared" si="46"/>
        <v>0</v>
      </c>
    </row>
    <row r="370" spans="1:6" ht="15" thickBot="1" x14ac:dyDescent="0.35">
      <c r="A370" s="216"/>
      <c r="B370" s="658" t="s">
        <v>362</v>
      </c>
      <c r="C370" s="377">
        <f>SUM(C365:C369)</f>
        <v>0</v>
      </c>
      <c r="D370" s="377">
        <f t="shared" ref="D370:F370" si="47">SUM(D365:D369)</f>
        <v>0</v>
      </c>
      <c r="E370" s="377">
        <f t="shared" si="47"/>
        <v>0</v>
      </c>
      <c r="F370" s="377">
        <f t="shared" si="47"/>
        <v>0</v>
      </c>
    </row>
    <row r="371" spans="1:6" x14ac:dyDescent="0.3">
      <c r="A371" s="708"/>
      <c r="B371" s="588"/>
      <c r="C371" s="288"/>
      <c r="D371" s="966"/>
      <c r="E371" s="966"/>
      <c r="F371" s="967"/>
    </row>
    <row r="372" spans="1:6" x14ac:dyDescent="0.3">
      <c r="A372" s="231" t="s">
        <v>273</v>
      </c>
      <c r="B372" s="588"/>
      <c r="C372" s="288"/>
      <c r="D372" s="966"/>
      <c r="E372" s="966"/>
      <c r="F372" s="967"/>
    </row>
    <row r="373" spans="1:6" x14ac:dyDescent="0.3">
      <c r="A373" s="225" t="s">
        <v>448</v>
      </c>
      <c r="B373" s="659">
        <v>225100</v>
      </c>
      <c r="C373" s="331">
        <f>SUMIFS('Expenditures - all orgs'!$D$14:$D$3599,'Expenditures - all orgs'!$C$14:$C$3599, 'Budget Detail - FFFFFF'!$B373,'Expenditures - all orgs'!$B$14:$B$3599,'Budget Detail - FFFFFF'!$B$3)</f>
        <v>0</v>
      </c>
      <c r="D373" s="549">
        <f>SUMIFS('Expenditures - all orgs'!$E$14:$E$3599,'Expenditures - all orgs'!$C$14:$C$3599, 'Budget Detail - FFFFFF'!$B373,'Expenditures - all orgs'!$B$14:$B$3599,'Budget Detail - FFFFFF'!$B$3)</f>
        <v>0</v>
      </c>
      <c r="E373" s="550">
        <f>SUMIFS('Expenditures - all orgs'!$F$14:$F$3599,'Expenditures - all orgs'!$C$14:$C$3599, 'Budget Detail - FFFFFF'!$B373,'Expenditures - all orgs'!$B$14:$B$3599,'Budget Detail - FFFFFF'!$B$3)</f>
        <v>0</v>
      </c>
      <c r="F373" s="551">
        <f t="shared" ref="F373:F388" si="48">C373-D373-E373</f>
        <v>0</v>
      </c>
    </row>
    <row r="374" spans="1:6" x14ac:dyDescent="0.3">
      <c r="A374" s="225" t="s">
        <v>31</v>
      </c>
      <c r="B374" s="660">
        <v>225300</v>
      </c>
      <c r="C374" s="331">
        <f>SUMIFS('Expenditures - all orgs'!$D$14:$D$3599,'Expenditures - all orgs'!$C$14:$C$3599, 'Budget Detail - FFFFFF'!$B374,'Expenditures - all orgs'!$B$14:$B$3599,'Budget Detail - FFFFFF'!$B$3)</f>
        <v>0</v>
      </c>
      <c r="D374" s="549">
        <f>SUMIFS('Expenditures - all orgs'!$E$14:$E$3599,'Expenditures - all orgs'!$C$14:$C$3599, 'Budget Detail - FFFFFF'!$B374,'Expenditures - all orgs'!$B$14:$B$3599,'Budget Detail - FFFFFF'!$B$3)</f>
        <v>0</v>
      </c>
      <c r="E374" s="550">
        <f>SUMIFS('Expenditures - all orgs'!$F$14:$F$3599,'Expenditures - all orgs'!$C$14:$C$3599, 'Budget Detail - FFFFFF'!$B374,'Expenditures - all orgs'!$B$14:$B$3599,'Budget Detail - FFFFFF'!$B$3)</f>
        <v>0</v>
      </c>
      <c r="F374" s="551">
        <f t="shared" ref="F374:F377" si="49">C374-D374-E374</f>
        <v>0</v>
      </c>
    </row>
    <row r="375" spans="1:6" x14ac:dyDescent="0.3">
      <c r="A375" s="225" t="s">
        <v>274</v>
      </c>
      <c r="B375" s="660">
        <v>225400</v>
      </c>
      <c r="C375" s="331">
        <f>SUMIFS('Expenditures - all orgs'!$D$14:$D$3599,'Expenditures - all orgs'!$C$14:$C$3599, 'Budget Detail - FFFFFF'!$B375,'Expenditures - all orgs'!$B$14:$B$3599,'Budget Detail - FFFFFF'!$B$3)</f>
        <v>0</v>
      </c>
      <c r="D375" s="549">
        <f>SUMIFS('Expenditures - all orgs'!$E$14:$E$3599,'Expenditures - all orgs'!$C$14:$C$3599, 'Budget Detail - FFFFFF'!$B375,'Expenditures - all orgs'!$B$14:$B$3599,'Budget Detail - FFFFFF'!$B$3)</f>
        <v>0</v>
      </c>
      <c r="E375" s="550">
        <f>SUMIFS('Expenditures - all orgs'!$F$14:$F$3599,'Expenditures - all orgs'!$C$14:$C$3599, 'Budget Detail - FFFFFF'!$B375,'Expenditures - all orgs'!$B$14:$B$3599,'Budget Detail - FFFFFF'!$B$3)</f>
        <v>0</v>
      </c>
      <c r="F375" s="551">
        <f t="shared" si="49"/>
        <v>0</v>
      </c>
    </row>
    <row r="376" spans="1:6" x14ac:dyDescent="0.3">
      <c r="A376" s="225" t="s">
        <v>275</v>
      </c>
      <c r="B376" s="660">
        <v>225500</v>
      </c>
      <c r="C376" s="331">
        <f>SUMIFS('Expenditures - all orgs'!$D$14:$D$3599,'Expenditures - all orgs'!$C$14:$C$3599, 'Budget Detail - FFFFFF'!$B376,'Expenditures - all orgs'!$B$14:$B$3599,'Budget Detail - FFFFFF'!$B$3)</f>
        <v>0</v>
      </c>
      <c r="D376" s="549">
        <f>SUMIFS('Expenditures - all orgs'!$E$14:$E$3599,'Expenditures - all orgs'!$C$14:$C$3599, 'Budget Detail - FFFFFF'!$B376,'Expenditures - all orgs'!$B$14:$B$3599,'Budget Detail - FFFFFF'!$B$3)</f>
        <v>0</v>
      </c>
      <c r="E376" s="550">
        <f>SUMIFS('Expenditures - all orgs'!$F$14:$F$3599,'Expenditures - all orgs'!$C$14:$C$3599, 'Budget Detail - FFFFFF'!$B376,'Expenditures - all orgs'!$B$14:$B$3599,'Budget Detail - FFFFFF'!$B$3)</f>
        <v>0</v>
      </c>
      <c r="F376" s="551">
        <f t="shared" si="49"/>
        <v>0</v>
      </c>
    </row>
    <row r="377" spans="1:6" x14ac:dyDescent="0.3">
      <c r="A377" s="225" t="s">
        <v>436</v>
      </c>
      <c r="B377" s="660">
        <v>225600</v>
      </c>
      <c r="C377" s="331">
        <f>SUMIFS('Expenditures - all orgs'!$D$14:$D$3599,'Expenditures - all orgs'!$C$14:$C$3599, 'Budget Detail - FFFFFF'!$B377,'Expenditures - all orgs'!$B$14:$B$3599,'Budget Detail - FFFFFF'!$B$3)</f>
        <v>0</v>
      </c>
      <c r="D377" s="549">
        <f>SUMIFS('Expenditures - all orgs'!$E$14:$E$3599,'Expenditures - all orgs'!$C$14:$C$3599, 'Budget Detail - FFFFFF'!$B377,'Expenditures - all orgs'!$B$14:$B$3599,'Budget Detail - FFFFFF'!$B$3)</f>
        <v>0</v>
      </c>
      <c r="E377" s="550">
        <f>SUMIFS('Expenditures - all orgs'!$F$14:$F$3599,'Expenditures - all orgs'!$C$14:$C$3599, 'Budget Detail - FFFFFF'!$B377,'Expenditures - all orgs'!$B$14:$B$3599,'Budget Detail - FFFFFF'!$B$3)</f>
        <v>0</v>
      </c>
      <c r="F377" s="551">
        <f t="shared" si="49"/>
        <v>0</v>
      </c>
    </row>
    <row r="378" spans="1:6" x14ac:dyDescent="0.3">
      <c r="A378" s="216" t="s">
        <v>276</v>
      </c>
      <c r="B378" s="660">
        <v>225800</v>
      </c>
      <c r="C378" s="331">
        <f>SUMIFS('Expenditures - all orgs'!$D$14:$D$3599,'Expenditures - all orgs'!$C$14:$C$3599, 'Budget Detail - FFFFFF'!$B378,'Expenditures - all orgs'!$B$14:$B$3599,'Budget Detail - FFFFFF'!$B$3)</f>
        <v>0</v>
      </c>
      <c r="D378" s="549">
        <f>SUMIFS('Expenditures - all orgs'!$E$14:$E$3599,'Expenditures - all orgs'!$C$14:$C$3599, 'Budget Detail - FFFFFF'!$B378,'Expenditures - all orgs'!$B$14:$B$3599,'Budget Detail - FFFFFF'!$B$3)</f>
        <v>0</v>
      </c>
      <c r="E378" s="550">
        <f>SUMIFS('Expenditures - all orgs'!$F$14:$F$3599,'Expenditures - all orgs'!$C$14:$C$3599, 'Budget Detail - FFFFFF'!$B378,'Expenditures - all orgs'!$B$14:$B$3599,'Budget Detail - FFFFFF'!$B$3)</f>
        <v>0</v>
      </c>
      <c r="F378" s="551">
        <f t="shared" si="48"/>
        <v>0</v>
      </c>
    </row>
    <row r="379" spans="1:6" ht="15" thickBot="1" x14ac:dyDescent="0.35">
      <c r="A379" s="216" t="s">
        <v>104</v>
      </c>
      <c r="B379" s="660" t="s">
        <v>107</v>
      </c>
      <c r="C379" s="331">
        <f>SUMIFS('Expenditures - all orgs'!$D$14:$D$3599,'Expenditures - all orgs'!$C$14:$C$3599, 'Budget Detail - FFFFFF'!$B379,'Expenditures - all orgs'!$B$14:$B$3599,'Budget Detail - FFFFFF'!$B$3)</f>
        <v>0</v>
      </c>
      <c r="D379" s="552">
        <f>SUMIFS('Expenditures - all orgs'!$E$14:$E$3599,'Expenditures - all orgs'!$C$14:$C$3599, 'Budget Detail - FFFFFF'!$B379,'Expenditures - all orgs'!$B$14:$B$3599,'Budget Detail - FFFFFF'!$B$3)</f>
        <v>0</v>
      </c>
      <c r="E379" s="553">
        <f>SUMIFS('Expenditures - all orgs'!$F$14:$F$3599,'Expenditures - all orgs'!$C$14:$C$3599, 'Budget Detail - FFFFFF'!$B379,'Expenditures - all orgs'!$B$14:$B$3599,'Budget Detail - FFFFFF'!$B$3)</f>
        <v>0</v>
      </c>
      <c r="F379" s="554">
        <f t="shared" si="48"/>
        <v>0</v>
      </c>
    </row>
    <row r="380" spans="1:6" ht="15" thickBot="1" x14ac:dyDescent="0.35">
      <c r="A380" s="216"/>
      <c r="B380" s="661" t="s">
        <v>362</v>
      </c>
      <c r="C380" s="973">
        <f>SUM(C373:C379)</f>
        <v>0</v>
      </c>
      <c r="D380" s="973">
        <f t="shared" ref="D380:F380" si="50">SUM(D373:D379)</f>
        <v>0</v>
      </c>
      <c r="E380" s="973">
        <f t="shared" si="50"/>
        <v>0</v>
      </c>
      <c r="F380" s="973">
        <f t="shared" si="50"/>
        <v>0</v>
      </c>
    </row>
    <row r="381" spans="1:6" x14ac:dyDescent="0.3">
      <c r="A381" s="708"/>
      <c r="B381" s="588"/>
      <c r="C381" s="288"/>
      <c r="D381" s="966"/>
      <c r="E381" s="966"/>
      <c r="F381" s="967"/>
    </row>
    <row r="382" spans="1:6" x14ac:dyDescent="0.3">
      <c r="A382" s="231" t="s">
        <v>277</v>
      </c>
      <c r="B382" s="588"/>
      <c r="C382" s="288"/>
      <c r="D382" s="966"/>
      <c r="E382" s="966"/>
      <c r="F382" s="967"/>
    </row>
    <row r="383" spans="1:6" x14ac:dyDescent="0.3">
      <c r="A383" s="216" t="s">
        <v>115</v>
      </c>
      <c r="B383" s="662">
        <v>226100</v>
      </c>
      <c r="C383" s="332">
        <f>SUMIFS('Expenditures - all orgs'!$D$14:$D$3599,'Expenditures - all orgs'!$C$14:$C$3599, 'Budget Detail - FFFFFF'!$B383,'Expenditures - all orgs'!$B$14:$B$3599,'Budget Detail - FFFFFF'!$B$3)</f>
        <v>0</v>
      </c>
      <c r="D383" s="556">
        <f>SUMIFS('Expenditures - all orgs'!$E$14:$E$3599,'Expenditures - all orgs'!$C$14:$C$3599, 'Budget Detail - FFFFFF'!$B383,'Expenditures - all orgs'!$B$14:$B$3599,'Budget Detail - FFFFFF'!$B$3)</f>
        <v>0</v>
      </c>
      <c r="E383" s="557">
        <f>SUMIFS('Expenditures - all orgs'!$F$14:$F$3599,'Expenditures - all orgs'!$C$14:$C$3599, 'Budget Detail - FFFFFF'!$B383,'Expenditures - all orgs'!$B$14:$B$3599,'Budget Detail - FFFFFF'!$B$3)</f>
        <v>0</v>
      </c>
      <c r="F383" s="558">
        <f t="shared" si="48"/>
        <v>0</v>
      </c>
    </row>
    <row r="384" spans="1:6" x14ac:dyDescent="0.3">
      <c r="A384" s="216" t="s">
        <v>450</v>
      </c>
      <c r="B384" s="663">
        <v>226200</v>
      </c>
      <c r="C384" s="332">
        <f>SUMIFS('Expenditures - all orgs'!$D$14:$D$3599,'Expenditures - all orgs'!$C$14:$C$3599, 'Budget Detail - FFFFFF'!$B384,'Expenditures - all orgs'!$B$14:$B$3599,'Budget Detail - FFFFFF'!$B$3)</f>
        <v>0</v>
      </c>
      <c r="D384" s="556">
        <f>SUMIFS('Expenditures - all orgs'!$E$14:$E$3599,'Expenditures - all orgs'!$C$14:$C$3599, 'Budget Detail - FFFFFF'!$B384,'Expenditures - all orgs'!$B$14:$B$3599,'Budget Detail - FFFFFF'!$B$3)</f>
        <v>0</v>
      </c>
      <c r="E384" s="557">
        <f>SUMIFS('Expenditures - all orgs'!$F$14:$F$3599,'Expenditures - all orgs'!$C$14:$C$3599, 'Budget Detail - FFFFFF'!$B384,'Expenditures - all orgs'!$B$14:$B$3599,'Budget Detail - FFFFFF'!$B$3)</f>
        <v>0</v>
      </c>
      <c r="F384" s="558">
        <f t="shared" si="48"/>
        <v>0</v>
      </c>
    </row>
    <row r="385" spans="1:6" x14ac:dyDescent="0.3">
      <c r="A385" s="216" t="s">
        <v>451</v>
      </c>
      <c r="B385" s="663">
        <v>226300</v>
      </c>
      <c r="C385" s="332">
        <f>SUMIFS('Expenditures - all orgs'!$D$14:$D$3599,'Expenditures - all orgs'!$C$14:$C$3599, 'Budget Detail - FFFFFF'!$B385,'Expenditures - all orgs'!$B$14:$B$3599,'Budget Detail - FFFFFF'!$B$3)</f>
        <v>0</v>
      </c>
      <c r="D385" s="556">
        <f>SUMIFS('Expenditures - all orgs'!$E$14:$E$3599,'Expenditures - all orgs'!$C$14:$C$3599, 'Budget Detail - FFFFFF'!$B385,'Expenditures - all orgs'!$B$14:$B$3599,'Budget Detail - FFFFFF'!$B$3)</f>
        <v>0</v>
      </c>
      <c r="E385" s="557">
        <f>SUMIFS('Expenditures - all orgs'!$F$14:$F$3599,'Expenditures - all orgs'!$C$14:$C$3599, 'Budget Detail - FFFFFF'!$B385,'Expenditures - all orgs'!$B$14:$B$3599,'Budget Detail - FFFFFF'!$B$3)</f>
        <v>0</v>
      </c>
      <c r="F385" s="558">
        <f t="shared" si="48"/>
        <v>0</v>
      </c>
    </row>
    <row r="386" spans="1:6" x14ac:dyDescent="0.3">
      <c r="A386" s="222" t="s">
        <v>103</v>
      </c>
      <c r="B386" s="664">
        <v>226400</v>
      </c>
      <c r="C386" s="332">
        <f>SUMIFS('Expenditures - all orgs'!$D$14:$D$3599,'Expenditures - all orgs'!$C$14:$C$3599, 'Budget Detail - FFFFFF'!$B386,'Expenditures - all orgs'!$B$14:$B$3599,'Budget Detail - FFFFFF'!$B$3)</f>
        <v>0</v>
      </c>
      <c r="D386" s="556">
        <f>SUMIFS('Expenditures - all orgs'!$E$14:$E$3599,'Expenditures - all orgs'!$C$14:$C$3599, 'Budget Detail - FFFFFF'!$B386,'Expenditures - all orgs'!$B$14:$B$3599,'Budget Detail - FFFFFF'!$B$3)</f>
        <v>0</v>
      </c>
      <c r="E386" s="557">
        <f>SUMIFS('Expenditures - all orgs'!$F$14:$F$3599,'Expenditures - all orgs'!$C$14:$C$3599, 'Budget Detail - FFFFFF'!$B386,'Expenditures - all orgs'!$B$14:$B$3599,'Budget Detail - FFFFFF'!$B$3)</f>
        <v>0</v>
      </c>
      <c r="F386" s="558">
        <f t="shared" si="48"/>
        <v>0</v>
      </c>
    </row>
    <row r="387" spans="1:6" x14ac:dyDescent="0.3">
      <c r="A387" s="222" t="s">
        <v>280</v>
      </c>
      <c r="B387" s="664">
        <v>226800</v>
      </c>
      <c r="C387" s="332">
        <f>SUMIFS('Expenditures - all orgs'!$D$14:$D$3599,'Expenditures - all orgs'!$C$14:$C$3599, 'Budget Detail - FFFFFF'!$B387,'Expenditures - all orgs'!$B$14:$B$3599,'Budget Detail - FFFFFF'!$B$3)</f>
        <v>0</v>
      </c>
      <c r="D387" s="556">
        <f>SUMIFS('Expenditures - all orgs'!$E$14:$E$3599,'Expenditures - all orgs'!$C$14:$C$3599, 'Budget Detail - FFFFFF'!$B387,'Expenditures - all orgs'!$B$14:$B$3599,'Budget Detail - FFFFFF'!$B$3)</f>
        <v>0</v>
      </c>
      <c r="E387" s="557">
        <f>SUMIFS('Expenditures - all orgs'!$F$14:$F$3599,'Expenditures - all orgs'!$C$14:$C$3599, 'Budget Detail - FFFFFF'!$B387,'Expenditures - all orgs'!$B$14:$B$3599,'Budget Detail - FFFFFF'!$B$3)</f>
        <v>0</v>
      </c>
      <c r="F387" s="558">
        <f t="shared" si="48"/>
        <v>0</v>
      </c>
    </row>
    <row r="388" spans="1:6" ht="15" thickBot="1" x14ac:dyDescent="0.35">
      <c r="A388" s="218" t="s">
        <v>104</v>
      </c>
      <c r="B388" s="664" t="s">
        <v>107</v>
      </c>
      <c r="C388" s="332">
        <f>SUMIFS('Expenditures - all orgs'!$D$14:$D$3599,'Expenditures - all orgs'!$C$14:$C$3599, 'Budget Detail - FFFFFF'!$B388,'Expenditures - all orgs'!$B$14:$B$3599,'Budget Detail - FFFFFF'!$B$3)</f>
        <v>0</v>
      </c>
      <c r="D388" s="974">
        <f>SUMIFS('Expenditures - all orgs'!$E$14:$E$3599,'Expenditures - all orgs'!$C$14:$C$3599, 'Budget Detail - FFFFFF'!$B388,'Expenditures - all orgs'!$B$14:$B$3599,'Budget Detail - FFFFFF'!$B$3)</f>
        <v>0</v>
      </c>
      <c r="E388" s="561">
        <f>SUMIFS('Expenditures - all orgs'!$F$14:$F$3599,'Expenditures - all orgs'!$C$14:$C$3599, 'Budget Detail - FFFFFF'!$B388,'Expenditures - all orgs'!$B$14:$B$3599,'Budget Detail - FFFFFF'!$B$3)</f>
        <v>0</v>
      </c>
      <c r="F388" s="562">
        <f t="shared" si="48"/>
        <v>0</v>
      </c>
    </row>
    <row r="389" spans="1:6" ht="15" thickBot="1" x14ac:dyDescent="0.35">
      <c r="A389" s="218"/>
      <c r="B389" s="665" t="s">
        <v>362</v>
      </c>
      <c r="C389" s="380">
        <f>SUM(C383:C388)</f>
        <v>0</v>
      </c>
      <c r="D389" s="380">
        <f t="shared" ref="D389:F389" si="51">SUM(D383:D388)</f>
        <v>0</v>
      </c>
      <c r="E389" s="380">
        <f t="shared" si="51"/>
        <v>0</v>
      </c>
      <c r="F389" s="380">
        <f t="shared" si="51"/>
        <v>0</v>
      </c>
    </row>
    <row r="390" spans="1:6" x14ac:dyDescent="0.3">
      <c r="A390" s="708"/>
      <c r="B390" s="588"/>
      <c r="C390" s="288"/>
      <c r="D390" s="966"/>
      <c r="E390" s="966"/>
      <c r="F390" s="967"/>
    </row>
    <row r="391" spans="1:6" x14ac:dyDescent="0.3">
      <c r="A391" s="231" t="s">
        <v>281</v>
      </c>
      <c r="B391" s="588"/>
      <c r="C391" s="288"/>
      <c r="D391" s="966"/>
      <c r="E391" s="966"/>
      <c r="F391" s="967"/>
    </row>
    <row r="392" spans="1:6" x14ac:dyDescent="0.3">
      <c r="A392" s="222" t="s">
        <v>282</v>
      </c>
      <c r="B392" s="666">
        <v>227100</v>
      </c>
      <c r="C392" s="333">
        <f>SUMIFS('Expenditures - all orgs'!$D$14:$D$3599,'Expenditures - all orgs'!$C$14:$C$3599, 'Budget Detail - FFFFFF'!$B392,'Expenditures - all orgs'!$B$14:$B$3599,'Budget Detail - FFFFFF'!$B$3)</f>
        <v>0</v>
      </c>
      <c r="D392" s="564">
        <f>SUMIFS('Expenditures - all orgs'!$E$14:$E$3599,'Expenditures - all orgs'!$C$14:$C$3599, 'Budget Detail - FFFFFF'!$B392,'Expenditures - all orgs'!$B$14:$B$3599,'Budget Detail - FFFFFF'!$B$3)</f>
        <v>0</v>
      </c>
      <c r="E392" s="565">
        <f>SUMIFS('Expenditures - all orgs'!$F$14:$F$3599,'Expenditures - all orgs'!$C$14:$C$3599, 'Budget Detail - FFFFFF'!$B392,'Expenditures - all orgs'!$B$14:$B$3599,'Budget Detail - FFFFFF'!$B$3)</f>
        <v>0</v>
      </c>
      <c r="F392" s="566">
        <f t="shared" ref="F392:F401" si="52">C392-D392-E392</f>
        <v>0</v>
      </c>
    </row>
    <row r="393" spans="1:6" x14ac:dyDescent="0.3">
      <c r="A393" s="222" t="s">
        <v>283</v>
      </c>
      <c r="B393" s="667">
        <v>227200</v>
      </c>
      <c r="C393" s="333">
        <f>SUMIFS('Expenditures - all orgs'!$D$14:$D$3599,'Expenditures - all orgs'!$C$14:$C$3599, 'Budget Detail - FFFFFF'!$B393,'Expenditures - all orgs'!$B$14:$B$3599,'Budget Detail - FFFFFF'!$B$3)</f>
        <v>0</v>
      </c>
      <c r="D393" s="564">
        <f>SUMIFS('Expenditures - all orgs'!$E$14:$E$3599,'Expenditures - all orgs'!$C$14:$C$3599, 'Budget Detail - FFFFFF'!$B393,'Expenditures - all orgs'!$B$14:$B$3599,'Budget Detail - FFFFFF'!$B$3)</f>
        <v>0</v>
      </c>
      <c r="E393" s="565">
        <f>SUMIFS('Expenditures - all orgs'!$F$14:$F$3599,'Expenditures - all orgs'!$C$14:$C$3599, 'Budget Detail - FFFFFF'!$B393,'Expenditures - all orgs'!$B$14:$B$3599,'Budget Detail - FFFFFF'!$B$3)</f>
        <v>0</v>
      </c>
      <c r="F393" s="566">
        <f t="shared" si="52"/>
        <v>0</v>
      </c>
    </row>
    <row r="394" spans="1:6" x14ac:dyDescent="0.3">
      <c r="A394" s="222" t="s">
        <v>284</v>
      </c>
      <c r="B394" s="667">
        <v>227300</v>
      </c>
      <c r="C394" s="333">
        <f>SUMIFS('Expenditures - all orgs'!$D$14:$D$3599,'Expenditures - all orgs'!$C$14:$C$3599, 'Budget Detail - FFFFFF'!$B394,'Expenditures - all orgs'!$B$14:$B$3599,'Budget Detail - FFFFFF'!$B$3)</f>
        <v>0</v>
      </c>
      <c r="D394" s="564">
        <f>SUMIFS('Expenditures - all orgs'!$E$14:$E$3599,'Expenditures - all orgs'!$C$14:$C$3599, 'Budget Detail - FFFFFF'!$B394,'Expenditures - all orgs'!$B$14:$B$3599,'Budget Detail - FFFFFF'!$B$3)</f>
        <v>0</v>
      </c>
      <c r="E394" s="565">
        <f>SUMIFS('Expenditures - all orgs'!$F$14:$F$3599,'Expenditures - all orgs'!$C$14:$C$3599, 'Budget Detail - FFFFFF'!$B394,'Expenditures - all orgs'!$B$14:$B$3599,'Budget Detail - FFFFFF'!$B$3)</f>
        <v>0</v>
      </c>
      <c r="F394" s="566">
        <f t="shared" si="52"/>
        <v>0</v>
      </c>
    </row>
    <row r="395" spans="1:6" x14ac:dyDescent="0.3">
      <c r="A395" s="222" t="s">
        <v>285</v>
      </c>
      <c r="B395" s="667">
        <v>227400</v>
      </c>
      <c r="C395" s="333">
        <f>SUMIFS('Expenditures - all orgs'!$D$14:$D$3599,'Expenditures - all orgs'!$C$14:$C$3599, 'Budget Detail - FFFFFF'!$B395,'Expenditures - all orgs'!$B$14:$B$3599,'Budget Detail - FFFFFF'!$B$3)</f>
        <v>0</v>
      </c>
      <c r="D395" s="564">
        <f>SUMIFS('Expenditures - all orgs'!$E$14:$E$3599,'Expenditures - all orgs'!$C$14:$C$3599, 'Budget Detail - FFFFFF'!$B395,'Expenditures - all orgs'!$B$14:$B$3599,'Budget Detail - FFFFFF'!$B$3)</f>
        <v>0</v>
      </c>
      <c r="E395" s="565">
        <f>SUMIFS('Expenditures - all orgs'!$F$14:$F$3599,'Expenditures - all orgs'!$C$14:$C$3599, 'Budget Detail - FFFFFF'!$B395,'Expenditures - all orgs'!$B$14:$B$3599,'Budget Detail - FFFFFF'!$B$3)</f>
        <v>0</v>
      </c>
      <c r="F395" s="566">
        <f t="shared" si="52"/>
        <v>0</v>
      </c>
    </row>
    <row r="396" spans="1:6" x14ac:dyDescent="0.3">
      <c r="A396" s="222" t="s">
        <v>286</v>
      </c>
      <c r="B396" s="667">
        <v>227500</v>
      </c>
      <c r="C396" s="333">
        <f>SUMIFS('Expenditures - all orgs'!$D$14:$D$3599,'Expenditures - all orgs'!$C$14:$C$3599, 'Budget Detail - FFFFFF'!$B396,'Expenditures - all orgs'!$B$14:$B$3599,'Budget Detail - FFFFFF'!$B$3)</f>
        <v>0</v>
      </c>
      <c r="D396" s="564">
        <f>SUMIFS('Expenditures - all orgs'!$E$14:$E$3599,'Expenditures - all orgs'!$C$14:$C$3599, 'Budget Detail - FFFFFF'!$B396,'Expenditures - all orgs'!$B$14:$B$3599,'Budget Detail - FFFFFF'!$B$3)</f>
        <v>0</v>
      </c>
      <c r="E396" s="565">
        <f>SUMIFS('Expenditures - all orgs'!$F$14:$F$3599,'Expenditures - all orgs'!$C$14:$C$3599, 'Budget Detail - FFFFFF'!$B396,'Expenditures - all orgs'!$B$14:$B$3599,'Budget Detail - FFFFFF'!$B$3)</f>
        <v>0</v>
      </c>
      <c r="F396" s="566">
        <f t="shared" si="52"/>
        <v>0</v>
      </c>
    </row>
    <row r="397" spans="1:6" x14ac:dyDescent="0.3">
      <c r="A397" s="222" t="s">
        <v>287</v>
      </c>
      <c r="B397" s="667">
        <v>227600</v>
      </c>
      <c r="C397" s="333">
        <f>SUMIFS('Expenditures - all orgs'!$D$14:$D$3599,'Expenditures - all orgs'!$C$14:$C$3599, 'Budget Detail - FFFFFF'!$B397,'Expenditures - all orgs'!$B$14:$B$3599,'Budget Detail - FFFFFF'!$B$3)</f>
        <v>0</v>
      </c>
      <c r="D397" s="564">
        <f>SUMIFS('Expenditures - all orgs'!$E$14:$E$3599,'Expenditures - all orgs'!$C$14:$C$3599, 'Budget Detail - FFFFFF'!$B397,'Expenditures - all orgs'!$B$14:$B$3599,'Budget Detail - FFFFFF'!$B$3)</f>
        <v>0</v>
      </c>
      <c r="E397" s="565">
        <f>SUMIFS('Expenditures - all orgs'!$F$14:$F$3599,'Expenditures - all orgs'!$C$14:$C$3599, 'Budget Detail - FFFFFF'!$B397,'Expenditures - all orgs'!$B$14:$B$3599,'Budget Detail - FFFFFF'!$B$3)</f>
        <v>0</v>
      </c>
      <c r="F397" s="566">
        <f t="shared" si="52"/>
        <v>0</v>
      </c>
    </row>
    <row r="398" spans="1:6" x14ac:dyDescent="0.3">
      <c r="A398" s="222" t="s">
        <v>288</v>
      </c>
      <c r="B398" s="667">
        <v>227700</v>
      </c>
      <c r="C398" s="333">
        <f>SUMIFS('Expenditures - all orgs'!$D$14:$D$3599,'Expenditures - all orgs'!$C$14:$C$3599, 'Budget Detail - FFFFFF'!$B398,'Expenditures - all orgs'!$B$14:$B$3599,'Budget Detail - FFFFFF'!$B$3)</f>
        <v>0</v>
      </c>
      <c r="D398" s="564">
        <f>SUMIFS('Expenditures - all orgs'!$E$14:$E$3599,'Expenditures - all orgs'!$C$14:$C$3599, 'Budget Detail - FFFFFF'!$B398,'Expenditures - all orgs'!$B$14:$B$3599,'Budget Detail - FFFFFF'!$B$3)</f>
        <v>0</v>
      </c>
      <c r="E398" s="565">
        <f>SUMIFS('Expenditures - all orgs'!$F$14:$F$3599,'Expenditures - all orgs'!$C$14:$C$3599, 'Budget Detail - FFFFFF'!$B398,'Expenditures - all orgs'!$B$14:$B$3599,'Budget Detail - FFFFFF'!$B$3)</f>
        <v>0</v>
      </c>
      <c r="F398" s="566">
        <f t="shared" si="52"/>
        <v>0</v>
      </c>
    </row>
    <row r="399" spans="1:6" x14ac:dyDescent="0.3">
      <c r="A399" s="222" t="s">
        <v>289</v>
      </c>
      <c r="B399" s="667">
        <v>227800</v>
      </c>
      <c r="C399" s="333">
        <f>SUMIFS('Expenditures - all orgs'!$D$14:$D$3599,'Expenditures - all orgs'!$C$14:$C$3599, 'Budget Detail - FFFFFF'!$B399,'Expenditures - all orgs'!$B$14:$B$3599,'Budget Detail - FFFFFF'!$B$3)</f>
        <v>0</v>
      </c>
      <c r="D399" s="564">
        <f>SUMIFS('Expenditures - all orgs'!$E$14:$E$3599,'Expenditures - all orgs'!$C$14:$C$3599, 'Budget Detail - FFFFFF'!$B399,'Expenditures - all orgs'!$B$14:$B$3599,'Budget Detail - FFFFFF'!$B$3)</f>
        <v>0</v>
      </c>
      <c r="E399" s="565">
        <f>SUMIFS('Expenditures - all orgs'!$F$14:$F$3599,'Expenditures - all orgs'!$C$14:$C$3599, 'Budget Detail - FFFFFF'!$B399,'Expenditures - all orgs'!$B$14:$B$3599,'Budget Detail - FFFFFF'!$B$3)</f>
        <v>0</v>
      </c>
      <c r="F399" s="566">
        <f t="shared" si="52"/>
        <v>0</v>
      </c>
    </row>
    <row r="400" spans="1:6" x14ac:dyDescent="0.3">
      <c r="A400" s="218" t="s">
        <v>104</v>
      </c>
      <c r="B400" s="667" t="s">
        <v>107</v>
      </c>
      <c r="C400" s="333">
        <f>SUMIFS('Expenditures - all orgs'!$D$14:$D$3599,'Expenditures - all orgs'!$C$14:$C$3599, 'Budget Detail - FFFFFF'!$B400,'Expenditures - all orgs'!$B$14:$B$3599,'Budget Detail - FFFFFF'!$B$3)</f>
        <v>0</v>
      </c>
      <c r="D400" s="564">
        <f>SUMIFS('Expenditures - all orgs'!$E$14:$E$3599,'Expenditures - all orgs'!$C$14:$C$3599, 'Budget Detail - FFFFFF'!$B400,'Expenditures - all orgs'!$B$14:$B$3599,'Budget Detail - FFFFFF'!$B$3)</f>
        <v>0</v>
      </c>
      <c r="E400" s="565">
        <f>SUMIFS('Expenditures - all orgs'!$F$14:$F$3599,'Expenditures - all orgs'!$C$14:$C$3599, 'Budget Detail - FFFFFF'!$B400,'Expenditures - all orgs'!$B$14:$B$3599,'Budget Detail - FFFFFF'!$B$3)</f>
        <v>0</v>
      </c>
      <c r="F400" s="566">
        <f t="shared" si="52"/>
        <v>0</v>
      </c>
    </row>
    <row r="401" spans="1:10" ht="15" thickBot="1" x14ac:dyDescent="0.35">
      <c r="A401" s="218" t="s">
        <v>104</v>
      </c>
      <c r="B401" s="667" t="s">
        <v>107</v>
      </c>
      <c r="C401" s="333">
        <f>SUMIFS('Expenditures - all orgs'!$D$14:$D$3599,'Expenditures - all orgs'!$C$14:$C$3599, 'Budget Detail - FFFFFF'!$B401,'Expenditures - all orgs'!$B$14:$B$3599,'Budget Detail - FFFFFF'!$B$3)</f>
        <v>0</v>
      </c>
      <c r="D401" s="567">
        <f>SUMIFS('Expenditures - all orgs'!$E$14:$E$3599,'Expenditures - all orgs'!$C$14:$C$3599, 'Budget Detail - FFFFFF'!$B401,'Expenditures - all orgs'!$B$14:$B$3599,'Budget Detail - FFFFFF'!$B$3)</f>
        <v>0</v>
      </c>
      <c r="E401" s="568">
        <f>SUMIFS('Expenditures - all orgs'!$F$14:$F$3599,'Expenditures - all orgs'!$C$14:$C$3599, 'Budget Detail - FFFFFF'!$B401,'Expenditures - all orgs'!$B$14:$B$3599,'Budget Detail - FFFFFF'!$B$3)</f>
        <v>0</v>
      </c>
      <c r="F401" s="569">
        <f t="shared" si="52"/>
        <v>0</v>
      </c>
    </row>
    <row r="402" spans="1:10" ht="15" thickBot="1" x14ac:dyDescent="0.35">
      <c r="A402" s="218"/>
      <c r="B402" s="668" t="s">
        <v>362</v>
      </c>
      <c r="C402" s="381">
        <f>SUM(C392:C401)</f>
        <v>0</v>
      </c>
      <c r="D402" s="381">
        <f t="shared" ref="D402:F402" si="53">SUM(D392:D401)</f>
        <v>0</v>
      </c>
      <c r="E402" s="381">
        <f t="shared" si="53"/>
        <v>0</v>
      </c>
      <c r="F402" s="381">
        <f t="shared" si="53"/>
        <v>0</v>
      </c>
    </row>
    <row r="403" spans="1:10" x14ac:dyDescent="0.3">
      <c r="A403" s="708"/>
      <c r="B403" s="588"/>
      <c r="C403" s="288"/>
      <c r="D403" s="966"/>
      <c r="E403" s="966"/>
      <c r="F403" s="967"/>
    </row>
    <row r="404" spans="1:10" x14ac:dyDescent="0.3">
      <c r="A404" s="231" t="s">
        <v>290</v>
      </c>
      <c r="B404" s="588"/>
      <c r="C404" s="288"/>
      <c r="D404" s="966"/>
      <c r="E404" s="966"/>
      <c r="F404" s="967"/>
    </row>
    <row r="405" spans="1:10" x14ac:dyDescent="0.3">
      <c r="A405" s="708" t="s">
        <v>292</v>
      </c>
      <c r="B405" s="669">
        <v>228100</v>
      </c>
      <c r="C405" s="334">
        <f>SUMIFS('Expenditures - all orgs'!$D$14:$D$3599,'Expenditures - all orgs'!$C$14:$C$3599, 'Budget Detail - FFFFFF'!$B405,'Expenditures - all orgs'!$B$14:$B$3599,'Budget Detail - FFFFFF'!$B$3)</f>
        <v>0</v>
      </c>
      <c r="D405" s="571">
        <f>SUMIFS('Expenditures - all orgs'!$E$14:$E$3599,'Expenditures - all orgs'!$C$14:$C$3599, 'Budget Detail - FFFFFF'!$B405,'Expenditures - all orgs'!$B$14:$B$3599,'Budget Detail - FFFFFF'!$B$3)</f>
        <v>0</v>
      </c>
      <c r="E405" s="572">
        <f>SUMIFS('Expenditures - all orgs'!$F$14:$F$3599,'Expenditures - all orgs'!$C$14:$C$3599, 'Budget Detail - FFFFFF'!$B405,'Expenditures - all orgs'!$B$14:$B$3599,'Budget Detail - FFFFFF'!$B$3)</f>
        <v>0</v>
      </c>
      <c r="F405" s="573">
        <f t="shared" ref="F405:F409" si="54">C405-D405-E405</f>
        <v>0</v>
      </c>
    </row>
    <row r="406" spans="1:10" x14ac:dyDescent="0.3">
      <c r="A406" s="708" t="s">
        <v>291</v>
      </c>
      <c r="B406" s="670">
        <v>228200</v>
      </c>
      <c r="C406" s="334">
        <f>SUMIFS('Expenditures - all orgs'!$D$14:$D$3599,'Expenditures - all orgs'!$C$14:$C$3599, 'Budget Detail - FFFFFF'!$B406,'Expenditures - all orgs'!$B$14:$B$3599,'Budget Detail - FFFFFF'!$B$3)</f>
        <v>0</v>
      </c>
      <c r="D406" s="571">
        <f>SUMIFS('Expenditures - all orgs'!$E$14:$E$3599,'Expenditures - all orgs'!$C$14:$C$3599, 'Budget Detail - FFFFFF'!$B406,'Expenditures - all orgs'!$B$14:$B$3599,'Budget Detail - FFFFFF'!$B$3)</f>
        <v>0</v>
      </c>
      <c r="E406" s="572">
        <f>SUMIFS('Expenditures - all orgs'!$F$14:$F$3599,'Expenditures - all orgs'!$C$14:$C$3599, 'Budget Detail - FFFFFF'!$B406,'Expenditures - all orgs'!$B$14:$B$3599,'Budget Detail - FFFFFF'!$B$3)</f>
        <v>0</v>
      </c>
      <c r="F406" s="573">
        <f t="shared" si="54"/>
        <v>0</v>
      </c>
    </row>
    <row r="407" spans="1:10" x14ac:dyDescent="0.3">
      <c r="A407" s="708" t="s">
        <v>293</v>
      </c>
      <c r="B407" s="670">
        <v>228300</v>
      </c>
      <c r="C407" s="334">
        <f>SUMIFS('Expenditures - all orgs'!$D$14:$D$3599,'Expenditures - all orgs'!$C$14:$C$3599, 'Budget Detail - FFFFFF'!$B407,'Expenditures - all orgs'!$B$14:$B$3599,'Budget Detail - FFFFFF'!$B$3)</f>
        <v>0</v>
      </c>
      <c r="D407" s="571">
        <f>SUMIFS('Expenditures - all orgs'!$E$14:$E$3599,'Expenditures - all orgs'!$C$14:$C$3599, 'Budget Detail - FFFFFF'!$B407,'Expenditures - all orgs'!$B$14:$B$3599,'Budget Detail - FFFFFF'!$B$3)</f>
        <v>0</v>
      </c>
      <c r="E407" s="572">
        <f>SUMIFS('Expenditures - all orgs'!$F$14:$F$3599,'Expenditures - all orgs'!$C$14:$C$3599, 'Budget Detail - FFFFFF'!$B407,'Expenditures - all orgs'!$B$14:$B$3599,'Budget Detail - FFFFFF'!$B$3)</f>
        <v>0</v>
      </c>
      <c r="F407" s="573">
        <f t="shared" si="54"/>
        <v>0</v>
      </c>
    </row>
    <row r="408" spans="1:10" x14ac:dyDescent="0.3">
      <c r="A408" s="708" t="s">
        <v>443</v>
      </c>
      <c r="B408" s="670">
        <v>228800</v>
      </c>
      <c r="C408" s="334">
        <f>SUMIFS('Expenditures - all orgs'!$D$14:$D$3599,'Expenditures - all orgs'!$C$14:$C$3599, 'Budget Detail - FFFFFF'!$B408,'Expenditures - all orgs'!$B$14:$B$3599,'Budget Detail - FFFFFF'!$B$3)</f>
        <v>0</v>
      </c>
      <c r="D408" s="571">
        <f>SUMIFS('Expenditures - all orgs'!$E$14:$E$3599,'Expenditures - all orgs'!$C$14:$C$3599, 'Budget Detail - FFFFFF'!$B408,'Expenditures - all orgs'!$B$14:$B$3599,'Budget Detail - FFFFFF'!$B$3)</f>
        <v>0</v>
      </c>
      <c r="E408" s="572">
        <f>SUMIFS('Expenditures - all orgs'!$F$14:$F$3599,'Expenditures - all orgs'!$C$14:$C$3599, 'Budget Detail - FFFFFF'!$B408,'Expenditures - all orgs'!$B$14:$B$3599,'Budget Detail - FFFFFF'!$B$3)</f>
        <v>0</v>
      </c>
      <c r="F408" s="573">
        <f t="shared" si="54"/>
        <v>0</v>
      </c>
    </row>
    <row r="409" spans="1:10" ht="15" thickBot="1" x14ac:dyDescent="0.35">
      <c r="A409" s="708" t="s">
        <v>104</v>
      </c>
      <c r="B409" s="670" t="s">
        <v>107</v>
      </c>
      <c r="C409" s="334">
        <f>SUMIFS('Expenditures - all orgs'!$D$14:$D$3599,'Expenditures - all orgs'!$C$14:$C$3599, 'Budget Detail - FFFFFF'!$B409,'Expenditures - all orgs'!$B$14:$B$3599,'Budget Detail - FFFFFF'!$B$3)</f>
        <v>0</v>
      </c>
      <c r="D409" s="574">
        <f>SUMIFS('Expenditures - all orgs'!$E$14:$E$3599,'Expenditures - all orgs'!$C$14:$C$3599, 'Budget Detail - FFFFFF'!$B409,'Expenditures - all orgs'!$B$14:$B$3599,'Budget Detail - FFFFFF'!$B$3)</f>
        <v>0</v>
      </c>
      <c r="E409" s="575">
        <f>SUMIFS('Expenditures - all orgs'!$F$14:$F$3599,'Expenditures - all orgs'!$C$14:$C$3599, 'Budget Detail - FFFFFF'!$B409,'Expenditures - all orgs'!$B$14:$B$3599,'Budget Detail - FFFFFF'!$B$3)</f>
        <v>0</v>
      </c>
      <c r="F409" s="576">
        <f t="shared" si="54"/>
        <v>0</v>
      </c>
    </row>
    <row r="410" spans="1:10" ht="15" thickBot="1" x14ac:dyDescent="0.35">
      <c r="A410" s="708"/>
      <c r="B410" s="671" t="s">
        <v>362</v>
      </c>
      <c r="C410" s="382">
        <f>SUM(C405:C409)</f>
        <v>0</v>
      </c>
      <c r="D410" s="382">
        <f t="shared" ref="D410:F410" si="55">SUM(D405:D409)</f>
        <v>0</v>
      </c>
      <c r="E410" s="382">
        <f t="shared" si="55"/>
        <v>0</v>
      </c>
      <c r="F410" s="382">
        <f t="shared" si="55"/>
        <v>0</v>
      </c>
    </row>
    <row r="411" spans="1:10" x14ac:dyDescent="0.3">
      <c r="A411" s="708"/>
      <c r="B411" s="588"/>
      <c r="C411" s="288"/>
      <c r="D411" s="966"/>
      <c r="E411" s="966"/>
      <c r="F411" s="967"/>
    </row>
    <row r="412" spans="1:10" x14ac:dyDescent="0.3">
      <c r="A412" s="231" t="s">
        <v>437</v>
      </c>
      <c r="B412" s="588"/>
      <c r="C412" s="288"/>
      <c r="D412" s="288"/>
      <c r="E412" s="288"/>
      <c r="F412" s="290"/>
    </row>
    <row r="413" spans="1:10" ht="15" thickBot="1" x14ac:dyDescent="0.35">
      <c r="A413" s="222" t="s">
        <v>438</v>
      </c>
      <c r="B413" s="1120">
        <v>232000</v>
      </c>
      <c r="C413" s="1148">
        <f>SUMIFS('Expenditures - all orgs'!$D$14:$D$3599,'Expenditures - all orgs'!$C$14:$C$3599, 'Budget Detail - FFFFFF'!$B413,'Expenditures - all orgs'!$B$14:$B$3599,'Budget Detail - FFFFFF'!$B$3)</f>
        <v>0</v>
      </c>
      <c r="D413" s="1150">
        <f>SUMIFS('Expenditures - all orgs'!$E$14:$E$3599,'Expenditures - all orgs'!$C$14:$C$3599, 'Budget Detail - FFFFFF'!$B413,'Expenditures - all orgs'!$B$14:$B$3599,'Budget Detail - FFFFFF'!$B$3)</f>
        <v>0</v>
      </c>
      <c r="E413" s="1149">
        <f>SUMIFS('Expenditures - all orgs'!$F$14:$F$3599,'Expenditures - all orgs'!$C$14:$C$3599, 'Budget Detail - FFFFFF'!$B413,'Expenditures - all orgs'!$B$14:$B$3599,'Budget Detail - FFFFFF'!$B$3)</f>
        <v>0</v>
      </c>
      <c r="F413" s="1151">
        <f t="shared" ref="F413" si="56">C413-D413-E413</f>
        <v>0</v>
      </c>
    </row>
    <row r="414" spans="1:10" ht="15" thickBot="1" x14ac:dyDescent="0.35">
      <c r="A414" s="708"/>
      <c r="B414" s="1121" t="s">
        <v>362</v>
      </c>
      <c r="C414" s="1122">
        <f>SUM(C413:C413)</f>
        <v>0</v>
      </c>
      <c r="D414" s="1122">
        <f>SUM(D413:D413)</f>
        <v>0</v>
      </c>
      <c r="E414" s="1122">
        <f>SUM(E413:E413)</f>
        <v>0</v>
      </c>
      <c r="F414" s="1122">
        <f>SUM(F413:F413)</f>
        <v>0</v>
      </c>
    </row>
    <row r="415" spans="1:10" x14ac:dyDescent="0.3">
      <c r="A415" s="708"/>
      <c r="B415" s="588"/>
      <c r="C415" s="288"/>
      <c r="D415" s="966"/>
      <c r="E415" s="966"/>
      <c r="F415" s="967"/>
    </row>
    <row r="416" spans="1:10" x14ac:dyDescent="0.3">
      <c r="A416" s="231" t="s">
        <v>364</v>
      </c>
      <c r="B416" s="588"/>
      <c r="C416" s="288"/>
      <c r="D416" s="288"/>
      <c r="E416" s="288"/>
      <c r="F416" s="290"/>
      <c r="G416" s="305"/>
      <c r="H416" s="306"/>
      <c r="I416" s="306"/>
      <c r="J416" s="306"/>
    </row>
    <row r="417" spans="1:10" x14ac:dyDescent="0.3">
      <c r="A417" s="222" t="s">
        <v>105</v>
      </c>
      <c r="B417" s="698" t="s">
        <v>365</v>
      </c>
      <c r="C417" s="694">
        <f>SUMIFS('Expenditures - all orgs'!$D$14:$D$3599,'Expenditures - all orgs'!$C$14:$C$3599, 'Budget Detail - FFFFFF'!$B417,'Expenditures - all orgs'!$B$14:$B$3599,'Budget Detail - FFFFFF'!$B$3)</f>
        <v>0</v>
      </c>
      <c r="D417" s="695">
        <f>SUMIFS('Expenditures - all orgs'!$E$14:$E$3599,'Expenditures - all orgs'!$C$14:$C$3599, 'Budget Detail - FFFFFF'!$B417,'Expenditures - all orgs'!$B$14:$B$3599,'Budget Detail - FFFFFF'!$B$3)</f>
        <v>0</v>
      </c>
      <c r="E417" s="696">
        <f>SUMIFS('Expenditures - all orgs'!$F$14:$F$3599,'Expenditures - all orgs'!$C$14:$C$3599, 'Budget Detail - FFFFFF'!$B417,'Expenditures - all orgs'!$B$14:$B$3599,'Budget Detail - FFFFFF'!$B$3)</f>
        <v>0</v>
      </c>
      <c r="F417" s="697">
        <f>C417-D417-E417</f>
        <v>0</v>
      </c>
      <c r="G417" s="305"/>
      <c r="H417" s="306"/>
      <c r="I417" s="306"/>
      <c r="J417" s="306"/>
    </row>
    <row r="418" spans="1:10" x14ac:dyDescent="0.3">
      <c r="A418" s="222" t="s">
        <v>105</v>
      </c>
      <c r="B418" s="699" t="s">
        <v>365</v>
      </c>
      <c r="C418" s="694">
        <f>SUMIFS('Expenditures - all orgs'!$D$14:$D$3599,'Expenditures - all orgs'!$C$14:$C$3599, 'Budget Detail - FFFFFF'!$B418,'Expenditures - all orgs'!$B$14:$B$3599,'Budget Detail - FFFFFF'!$B$3)</f>
        <v>0</v>
      </c>
      <c r="D418" s="695">
        <f>SUMIFS('Expenditures - all orgs'!$E$14:$E$3599,'Expenditures - all orgs'!$C$14:$C$3599, 'Budget Detail - FFFFFF'!$B418,'Expenditures - all orgs'!$B$14:$B$3599,'Budget Detail - FFFFFF'!$B$3)</f>
        <v>0</v>
      </c>
      <c r="E418" s="696">
        <f>SUMIFS('Expenditures - all orgs'!$F$14:$F$3599,'Expenditures - all orgs'!$C$14:$C$3599, 'Budget Detail - FFFFFF'!$B418,'Expenditures - all orgs'!$B$14:$B$3599,'Budget Detail - FFFFFF'!$B$3)</f>
        <v>0</v>
      </c>
      <c r="F418" s="697">
        <f t="shared" ref="F418:F427" si="57">C418-D418-E418</f>
        <v>0</v>
      </c>
      <c r="G418" s="305"/>
      <c r="H418" s="306"/>
      <c r="I418" s="306"/>
      <c r="J418" s="306"/>
    </row>
    <row r="419" spans="1:10" x14ac:dyDescent="0.3">
      <c r="A419" s="222" t="s">
        <v>105</v>
      </c>
      <c r="B419" s="699" t="s">
        <v>365</v>
      </c>
      <c r="C419" s="694">
        <f>SUMIFS('Expenditures - all orgs'!$D$14:$D$3599,'Expenditures - all orgs'!$C$14:$C$3599, 'Budget Detail - FFFFFF'!$B419,'Expenditures - all orgs'!$B$14:$B$3599,'Budget Detail - FFFFFF'!$B$3)</f>
        <v>0</v>
      </c>
      <c r="D419" s="695">
        <f>SUMIFS('Expenditures - all orgs'!$E$14:$E$3599,'Expenditures - all orgs'!$C$14:$C$3599, 'Budget Detail - FFFFFF'!$B419,'Expenditures - all orgs'!$B$14:$B$3599,'Budget Detail - FFFFFF'!$B$3)</f>
        <v>0</v>
      </c>
      <c r="E419" s="696">
        <f>SUMIFS('Expenditures - all orgs'!$F$14:$F$3599,'Expenditures - all orgs'!$C$14:$C$3599, 'Budget Detail - FFFFFF'!$B419,'Expenditures - all orgs'!$B$14:$B$3599,'Budget Detail - FFFFFF'!$B$3)</f>
        <v>0</v>
      </c>
      <c r="F419" s="697">
        <f t="shared" si="57"/>
        <v>0</v>
      </c>
      <c r="G419" s="305"/>
      <c r="H419" s="306"/>
      <c r="I419" s="306"/>
      <c r="J419" s="306"/>
    </row>
    <row r="420" spans="1:10" x14ac:dyDescent="0.3">
      <c r="A420" s="222" t="s">
        <v>105</v>
      </c>
      <c r="B420" s="699" t="s">
        <v>365</v>
      </c>
      <c r="C420" s="694">
        <f>SUMIFS('Expenditures - all orgs'!$D$14:$D$3599,'Expenditures - all orgs'!$C$14:$C$3599, 'Budget Detail - FFFFFF'!$B420,'Expenditures - all orgs'!$B$14:$B$3599,'Budget Detail - FFFFFF'!$B$3)</f>
        <v>0</v>
      </c>
      <c r="D420" s="695">
        <f>SUMIFS('Expenditures - all orgs'!$E$14:$E$3599,'Expenditures - all orgs'!$C$14:$C$3599, 'Budget Detail - FFFFFF'!$B420,'Expenditures - all orgs'!$B$14:$B$3599,'Budget Detail - FFFFFF'!$B$3)</f>
        <v>0</v>
      </c>
      <c r="E420" s="696">
        <f>SUMIFS('Expenditures - all orgs'!$F$14:$F$3599,'Expenditures - all orgs'!$C$14:$C$3599, 'Budget Detail - FFFFFF'!$B420,'Expenditures - all orgs'!$B$14:$B$3599,'Budget Detail - FFFFFF'!$B$3)</f>
        <v>0</v>
      </c>
      <c r="F420" s="697">
        <f t="shared" si="57"/>
        <v>0</v>
      </c>
      <c r="G420" s="305"/>
      <c r="H420" s="306"/>
      <c r="I420" s="306"/>
      <c r="J420" s="306"/>
    </row>
    <row r="421" spans="1:10" x14ac:dyDescent="0.3">
      <c r="A421" s="222" t="s">
        <v>105</v>
      </c>
      <c r="B421" s="699" t="s">
        <v>365</v>
      </c>
      <c r="C421" s="694">
        <f>SUMIFS('Expenditures - all orgs'!$D$14:$D$3599,'Expenditures - all orgs'!$C$14:$C$3599, 'Budget Detail - FFFFFF'!$B421,'Expenditures - all orgs'!$B$14:$B$3599,'Budget Detail - FFFFFF'!$B$3)</f>
        <v>0</v>
      </c>
      <c r="D421" s="695">
        <f>SUMIFS('Expenditures - all orgs'!$E$14:$E$3599,'Expenditures - all orgs'!$C$14:$C$3599, 'Budget Detail - FFFFFF'!$B421,'Expenditures - all orgs'!$B$14:$B$3599,'Budget Detail - FFFFFF'!$B$3)</f>
        <v>0</v>
      </c>
      <c r="E421" s="696">
        <f>SUMIFS('Expenditures - all orgs'!$F$14:$F$3599,'Expenditures - all orgs'!$C$14:$C$3599, 'Budget Detail - FFFFFF'!$B421,'Expenditures - all orgs'!$B$14:$B$3599,'Budget Detail - FFFFFF'!$B$3)</f>
        <v>0</v>
      </c>
      <c r="F421" s="697">
        <f t="shared" si="57"/>
        <v>0</v>
      </c>
      <c r="G421" s="305"/>
      <c r="H421" s="306"/>
      <c r="I421" s="306"/>
      <c r="J421" s="306"/>
    </row>
    <row r="422" spans="1:10" x14ac:dyDescent="0.3">
      <c r="A422" s="222" t="s">
        <v>105</v>
      </c>
      <c r="B422" s="699" t="s">
        <v>365</v>
      </c>
      <c r="C422" s="694">
        <f>SUMIFS('Expenditures - all orgs'!$D$14:$D$3599,'Expenditures - all orgs'!$C$14:$C$3599, 'Budget Detail - FFFFFF'!$B422,'Expenditures - all orgs'!$B$14:$B$3599,'Budget Detail - FFFFFF'!$B$3)</f>
        <v>0</v>
      </c>
      <c r="D422" s="695">
        <f>SUMIFS('Expenditures - all orgs'!$E$14:$E$3599,'Expenditures - all orgs'!$C$14:$C$3599, 'Budget Detail - FFFFFF'!$B422,'Expenditures - all orgs'!$B$14:$B$3599,'Budget Detail - FFFFFF'!$B$3)</f>
        <v>0</v>
      </c>
      <c r="E422" s="696">
        <f>SUMIFS('Expenditures - all orgs'!$F$14:$F$3599,'Expenditures - all orgs'!$C$14:$C$3599, 'Budget Detail - FFFFFF'!$B422,'Expenditures - all orgs'!$B$14:$B$3599,'Budget Detail - FFFFFF'!$B$3)</f>
        <v>0</v>
      </c>
      <c r="F422" s="697">
        <f t="shared" si="57"/>
        <v>0</v>
      </c>
      <c r="G422" s="305"/>
      <c r="H422" s="306"/>
      <c r="I422" s="306"/>
      <c r="J422" s="306"/>
    </row>
    <row r="423" spans="1:10" x14ac:dyDescent="0.3">
      <c r="A423" s="222" t="s">
        <v>105</v>
      </c>
      <c r="B423" s="699" t="s">
        <v>365</v>
      </c>
      <c r="C423" s="694">
        <f>SUMIFS('Expenditures - all orgs'!$D$14:$D$3599,'Expenditures - all orgs'!$C$14:$C$3599, 'Budget Detail - FFFFFF'!$B423,'Expenditures - all orgs'!$B$14:$B$3599,'Budget Detail - FFFFFF'!$B$3)</f>
        <v>0</v>
      </c>
      <c r="D423" s="695">
        <f>SUMIFS('Expenditures - all orgs'!$E$14:$E$3599,'Expenditures - all orgs'!$C$14:$C$3599, 'Budget Detail - FFFFFF'!$B423,'Expenditures - all orgs'!$B$14:$B$3599,'Budget Detail - FFFFFF'!$B$3)</f>
        <v>0</v>
      </c>
      <c r="E423" s="696">
        <f>SUMIFS('Expenditures - all orgs'!$F$14:$F$3599,'Expenditures - all orgs'!$C$14:$C$3599, 'Budget Detail - FFFFFF'!$B423,'Expenditures - all orgs'!$B$14:$B$3599,'Budget Detail - FFFFFF'!$B$3)</f>
        <v>0</v>
      </c>
      <c r="F423" s="697">
        <f t="shared" si="57"/>
        <v>0</v>
      </c>
      <c r="G423" s="305"/>
      <c r="H423" s="306"/>
      <c r="I423" s="306"/>
      <c r="J423" s="306"/>
    </row>
    <row r="424" spans="1:10" x14ac:dyDescent="0.3">
      <c r="A424" s="222" t="s">
        <v>105</v>
      </c>
      <c r="B424" s="699" t="s">
        <v>365</v>
      </c>
      <c r="C424" s="694">
        <f>SUMIFS('Expenditures - all orgs'!$D$14:$D$3599,'Expenditures - all orgs'!$C$14:$C$3599, 'Budget Detail - FFFFFF'!$B424,'Expenditures - all orgs'!$B$14:$B$3599,'Budget Detail - FFFFFF'!$B$3)</f>
        <v>0</v>
      </c>
      <c r="D424" s="695">
        <f>SUMIFS('Expenditures - all orgs'!$E$14:$E$3599,'Expenditures - all orgs'!$C$14:$C$3599, 'Budget Detail - FFFFFF'!$B424,'Expenditures - all orgs'!$B$14:$B$3599,'Budget Detail - FFFFFF'!$B$3)</f>
        <v>0</v>
      </c>
      <c r="E424" s="696">
        <f>SUMIFS('Expenditures - all orgs'!$F$14:$F$3599,'Expenditures - all orgs'!$C$14:$C$3599, 'Budget Detail - FFFFFF'!$B424,'Expenditures - all orgs'!$B$14:$B$3599,'Budget Detail - FFFFFF'!$B$3)</f>
        <v>0</v>
      </c>
      <c r="F424" s="697">
        <f t="shared" si="57"/>
        <v>0</v>
      </c>
      <c r="G424" s="305"/>
      <c r="H424" s="306"/>
      <c r="I424" s="306"/>
      <c r="J424" s="306"/>
    </row>
    <row r="425" spans="1:10" x14ac:dyDescent="0.3">
      <c r="A425" s="222" t="s">
        <v>105</v>
      </c>
      <c r="B425" s="699" t="s">
        <v>365</v>
      </c>
      <c r="C425" s="694">
        <f>SUMIFS('Expenditures - all orgs'!$D$14:$D$3599,'Expenditures - all orgs'!$C$14:$C$3599, 'Budget Detail - FFFFFF'!$B425,'Expenditures - all orgs'!$B$14:$B$3599,'Budget Detail - FFFFFF'!$B$3)</f>
        <v>0</v>
      </c>
      <c r="D425" s="695">
        <f>SUMIFS('Expenditures - all orgs'!$E$14:$E$3599,'Expenditures - all orgs'!$C$14:$C$3599, 'Budget Detail - FFFFFF'!$B425,'Expenditures - all orgs'!$B$14:$B$3599,'Budget Detail - FFFFFF'!$B$3)</f>
        <v>0</v>
      </c>
      <c r="E425" s="696">
        <f>SUMIFS('Expenditures - all orgs'!$F$14:$F$3599,'Expenditures - all orgs'!$C$14:$C$3599, 'Budget Detail - FFFFFF'!$B425,'Expenditures - all orgs'!$B$14:$B$3599,'Budget Detail - FFFFFF'!$B$3)</f>
        <v>0</v>
      </c>
      <c r="F425" s="697">
        <f t="shared" si="57"/>
        <v>0</v>
      </c>
      <c r="G425" s="305"/>
      <c r="H425" s="306"/>
      <c r="I425" s="306"/>
      <c r="J425" s="306"/>
    </row>
    <row r="426" spans="1:10" x14ac:dyDescent="0.3">
      <c r="A426" s="222" t="s">
        <v>105</v>
      </c>
      <c r="B426" s="699" t="s">
        <v>365</v>
      </c>
      <c r="C426" s="694">
        <f>SUMIFS('Expenditures - all orgs'!$D$14:$D$3599,'Expenditures - all orgs'!$C$14:$C$3599, 'Budget Detail - FFFFFF'!$B426,'Expenditures - all orgs'!$B$14:$B$3599,'Budget Detail - FFFFFF'!$B$3)</f>
        <v>0</v>
      </c>
      <c r="D426" s="695">
        <f>SUMIFS('Expenditures - all orgs'!$E$14:$E$3599,'Expenditures - all orgs'!$C$14:$C$3599, 'Budget Detail - FFFFFF'!$B426,'Expenditures - all orgs'!$B$14:$B$3599,'Budget Detail - FFFFFF'!$B$3)</f>
        <v>0</v>
      </c>
      <c r="E426" s="696">
        <f>SUMIFS('Expenditures - all orgs'!$F$14:$F$3599,'Expenditures - all orgs'!$C$14:$C$3599, 'Budget Detail - FFFFFF'!$B426,'Expenditures - all orgs'!$B$14:$B$3599,'Budget Detail - FFFFFF'!$B$3)</f>
        <v>0</v>
      </c>
      <c r="F426" s="697">
        <f t="shared" si="57"/>
        <v>0</v>
      </c>
      <c r="G426" s="305"/>
      <c r="H426" s="306"/>
      <c r="I426" s="306"/>
      <c r="J426" s="306"/>
    </row>
    <row r="427" spans="1:10" x14ac:dyDescent="0.3">
      <c r="A427" s="222" t="s">
        <v>105</v>
      </c>
      <c r="B427" s="699" t="s">
        <v>365</v>
      </c>
      <c r="C427" s="694">
        <f>SUMIFS('Expenditures - all orgs'!$D$14:$D$3599,'Expenditures - all orgs'!$C$14:$C$3599, 'Budget Detail - FFFFFF'!$B427,'Expenditures - all orgs'!$B$14:$B$3599,'Budget Detail - FFFFFF'!$B$3)</f>
        <v>0</v>
      </c>
      <c r="D427" s="695">
        <f>SUMIFS('Expenditures - all orgs'!$E$14:$E$3599,'Expenditures - all orgs'!$C$14:$C$3599, 'Budget Detail - FFFFFF'!$B427,'Expenditures - all orgs'!$B$14:$B$3599,'Budget Detail - FFFFFF'!$B$3)</f>
        <v>0</v>
      </c>
      <c r="E427" s="696">
        <f>SUMIFS('Expenditures - all orgs'!$F$14:$F$3599,'Expenditures - all orgs'!$C$14:$C$3599, 'Budget Detail - FFFFFF'!$B427,'Expenditures - all orgs'!$B$14:$B$3599,'Budget Detail - FFFFFF'!$B$3)</f>
        <v>0</v>
      </c>
      <c r="F427" s="697">
        <f t="shared" si="57"/>
        <v>0</v>
      </c>
      <c r="G427" s="305"/>
      <c r="H427" s="306"/>
      <c r="I427" s="306"/>
      <c r="J427" s="306"/>
    </row>
    <row r="428" spans="1:10" ht="15" thickBot="1" x14ac:dyDescent="0.35">
      <c r="A428" s="222" t="s">
        <v>105</v>
      </c>
      <c r="B428" s="699" t="s">
        <v>365</v>
      </c>
      <c r="C428" s="694">
        <f>SUMIFS('Expenditures - all orgs'!$D$14:$D$3599,'Expenditures - all orgs'!$C$14:$C$3599, 'Budget Detail - FFFFFF'!$B428,'Expenditures - all orgs'!$B$14:$B$3599,'Budget Detail - FFFFFF'!$B$3)</f>
        <v>0</v>
      </c>
      <c r="D428" s="695">
        <f>SUMIFS('Expenditures - all orgs'!$E$14:$E$3599,'Expenditures - all orgs'!$C$14:$C$3599, 'Budget Detail - FFFFFF'!$B428,'Expenditures - all orgs'!$B$14:$B$3599,'Budget Detail - FFFFFF'!$B$3)</f>
        <v>0</v>
      </c>
      <c r="E428" s="696">
        <f>SUMIFS('Expenditures - all orgs'!$F$14:$F$3599,'Expenditures - all orgs'!$C$14:$C$3599, 'Budget Detail - FFFFFF'!$B428,'Expenditures - all orgs'!$B$14:$B$3599,'Budget Detail - FFFFFF'!$B$3)</f>
        <v>0</v>
      </c>
      <c r="F428" s="697">
        <f>C428-D428-E428</f>
        <v>0</v>
      </c>
      <c r="G428" s="305"/>
      <c r="H428" s="306"/>
      <c r="I428" s="306"/>
      <c r="J428" s="306"/>
    </row>
    <row r="429" spans="1:10" ht="15" thickBot="1" x14ac:dyDescent="0.35">
      <c r="A429" s="708"/>
      <c r="B429" s="700" t="s">
        <v>362</v>
      </c>
      <c r="C429" s="485">
        <f>SUM(C417:C428)</f>
        <v>0</v>
      </c>
      <c r="D429" s="485">
        <f t="shared" ref="D429:F429" si="58">SUM(D417:D428)</f>
        <v>0</v>
      </c>
      <c r="E429" s="485">
        <f t="shared" si="58"/>
        <v>0</v>
      </c>
      <c r="F429" s="485">
        <f t="shared" si="58"/>
        <v>0</v>
      </c>
      <c r="G429" s="305"/>
      <c r="H429" s="306"/>
      <c r="I429" s="306"/>
      <c r="J429" s="306"/>
    </row>
    <row r="430" spans="1:10" x14ac:dyDescent="0.3">
      <c r="A430" s="708"/>
      <c r="B430" s="588"/>
      <c r="C430" s="288"/>
      <c r="D430" s="288"/>
      <c r="E430" s="288"/>
      <c r="F430" s="290"/>
      <c r="G430" s="305"/>
      <c r="H430" s="306"/>
      <c r="I430" s="306"/>
      <c r="J430" s="306"/>
    </row>
    <row r="431" spans="1:10" x14ac:dyDescent="0.3">
      <c r="A431" s="226" t="s">
        <v>106</v>
      </c>
      <c r="B431" s="672"/>
      <c r="C431" s="335"/>
      <c r="D431" s="975"/>
      <c r="E431" s="975"/>
      <c r="F431" s="967"/>
    </row>
    <row r="432" spans="1:10" x14ac:dyDescent="0.3">
      <c r="A432" s="222" t="s">
        <v>105</v>
      </c>
      <c r="B432" s="673" t="s">
        <v>107</v>
      </c>
      <c r="C432" s="336">
        <f>SUMIFS('Expenditures - all orgs'!$D$14:$D$3599,'Expenditures - all orgs'!$C$14:$C$3599, 'Budget Detail - FFFFFF'!$B432,'Expenditures - all orgs'!$B$14:$B$3599,'Budget Detail - FFFFFF'!$B$3)</f>
        <v>0</v>
      </c>
      <c r="D432" s="577">
        <f>SUMIFS('Expenditures - all orgs'!$E$14:$E$3599,'Expenditures - all orgs'!$C$14:$C$3599, 'Budget Detail - FFFFFF'!$B432,'Expenditures - all orgs'!$B$14:$B$3599,'Budget Detail - FFFFFF'!$B$3)</f>
        <v>0</v>
      </c>
      <c r="E432" s="578">
        <f>SUMIFS('Expenditures - all orgs'!$F$14:$F$3599,'Expenditures - all orgs'!$C$14:$C$3599, 'Budget Detail - FFFFFF'!$B432,'Expenditures - all orgs'!$B$14:$B$3599,'Budget Detail - FFFFFF'!$B$3)</f>
        <v>0</v>
      </c>
      <c r="F432" s="579">
        <f>C432-D432-E432</f>
        <v>0</v>
      </c>
    </row>
    <row r="433" spans="1:6" x14ac:dyDescent="0.3">
      <c r="A433" s="222" t="s">
        <v>105</v>
      </c>
      <c r="B433" s="674" t="s">
        <v>107</v>
      </c>
      <c r="C433" s="336">
        <f>SUMIFS('Expenditures - all orgs'!$D$14:$D$3599,'Expenditures - all orgs'!$C$14:$C$3599, 'Budget Detail - FFFFFF'!$B433,'Expenditures - all orgs'!$B$14:$B$3599,'Budget Detail - FFFFFF'!$B$3)</f>
        <v>0</v>
      </c>
      <c r="D433" s="577">
        <f>SUMIFS('Expenditures - all orgs'!$E$14:$E$3599,'Expenditures - all orgs'!$C$14:$C$3599, 'Budget Detail - FFFFFF'!$B433,'Expenditures - all orgs'!$B$14:$B$3599,'Budget Detail - FFFFFF'!$B$3)</f>
        <v>0</v>
      </c>
      <c r="E433" s="578">
        <f>SUMIFS('Expenditures - all orgs'!$F$14:$F$3599,'Expenditures - all orgs'!$C$14:$C$3599, 'Budget Detail - FFFFFF'!$B433,'Expenditures - all orgs'!$B$14:$B$3599,'Budget Detail - FFFFFF'!$B$3)</f>
        <v>0</v>
      </c>
      <c r="F433" s="579">
        <f t="shared" ref="F433:F451" si="59">C433-D433-E433</f>
        <v>0</v>
      </c>
    </row>
    <row r="434" spans="1:6" x14ac:dyDescent="0.3">
      <c r="A434" s="222" t="s">
        <v>105</v>
      </c>
      <c r="B434" s="674" t="s">
        <v>107</v>
      </c>
      <c r="C434" s="336">
        <f>SUMIFS('Expenditures - all orgs'!$D$14:$D$3599,'Expenditures - all orgs'!$C$14:$C$3599, 'Budget Detail - FFFFFF'!$B434,'Expenditures - all orgs'!$B$14:$B$3599,'Budget Detail - FFFFFF'!$B$3)</f>
        <v>0</v>
      </c>
      <c r="D434" s="577">
        <f>SUMIFS('Expenditures - all orgs'!$E$14:$E$3599,'Expenditures - all orgs'!$C$14:$C$3599, 'Budget Detail - FFFFFF'!$B434,'Expenditures - all orgs'!$B$14:$B$3599,'Budget Detail - FFFFFF'!$B$3)</f>
        <v>0</v>
      </c>
      <c r="E434" s="578">
        <f>SUMIFS('Expenditures - all orgs'!$F$14:$F$3599,'Expenditures - all orgs'!$C$14:$C$3599, 'Budget Detail - FFFFFF'!$B434,'Expenditures - all orgs'!$B$14:$B$3599,'Budget Detail - FFFFFF'!$B$3)</f>
        <v>0</v>
      </c>
      <c r="F434" s="579">
        <f t="shared" si="59"/>
        <v>0</v>
      </c>
    </row>
    <row r="435" spans="1:6" x14ac:dyDescent="0.3">
      <c r="A435" s="222" t="s">
        <v>105</v>
      </c>
      <c r="B435" s="674" t="s">
        <v>107</v>
      </c>
      <c r="C435" s="336">
        <f>SUMIFS('Expenditures - all orgs'!$D$14:$D$3599,'Expenditures - all orgs'!$C$14:$C$3599, 'Budget Detail - FFFFFF'!$B435,'Expenditures - all orgs'!$B$14:$B$3599,'Budget Detail - FFFFFF'!$B$3)</f>
        <v>0</v>
      </c>
      <c r="D435" s="577">
        <f>SUMIFS('Expenditures - all orgs'!$E$14:$E$3599,'Expenditures - all orgs'!$C$14:$C$3599, 'Budget Detail - FFFFFF'!$B435,'Expenditures - all orgs'!$B$14:$B$3599,'Budget Detail - FFFFFF'!$B$3)</f>
        <v>0</v>
      </c>
      <c r="E435" s="578">
        <f>SUMIFS('Expenditures - all orgs'!$F$14:$F$3599,'Expenditures - all orgs'!$C$14:$C$3599, 'Budget Detail - FFFFFF'!$B435,'Expenditures - all orgs'!$B$14:$B$3599,'Budget Detail - FFFFFF'!$B$3)</f>
        <v>0</v>
      </c>
      <c r="F435" s="579">
        <f t="shared" si="59"/>
        <v>0</v>
      </c>
    </row>
    <row r="436" spans="1:6" x14ac:dyDescent="0.3">
      <c r="A436" s="222" t="s">
        <v>105</v>
      </c>
      <c r="B436" s="674" t="s">
        <v>107</v>
      </c>
      <c r="C436" s="336">
        <f>SUMIFS('Expenditures - all orgs'!$D$14:$D$3599,'Expenditures - all orgs'!$C$14:$C$3599, 'Budget Detail - FFFFFF'!$B436,'Expenditures - all orgs'!$B$14:$B$3599,'Budget Detail - FFFFFF'!$B$3)</f>
        <v>0</v>
      </c>
      <c r="D436" s="577">
        <f>SUMIFS('Expenditures - all orgs'!$E$14:$E$3599,'Expenditures - all orgs'!$C$14:$C$3599, 'Budget Detail - FFFFFF'!$B436,'Expenditures - all orgs'!$B$14:$B$3599,'Budget Detail - FFFFFF'!$B$3)</f>
        <v>0</v>
      </c>
      <c r="E436" s="578">
        <f>SUMIFS('Expenditures - all orgs'!$F$14:$F$3599,'Expenditures - all orgs'!$C$14:$C$3599, 'Budget Detail - FFFFFF'!$B436,'Expenditures - all orgs'!$B$14:$B$3599,'Budget Detail - FFFFFF'!$B$3)</f>
        <v>0</v>
      </c>
      <c r="F436" s="579">
        <f t="shared" si="59"/>
        <v>0</v>
      </c>
    </row>
    <row r="437" spans="1:6" x14ac:dyDescent="0.3">
      <c r="A437" s="222" t="s">
        <v>105</v>
      </c>
      <c r="B437" s="674" t="s">
        <v>107</v>
      </c>
      <c r="C437" s="336">
        <f>SUMIFS('Expenditures - all orgs'!$D$14:$D$3599,'Expenditures - all orgs'!$C$14:$C$3599, 'Budget Detail - FFFFFF'!$B437,'Expenditures - all orgs'!$B$14:$B$3599,'Budget Detail - FFFFFF'!$B$3)</f>
        <v>0</v>
      </c>
      <c r="D437" s="577">
        <f>SUMIFS('Expenditures - all orgs'!$E$14:$E$3599,'Expenditures - all orgs'!$C$14:$C$3599, 'Budget Detail - FFFFFF'!$B437,'Expenditures - all orgs'!$B$14:$B$3599,'Budget Detail - FFFFFF'!$B$3)</f>
        <v>0</v>
      </c>
      <c r="E437" s="578">
        <f>SUMIFS('Expenditures - all orgs'!$F$14:$F$3599,'Expenditures - all orgs'!$C$14:$C$3599, 'Budget Detail - FFFFFF'!$B437,'Expenditures - all orgs'!$B$14:$B$3599,'Budget Detail - FFFFFF'!$B$3)</f>
        <v>0</v>
      </c>
      <c r="F437" s="579">
        <f t="shared" si="59"/>
        <v>0</v>
      </c>
    </row>
    <row r="438" spans="1:6" x14ac:dyDescent="0.3">
      <c r="A438" s="222" t="s">
        <v>105</v>
      </c>
      <c r="B438" s="674" t="s">
        <v>107</v>
      </c>
      <c r="C438" s="336">
        <f>SUMIFS('Expenditures - all orgs'!$D$14:$D$3599,'Expenditures - all orgs'!$C$14:$C$3599, 'Budget Detail - FFFFFF'!$B438,'Expenditures - all orgs'!$B$14:$B$3599,'Budget Detail - FFFFFF'!$B$3)</f>
        <v>0</v>
      </c>
      <c r="D438" s="577">
        <f>SUMIFS('Expenditures - all orgs'!$E$14:$E$3599,'Expenditures - all orgs'!$C$14:$C$3599, 'Budget Detail - FFFFFF'!$B438,'Expenditures - all orgs'!$B$14:$B$3599,'Budget Detail - FFFFFF'!$B$3)</f>
        <v>0</v>
      </c>
      <c r="E438" s="578">
        <f>SUMIFS('Expenditures - all orgs'!$F$14:$F$3599,'Expenditures - all orgs'!$C$14:$C$3599, 'Budget Detail - FFFFFF'!$B438,'Expenditures - all orgs'!$B$14:$B$3599,'Budget Detail - FFFFFF'!$B$3)</f>
        <v>0</v>
      </c>
      <c r="F438" s="579">
        <f t="shared" si="59"/>
        <v>0</v>
      </c>
    </row>
    <row r="439" spans="1:6" x14ac:dyDescent="0.3">
      <c r="A439" s="222" t="s">
        <v>105</v>
      </c>
      <c r="B439" s="674" t="s">
        <v>107</v>
      </c>
      <c r="C439" s="336">
        <f>SUMIFS('Expenditures - all orgs'!$D$14:$D$3599,'Expenditures - all orgs'!$C$14:$C$3599, 'Budget Detail - FFFFFF'!$B439,'Expenditures - all orgs'!$B$14:$B$3599,'Budget Detail - FFFFFF'!$B$3)</f>
        <v>0</v>
      </c>
      <c r="D439" s="577">
        <f>SUMIFS('Expenditures - all orgs'!$E$14:$E$3599,'Expenditures - all orgs'!$C$14:$C$3599, 'Budget Detail - FFFFFF'!$B439,'Expenditures - all orgs'!$B$14:$B$3599,'Budget Detail - FFFFFF'!$B$3)</f>
        <v>0</v>
      </c>
      <c r="E439" s="578">
        <f>SUMIFS('Expenditures - all orgs'!$F$14:$F$3599,'Expenditures - all orgs'!$C$14:$C$3599, 'Budget Detail - FFFFFF'!$B439,'Expenditures - all orgs'!$B$14:$B$3599,'Budget Detail - FFFFFF'!$B$3)</f>
        <v>0</v>
      </c>
      <c r="F439" s="579">
        <f t="shared" si="59"/>
        <v>0</v>
      </c>
    </row>
    <row r="440" spans="1:6" x14ac:dyDescent="0.3">
      <c r="A440" s="222" t="s">
        <v>105</v>
      </c>
      <c r="B440" s="674" t="s">
        <v>107</v>
      </c>
      <c r="C440" s="336">
        <f>SUMIFS('Expenditures - all orgs'!$D$14:$D$3599,'Expenditures - all orgs'!$C$14:$C$3599, 'Budget Detail - FFFFFF'!$B440,'Expenditures - all orgs'!$B$14:$B$3599,'Budget Detail - FFFFFF'!$B$3)</f>
        <v>0</v>
      </c>
      <c r="D440" s="577">
        <f>SUMIFS('Expenditures - all orgs'!$E$14:$E$3599,'Expenditures - all orgs'!$C$14:$C$3599, 'Budget Detail - FFFFFF'!$B440,'Expenditures - all orgs'!$B$14:$B$3599,'Budget Detail - FFFFFF'!$B$3)</f>
        <v>0</v>
      </c>
      <c r="E440" s="578">
        <f>SUMIFS('Expenditures - all orgs'!$F$14:$F$3599,'Expenditures - all orgs'!$C$14:$C$3599, 'Budget Detail - FFFFFF'!$B440,'Expenditures - all orgs'!$B$14:$B$3599,'Budget Detail - FFFFFF'!$B$3)</f>
        <v>0</v>
      </c>
      <c r="F440" s="579">
        <f t="shared" si="59"/>
        <v>0</v>
      </c>
    </row>
    <row r="441" spans="1:6" x14ac:dyDescent="0.3">
      <c r="A441" s="222" t="s">
        <v>105</v>
      </c>
      <c r="B441" s="674" t="s">
        <v>107</v>
      </c>
      <c r="C441" s="336">
        <f>SUMIFS('Expenditures - all orgs'!$D$14:$D$3599,'Expenditures - all orgs'!$C$14:$C$3599, 'Budget Detail - FFFFFF'!$B441,'Expenditures - all orgs'!$B$14:$B$3599,'Budget Detail - FFFFFF'!$B$3)</f>
        <v>0</v>
      </c>
      <c r="D441" s="577">
        <f>SUMIFS('Expenditures - all orgs'!$E$14:$E$3599,'Expenditures - all orgs'!$C$14:$C$3599, 'Budget Detail - FFFFFF'!$B441,'Expenditures - all orgs'!$B$14:$B$3599,'Budget Detail - FFFFFF'!$B$3)</f>
        <v>0</v>
      </c>
      <c r="E441" s="578">
        <f>SUMIFS('Expenditures - all orgs'!$F$14:$F$3599,'Expenditures - all orgs'!$C$14:$C$3599, 'Budget Detail - FFFFFF'!$B441,'Expenditures - all orgs'!$B$14:$B$3599,'Budget Detail - FFFFFF'!$B$3)</f>
        <v>0</v>
      </c>
      <c r="F441" s="579">
        <f t="shared" si="59"/>
        <v>0</v>
      </c>
    </row>
    <row r="442" spans="1:6" x14ac:dyDescent="0.3">
      <c r="A442" s="222" t="s">
        <v>105</v>
      </c>
      <c r="B442" s="674" t="s">
        <v>107</v>
      </c>
      <c r="C442" s="336">
        <f>SUMIFS('Expenditures - all orgs'!$D$14:$D$3599,'Expenditures - all orgs'!$C$14:$C$3599, 'Budget Detail - FFFFFF'!$B442,'Expenditures - all orgs'!$B$14:$B$3599,'Budget Detail - FFFFFF'!$B$3)</f>
        <v>0</v>
      </c>
      <c r="D442" s="577">
        <f>SUMIFS('Expenditures - all orgs'!$E$14:$E$3599,'Expenditures - all orgs'!$C$14:$C$3599, 'Budget Detail - FFFFFF'!$B442,'Expenditures - all orgs'!$B$14:$B$3599,'Budget Detail - FFFFFF'!$B$3)</f>
        <v>0</v>
      </c>
      <c r="E442" s="578">
        <f>SUMIFS('Expenditures - all orgs'!$F$14:$F$3599,'Expenditures - all orgs'!$C$14:$C$3599, 'Budget Detail - FFFFFF'!$B442,'Expenditures - all orgs'!$B$14:$B$3599,'Budget Detail - FFFFFF'!$B$3)</f>
        <v>0</v>
      </c>
      <c r="F442" s="579">
        <f t="shared" si="59"/>
        <v>0</v>
      </c>
    </row>
    <row r="443" spans="1:6" x14ac:dyDescent="0.3">
      <c r="A443" s="222" t="s">
        <v>105</v>
      </c>
      <c r="B443" s="674" t="s">
        <v>107</v>
      </c>
      <c r="C443" s="336">
        <f>SUMIFS('Expenditures - all orgs'!$D$14:$D$3599,'Expenditures - all orgs'!$C$14:$C$3599, 'Budget Detail - FFFFFF'!$B443,'Expenditures - all orgs'!$B$14:$B$3599,'Budget Detail - FFFFFF'!$B$3)</f>
        <v>0</v>
      </c>
      <c r="D443" s="577">
        <f>SUMIFS('Expenditures - all orgs'!$E$14:$E$3599,'Expenditures - all orgs'!$C$14:$C$3599, 'Budget Detail - FFFFFF'!$B443,'Expenditures - all orgs'!$B$14:$B$3599,'Budget Detail - FFFFFF'!$B$3)</f>
        <v>0</v>
      </c>
      <c r="E443" s="578">
        <f>SUMIFS('Expenditures - all orgs'!$F$14:$F$3599,'Expenditures - all orgs'!$C$14:$C$3599, 'Budget Detail - FFFFFF'!$B443,'Expenditures - all orgs'!$B$14:$B$3599,'Budget Detail - FFFFFF'!$B$3)</f>
        <v>0</v>
      </c>
      <c r="F443" s="579">
        <f t="shared" si="59"/>
        <v>0</v>
      </c>
    </row>
    <row r="444" spans="1:6" x14ac:dyDescent="0.3">
      <c r="A444" s="222" t="s">
        <v>105</v>
      </c>
      <c r="B444" s="674" t="s">
        <v>107</v>
      </c>
      <c r="C444" s="336">
        <f>SUMIFS('Expenditures - all orgs'!$D$14:$D$3599,'Expenditures - all orgs'!$C$14:$C$3599, 'Budget Detail - FFFFFF'!$B444,'Expenditures - all orgs'!$B$14:$B$3599,'Budget Detail - FFFFFF'!$B$3)</f>
        <v>0</v>
      </c>
      <c r="D444" s="577">
        <f>SUMIFS('Expenditures - all orgs'!$E$14:$E$3599,'Expenditures - all orgs'!$C$14:$C$3599, 'Budget Detail - FFFFFF'!$B444,'Expenditures - all orgs'!$B$14:$B$3599,'Budget Detail - FFFFFF'!$B$3)</f>
        <v>0</v>
      </c>
      <c r="E444" s="578">
        <f>SUMIFS('Expenditures - all orgs'!$F$14:$F$3599,'Expenditures - all orgs'!$C$14:$C$3599, 'Budget Detail - FFFFFF'!$B444,'Expenditures - all orgs'!$B$14:$B$3599,'Budget Detail - FFFFFF'!$B$3)</f>
        <v>0</v>
      </c>
      <c r="F444" s="579">
        <f t="shared" si="59"/>
        <v>0</v>
      </c>
    </row>
    <row r="445" spans="1:6" x14ac:dyDescent="0.3">
      <c r="A445" s="222" t="s">
        <v>105</v>
      </c>
      <c r="B445" s="674" t="s">
        <v>107</v>
      </c>
      <c r="C445" s="336">
        <f>SUMIFS('Expenditures - all orgs'!$D$14:$D$3599,'Expenditures - all orgs'!$C$14:$C$3599, 'Budget Detail - FFFFFF'!$B445,'Expenditures - all orgs'!$B$14:$B$3599,'Budget Detail - FFFFFF'!$B$3)</f>
        <v>0</v>
      </c>
      <c r="D445" s="577">
        <f>SUMIFS('Expenditures - all orgs'!$E$14:$E$3599,'Expenditures - all orgs'!$C$14:$C$3599, 'Budget Detail - FFFFFF'!$B445,'Expenditures - all orgs'!$B$14:$B$3599,'Budget Detail - FFFFFF'!$B$3)</f>
        <v>0</v>
      </c>
      <c r="E445" s="578">
        <f>SUMIFS('Expenditures - all orgs'!$F$14:$F$3599,'Expenditures - all orgs'!$C$14:$C$3599, 'Budget Detail - FFFFFF'!$B445,'Expenditures - all orgs'!$B$14:$B$3599,'Budget Detail - FFFFFF'!$B$3)</f>
        <v>0</v>
      </c>
      <c r="F445" s="579">
        <f t="shared" si="59"/>
        <v>0</v>
      </c>
    </row>
    <row r="446" spans="1:6" x14ac:dyDescent="0.3">
      <c r="A446" s="222" t="s">
        <v>105</v>
      </c>
      <c r="B446" s="674" t="s">
        <v>107</v>
      </c>
      <c r="C446" s="336">
        <f>SUMIFS('Expenditures - all orgs'!$D$14:$D$3599,'Expenditures - all orgs'!$C$14:$C$3599, 'Budget Detail - FFFFFF'!$B446,'Expenditures - all orgs'!$B$14:$B$3599,'Budget Detail - FFFFFF'!$B$3)</f>
        <v>0</v>
      </c>
      <c r="D446" s="577">
        <f>SUMIFS('Expenditures - all orgs'!$E$14:$E$3599,'Expenditures - all orgs'!$C$14:$C$3599, 'Budget Detail - FFFFFF'!$B446,'Expenditures - all orgs'!$B$14:$B$3599,'Budget Detail - FFFFFF'!$B$3)</f>
        <v>0</v>
      </c>
      <c r="E446" s="578">
        <f>SUMIFS('Expenditures - all orgs'!$F$14:$F$3599,'Expenditures - all orgs'!$C$14:$C$3599, 'Budget Detail - FFFFFF'!$B446,'Expenditures - all orgs'!$B$14:$B$3599,'Budget Detail - FFFFFF'!$B$3)</f>
        <v>0</v>
      </c>
      <c r="F446" s="579">
        <f t="shared" si="59"/>
        <v>0</v>
      </c>
    </row>
    <row r="447" spans="1:6" x14ac:dyDescent="0.3">
      <c r="A447" s="222" t="s">
        <v>105</v>
      </c>
      <c r="B447" s="674" t="s">
        <v>107</v>
      </c>
      <c r="C447" s="336">
        <f>SUMIFS('Expenditures - all orgs'!$D$14:$D$3599,'Expenditures - all orgs'!$C$14:$C$3599, 'Budget Detail - FFFFFF'!$B447,'Expenditures - all orgs'!$B$14:$B$3599,'Budget Detail - FFFFFF'!$B$3)</f>
        <v>0</v>
      </c>
      <c r="D447" s="577">
        <f>SUMIFS('Expenditures - all orgs'!$E$14:$E$3599,'Expenditures - all orgs'!$C$14:$C$3599, 'Budget Detail - FFFFFF'!$B447,'Expenditures - all orgs'!$B$14:$B$3599,'Budget Detail - FFFFFF'!$B$3)</f>
        <v>0</v>
      </c>
      <c r="E447" s="578">
        <f>SUMIFS('Expenditures - all orgs'!$F$14:$F$3599,'Expenditures - all orgs'!$C$14:$C$3599, 'Budget Detail - FFFFFF'!$B447,'Expenditures - all orgs'!$B$14:$B$3599,'Budget Detail - FFFFFF'!$B$3)</f>
        <v>0</v>
      </c>
      <c r="F447" s="579">
        <f t="shared" si="59"/>
        <v>0</v>
      </c>
    </row>
    <row r="448" spans="1:6" x14ac:dyDescent="0.3">
      <c r="A448" s="222" t="s">
        <v>105</v>
      </c>
      <c r="B448" s="674" t="s">
        <v>107</v>
      </c>
      <c r="C448" s="336">
        <f>SUMIFS('Expenditures - all orgs'!$D$14:$D$3599,'Expenditures - all orgs'!$C$14:$C$3599, 'Budget Detail - FFFFFF'!$B448,'Expenditures - all orgs'!$B$14:$B$3599,'Budget Detail - FFFFFF'!$B$3)</f>
        <v>0</v>
      </c>
      <c r="D448" s="577">
        <f>SUMIFS('Expenditures - all orgs'!$E$14:$E$3599,'Expenditures - all orgs'!$C$14:$C$3599, 'Budget Detail - FFFFFF'!$B448,'Expenditures - all orgs'!$B$14:$B$3599,'Budget Detail - FFFFFF'!$B$3)</f>
        <v>0</v>
      </c>
      <c r="E448" s="578">
        <f>SUMIFS('Expenditures - all orgs'!$F$14:$F$3599,'Expenditures - all orgs'!$C$14:$C$3599, 'Budget Detail - FFFFFF'!$B448,'Expenditures - all orgs'!$B$14:$B$3599,'Budget Detail - FFFFFF'!$B$3)</f>
        <v>0</v>
      </c>
      <c r="F448" s="579">
        <f t="shared" si="59"/>
        <v>0</v>
      </c>
    </row>
    <row r="449" spans="1:6" x14ac:dyDescent="0.3">
      <c r="A449" s="222" t="s">
        <v>105</v>
      </c>
      <c r="B449" s="674" t="s">
        <v>107</v>
      </c>
      <c r="C449" s="336">
        <f>SUMIFS('Expenditures - all orgs'!$D$14:$D$3599,'Expenditures - all orgs'!$C$14:$C$3599, 'Budget Detail - FFFFFF'!$B449,'Expenditures - all orgs'!$B$14:$B$3599,'Budget Detail - FFFFFF'!$B$3)</f>
        <v>0</v>
      </c>
      <c r="D449" s="577">
        <f>SUMIFS('Expenditures - all orgs'!$E$14:$E$3599,'Expenditures - all orgs'!$C$14:$C$3599, 'Budget Detail - FFFFFF'!$B449,'Expenditures - all orgs'!$B$14:$B$3599,'Budget Detail - FFFFFF'!$B$3)</f>
        <v>0</v>
      </c>
      <c r="E449" s="578">
        <f>SUMIFS('Expenditures - all orgs'!$F$14:$F$3599,'Expenditures - all orgs'!$C$14:$C$3599, 'Budget Detail - FFFFFF'!$B449,'Expenditures - all orgs'!$B$14:$B$3599,'Budget Detail - FFFFFF'!$B$3)</f>
        <v>0</v>
      </c>
      <c r="F449" s="579">
        <f t="shared" si="59"/>
        <v>0</v>
      </c>
    </row>
    <row r="450" spans="1:6" x14ac:dyDescent="0.3">
      <c r="A450" s="222" t="s">
        <v>105</v>
      </c>
      <c r="B450" s="674" t="s">
        <v>107</v>
      </c>
      <c r="C450" s="336">
        <f>SUMIFS('Expenditures - all orgs'!$D$14:$D$3599,'Expenditures - all orgs'!$C$14:$C$3599, 'Budget Detail - FFFFFF'!$B450,'Expenditures - all orgs'!$B$14:$B$3599,'Budget Detail - FFFFFF'!$B$3)</f>
        <v>0</v>
      </c>
      <c r="D450" s="577">
        <f>SUMIFS('Expenditures - all orgs'!$E$14:$E$3599,'Expenditures - all orgs'!$C$14:$C$3599, 'Budget Detail - FFFFFF'!$B450,'Expenditures - all orgs'!$B$14:$B$3599,'Budget Detail - FFFFFF'!$B$3)</f>
        <v>0</v>
      </c>
      <c r="E450" s="578">
        <f>SUMIFS('Expenditures - all orgs'!$F$14:$F$3599,'Expenditures - all orgs'!$C$14:$C$3599, 'Budget Detail - FFFFFF'!$B450,'Expenditures - all orgs'!$B$14:$B$3599,'Budget Detail - FFFFFF'!$B$3)</f>
        <v>0</v>
      </c>
      <c r="F450" s="579">
        <f t="shared" si="59"/>
        <v>0</v>
      </c>
    </row>
    <row r="451" spans="1:6" ht="15" thickBot="1" x14ac:dyDescent="0.35">
      <c r="A451" s="222" t="s">
        <v>105</v>
      </c>
      <c r="B451" s="674" t="s">
        <v>107</v>
      </c>
      <c r="C451" s="336">
        <f>SUMIFS('Expenditures - all orgs'!$D$14:$D$3599,'Expenditures - all orgs'!$C$14:$C$3599, 'Budget Detail - FFFFFF'!$B451,'Expenditures - all orgs'!$B$14:$B$3599,'Budget Detail - FFFFFF'!$B$3)</f>
        <v>0</v>
      </c>
      <c r="D451" s="580">
        <f>SUMIFS('Expenditures - all orgs'!$E$14:$E$3599,'Expenditures - all orgs'!$C$14:$C$3599, 'Budget Detail - FFFFFF'!$B451,'Expenditures - all orgs'!$B$14:$B$3599,'Budget Detail - FFFFFF'!$B$3)</f>
        <v>0</v>
      </c>
      <c r="E451" s="581">
        <f>SUMIFS('Expenditures - all orgs'!$F$14:$F$3599,'Expenditures - all orgs'!$C$14:$C$3599, 'Budget Detail - FFFFFF'!$B451,'Expenditures - all orgs'!$B$14:$B$3599,'Budget Detail - FFFFFF'!$B$3)</f>
        <v>0</v>
      </c>
      <c r="F451" s="582">
        <f t="shared" si="59"/>
        <v>0</v>
      </c>
    </row>
    <row r="452" spans="1:6" ht="15" thickBot="1" x14ac:dyDescent="0.35">
      <c r="A452" s="218"/>
      <c r="B452" s="675" t="s">
        <v>362</v>
      </c>
      <c r="C452" s="385">
        <f>SUM(C432:C451)</f>
        <v>0</v>
      </c>
      <c r="D452" s="385">
        <f t="shared" ref="D452:F452" si="60">SUM(D432:D451)</f>
        <v>0</v>
      </c>
      <c r="E452" s="385">
        <f t="shared" si="60"/>
        <v>0</v>
      </c>
      <c r="F452" s="385">
        <f t="shared" si="60"/>
        <v>0</v>
      </c>
    </row>
    <row r="453" spans="1:6" ht="18" thickBot="1" x14ac:dyDescent="0.35">
      <c r="A453" s="227"/>
      <c r="B453" s="227"/>
      <c r="C453" s="383"/>
      <c r="D453" s="383"/>
      <c r="E453" s="383"/>
      <c r="F453" s="384"/>
    </row>
    <row r="454" spans="1:6" ht="18" thickBot="1" x14ac:dyDescent="0.35">
      <c r="A454" s="1376" t="s">
        <v>307</v>
      </c>
      <c r="B454" s="1377"/>
      <c r="C454" s="337">
        <f>C88+C104+C118+C129+C147+C166+C200+C210+C220+C228+C235+C246+C255+C269+C280+C288+C303+C316+C323+C331+C345+C354+C362+C370+C380+C389+C402+C410+C414+C429+C452</f>
        <v>0</v>
      </c>
      <c r="D454" s="337">
        <f t="shared" ref="D454:F454" si="61">D88+D104+D118+D129+D147+D166+D200+D210+D220+D228+D235+D246+D255+D269+D280+D288+D303+D316+D323+D331+D345+D354+D362+D370+D380+D389+D402+D410+D414+D429+D452</f>
        <v>0</v>
      </c>
      <c r="E454" s="337">
        <f t="shared" si="61"/>
        <v>0</v>
      </c>
      <c r="F454" s="337">
        <f t="shared" si="61"/>
        <v>0</v>
      </c>
    </row>
    <row r="455" spans="1:6" x14ac:dyDescent="0.3">
      <c r="A455" s="218"/>
      <c r="B455" s="218"/>
      <c r="C455" s="338"/>
      <c r="D455" s="338"/>
      <c r="E455" s="338"/>
      <c r="F455" s="303"/>
    </row>
    <row r="456" spans="1:6" x14ac:dyDescent="0.3">
      <c r="A456" s="228" t="s">
        <v>295</v>
      </c>
      <c r="B456" s="707"/>
      <c r="C456" s="291"/>
      <c r="D456" s="709"/>
      <c r="E456" s="710"/>
      <c r="F456" s="714"/>
    </row>
    <row r="457" spans="1:6" x14ac:dyDescent="0.3">
      <c r="A457" s="218" t="s">
        <v>444</v>
      </c>
      <c r="B457" s="589">
        <v>129900</v>
      </c>
      <c r="C457" s="339">
        <f>SUMIFS('Expenditures - all orgs'!$D$14:$D$3599,'Expenditures - all orgs'!$C$14:$C$3599, 'Budget Detail - FFFFFF'!$B457,'Expenditures - all orgs'!$B$14:$B$3599,'Budget Detail - FFFFFF'!$B$3)</f>
        <v>0</v>
      </c>
      <c r="D457" s="584">
        <f>SUMIFS('Expenditures - all orgs'!$E$14:$E$3599,'Expenditures - all orgs'!$C$14:$C$3599, 'Budget Detail - FFFFFF'!$B457,'Expenditures - all orgs'!$B$14:$B$3599,'Budget Detail - FFFFFF'!$B$3)</f>
        <v>0</v>
      </c>
      <c r="E457" s="296">
        <f>SUMIFS('Expenditures - all orgs'!$F$14:$F$3599,'Expenditures - all orgs'!$C$14:$C$3599, 'Budget Detail - FFFFFF'!$B457,'Expenditures - all orgs'!$B$14:$B$3599,'Budget Detail - FFFFFF'!$B$3)</f>
        <v>0</v>
      </c>
      <c r="F457" s="297">
        <f>C457-D457-E457</f>
        <v>0</v>
      </c>
    </row>
    <row r="458" spans="1:6" x14ac:dyDescent="0.3">
      <c r="A458" s="218" t="s">
        <v>445</v>
      </c>
      <c r="B458" s="590">
        <v>139900</v>
      </c>
      <c r="C458" s="339">
        <f>SUMIFS('Expenditures - all orgs'!$D$14:$D$3599,'Expenditures - all orgs'!$C$14:$C$3599, 'Budget Detail - FFFFFF'!$B458,'Expenditures - all orgs'!$B$14:$B$3599,'Budget Detail - FFFFFF'!$B$3)</f>
        <v>0</v>
      </c>
      <c r="D458" s="584">
        <f>SUMIFS('Expenditures - all orgs'!$E$14:$E$3599,'Expenditures - all orgs'!$C$14:$C$3599, 'Budget Detail - FFFFFF'!$B458,'Expenditures - all orgs'!$B$14:$B$3599,'Budget Detail - FFFFFF'!$B$3)</f>
        <v>0</v>
      </c>
      <c r="E458" s="296">
        <f>SUMIFS('Expenditures - all orgs'!$F$14:$F$3599,'Expenditures - all orgs'!$C$14:$C$3599, 'Budget Detail - FFFFFF'!$B458,'Expenditures - all orgs'!$B$14:$B$3599,'Budget Detail - FFFFFF'!$B$3)</f>
        <v>0</v>
      </c>
      <c r="F458" s="297">
        <f t="shared" ref="F458:F470" si="62">C458-D458-E458</f>
        <v>0</v>
      </c>
    </row>
    <row r="459" spans="1:6" x14ac:dyDescent="0.3">
      <c r="A459" s="218" t="s">
        <v>446</v>
      </c>
      <c r="B459" s="590">
        <v>149900</v>
      </c>
      <c r="C459" s="339">
        <f>SUMIFS('Expenditures - all orgs'!$D$14:$D$3599,'Expenditures - all orgs'!$C$14:$C$3599, 'Budget Detail - FFFFFF'!$B459,'Expenditures - all orgs'!$B$14:$B$3599,'Budget Detail - FFFFFF'!$B$3)</f>
        <v>0</v>
      </c>
      <c r="D459" s="584">
        <f>SUMIFS('Expenditures - all orgs'!$E$14:$E$3599,'Expenditures - all orgs'!$C$14:$C$3599, 'Budget Detail - FFFFFF'!$B459,'Expenditures - all orgs'!$B$14:$B$3599,'Budget Detail - FFFFFF'!$B$3)</f>
        <v>0</v>
      </c>
      <c r="E459" s="296">
        <f>SUMIFS('Expenditures - all orgs'!$F$14:$F$3599,'Expenditures - all orgs'!$C$14:$C$3599, 'Budget Detail - FFFFFF'!$B459,'Expenditures - all orgs'!$B$14:$B$3599,'Budget Detail - FFFFFF'!$B$3)</f>
        <v>0</v>
      </c>
      <c r="F459" s="297">
        <f t="shared" si="62"/>
        <v>0</v>
      </c>
    </row>
    <row r="460" spans="1:6" x14ac:dyDescent="0.3">
      <c r="A460" s="218" t="s">
        <v>447</v>
      </c>
      <c r="B460" s="590">
        <v>229900</v>
      </c>
      <c r="C460" s="339">
        <f>SUMIFS('Expenditures - all orgs'!$D$14:$D$3599,'Expenditures - all orgs'!$C$14:$C$3599, 'Budget Detail - FFFFFF'!$B460,'Expenditures - all orgs'!$B$14:$B$3599,'Budget Detail - FFFFFF'!$B$3)</f>
        <v>0</v>
      </c>
      <c r="D460" s="584">
        <f>SUMIFS('Expenditures - all orgs'!$E$14:$E$3599,'Expenditures - all orgs'!$C$14:$C$3599, 'Budget Detail - FFFFFF'!$B460,'Expenditures - all orgs'!$B$14:$B$3599,'Budget Detail - FFFFFF'!$B$3)</f>
        <v>0</v>
      </c>
      <c r="E460" s="296">
        <f>SUMIFS('Expenditures - all orgs'!$F$14:$F$3599,'Expenditures - all orgs'!$C$14:$C$3599, 'Budget Detail - FFFFFF'!$B460,'Expenditures - all orgs'!$B$14:$B$3599,'Budget Detail - FFFFFF'!$B$3)</f>
        <v>0</v>
      </c>
      <c r="F460" s="297">
        <f t="shared" si="62"/>
        <v>0</v>
      </c>
    </row>
    <row r="461" spans="1:6" x14ac:dyDescent="0.3">
      <c r="A461" s="218" t="s">
        <v>105</v>
      </c>
      <c r="B461" s="590" t="s">
        <v>52</v>
      </c>
      <c r="C461" s="339">
        <f>SUMIFS('Expenditures - all orgs'!$D$14:$D$3599,'Expenditures - all orgs'!$C$14:$C$3599, 'Budget Detail - FFFFFF'!$B461,'Expenditures - all orgs'!$B$14:$B$3599,'Budget Detail - FFFFFF'!$B$3)</f>
        <v>0</v>
      </c>
      <c r="D461" s="584">
        <f>SUMIFS('Expenditures - all orgs'!$E$14:$E$3599,'Expenditures - all orgs'!$C$14:$C$3599, 'Budget Detail - FFFFFF'!$B461,'Expenditures - all orgs'!$B$14:$B$3599,'Budget Detail - FFFFFF'!$B$3)</f>
        <v>0</v>
      </c>
      <c r="E461" s="296">
        <f>SUMIFS('Expenditures - all orgs'!$F$14:$F$3599,'Expenditures - all orgs'!$C$14:$C$3599, 'Budget Detail - FFFFFF'!$B461,'Expenditures - all orgs'!$B$14:$B$3599,'Budget Detail - FFFFFF'!$B$3)</f>
        <v>0</v>
      </c>
      <c r="F461" s="297">
        <f t="shared" si="62"/>
        <v>0</v>
      </c>
    </row>
    <row r="462" spans="1:6" x14ac:dyDescent="0.3">
      <c r="A462" s="218" t="s">
        <v>105</v>
      </c>
      <c r="B462" s="590" t="s">
        <v>52</v>
      </c>
      <c r="C462" s="339">
        <f>SUMIFS('Expenditures - all orgs'!$D$14:$D$3599,'Expenditures - all orgs'!$C$14:$C$3599, 'Budget Detail - FFFFFF'!$B462,'Expenditures - all orgs'!$B$14:$B$3599,'Budget Detail - FFFFFF'!$B$3)</f>
        <v>0</v>
      </c>
      <c r="D462" s="584">
        <f>SUMIFS('Expenditures - all orgs'!$E$14:$E$3599,'Expenditures - all orgs'!$C$14:$C$3599, 'Budget Detail - FFFFFF'!$B462,'Expenditures - all orgs'!$B$14:$B$3599,'Budget Detail - FFFFFF'!$B$3)</f>
        <v>0</v>
      </c>
      <c r="E462" s="296">
        <f>SUMIFS('Expenditures - all orgs'!$F$14:$F$3599,'Expenditures - all orgs'!$C$14:$C$3599, 'Budget Detail - FFFFFF'!$B462,'Expenditures - all orgs'!$B$14:$B$3599,'Budget Detail - FFFFFF'!$B$3)</f>
        <v>0</v>
      </c>
      <c r="F462" s="297">
        <f t="shared" ref="F462:F465" si="63">C462-D462-E462</f>
        <v>0</v>
      </c>
    </row>
    <row r="463" spans="1:6" x14ac:dyDescent="0.3">
      <c r="A463" s="218" t="s">
        <v>105</v>
      </c>
      <c r="B463" s="590" t="s">
        <v>52</v>
      </c>
      <c r="C463" s="339">
        <f>SUMIFS('Expenditures - all orgs'!$D$14:$D$3599,'Expenditures - all orgs'!$C$14:$C$3599, 'Budget Detail - FFFFFF'!$B463,'Expenditures - all orgs'!$B$14:$B$3599,'Budget Detail - FFFFFF'!$B$3)</f>
        <v>0</v>
      </c>
      <c r="D463" s="584">
        <f>SUMIFS('Expenditures - all orgs'!$E$14:$E$3599,'Expenditures - all orgs'!$C$14:$C$3599, 'Budget Detail - FFFFFF'!$B463,'Expenditures - all orgs'!$B$14:$B$3599,'Budget Detail - FFFFFF'!$B$3)</f>
        <v>0</v>
      </c>
      <c r="E463" s="296">
        <f>SUMIFS('Expenditures - all orgs'!$F$14:$F$3599,'Expenditures - all orgs'!$C$14:$C$3599, 'Budget Detail - FFFFFF'!$B463,'Expenditures - all orgs'!$B$14:$B$3599,'Budget Detail - FFFFFF'!$B$3)</f>
        <v>0</v>
      </c>
      <c r="F463" s="297">
        <f t="shared" si="63"/>
        <v>0</v>
      </c>
    </row>
    <row r="464" spans="1:6" x14ac:dyDescent="0.3">
      <c r="A464" s="218" t="s">
        <v>105</v>
      </c>
      <c r="B464" s="590" t="s">
        <v>52</v>
      </c>
      <c r="C464" s="339">
        <f>SUMIFS('Expenditures - all orgs'!$D$14:$D$3599,'Expenditures - all orgs'!$C$14:$C$3599, 'Budget Detail - FFFFFF'!$B464,'Expenditures - all orgs'!$B$14:$B$3599,'Budget Detail - FFFFFF'!$B$3)</f>
        <v>0</v>
      </c>
      <c r="D464" s="584">
        <f>SUMIFS('Expenditures - all orgs'!$E$14:$E$3599,'Expenditures - all orgs'!$C$14:$C$3599, 'Budget Detail - FFFFFF'!$B464,'Expenditures - all orgs'!$B$14:$B$3599,'Budget Detail - FFFFFF'!$B$3)</f>
        <v>0</v>
      </c>
      <c r="E464" s="296">
        <f>SUMIFS('Expenditures - all orgs'!$F$14:$F$3599,'Expenditures - all orgs'!$C$14:$C$3599, 'Budget Detail - FFFFFF'!$B464,'Expenditures - all orgs'!$B$14:$B$3599,'Budget Detail - FFFFFF'!$B$3)</f>
        <v>0</v>
      </c>
      <c r="F464" s="297">
        <f t="shared" si="63"/>
        <v>0</v>
      </c>
    </row>
    <row r="465" spans="1:9" x14ac:dyDescent="0.3">
      <c r="A465" s="218" t="s">
        <v>105</v>
      </c>
      <c r="B465" s="590" t="s">
        <v>52</v>
      </c>
      <c r="C465" s="339">
        <f>SUMIFS('Expenditures - all orgs'!$D$14:$D$3599,'Expenditures - all orgs'!$C$14:$C$3599, 'Budget Detail - FFFFFF'!$B465,'Expenditures - all orgs'!$B$14:$B$3599,'Budget Detail - FFFFFF'!$B$3)</f>
        <v>0</v>
      </c>
      <c r="D465" s="584">
        <f>SUMIFS('Expenditures - all orgs'!$E$14:$E$3599,'Expenditures - all orgs'!$C$14:$C$3599, 'Budget Detail - FFFFFF'!$B465,'Expenditures - all orgs'!$B$14:$B$3599,'Budget Detail - FFFFFF'!$B$3)</f>
        <v>0</v>
      </c>
      <c r="E465" s="296">
        <f>SUMIFS('Expenditures - all orgs'!$F$14:$F$3599,'Expenditures - all orgs'!$C$14:$C$3599, 'Budget Detail - FFFFFF'!$B465,'Expenditures - all orgs'!$B$14:$B$3599,'Budget Detail - FFFFFF'!$B$3)</f>
        <v>0</v>
      </c>
      <c r="F465" s="297">
        <f t="shared" si="63"/>
        <v>0</v>
      </c>
    </row>
    <row r="466" spans="1:9" x14ac:dyDescent="0.3">
      <c r="A466" s="218" t="s">
        <v>105</v>
      </c>
      <c r="B466" s="590" t="s">
        <v>52</v>
      </c>
      <c r="C466" s="339">
        <f>SUMIFS('Expenditures - all orgs'!$D$14:$D$3599,'Expenditures - all orgs'!$C$14:$C$3599, 'Budget Detail - FFFFFF'!$B466,'Expenditures - all orgs'!$B$14:$B$3599,'Budget Detail - FFFFFF'!$B$3)</f>
        <v>0</v>
      </c>
      <c r="D466" s="584">
        <f>SUMIFS('Expenditures - all orgs'!$E$14:$E$3599,'Expenditures - all orgs'!$C$14:$C$3599, 'Budget Detail - FFFFFF'!$B466,'Expenditures - all orgs'!$B$14:$B$3599,'Budget Detail - FFFFFF'!$B$3)</f>
        <v>0</v>
      </c>
      <c r="E466" s="296">
        <f>SUMIFS('Expenditures - all orgs'!$F$14:$F$3599,'Expenditures - all orgs'!$C$14:$C$3599, 'Budget Detail - FFFFFF'!$B466,'Expenditures - all orgs'!$B$14:$B$3599,'Budget Detail - FFFFFF'!$B$3)</f>
        <v>0</v>
      </c>
      <c r="F466" s="297">
        <f t="shared" si="62"/>
        <v>0</v>
      </c>
    </row>
    <row r="467" spans="1:9" x14ac:dyDescent="0.3">
      <c r="A467" s="218" t="s">
        <v>105</v>
      </c>
      <c r="B467" s="590" t="s">
        <v>52</v>
      </c>
      <c r="C467" s="339">
        <f>SUMIFS('Expenditures - all orgs'!$D$14:$D$3599,'Expenditures - all orgs'!$C$14:$C$3599, 'Budget Detail - FFFFFF'!$B467,'Expenditures - all orgs'!$B$14:$B$3599,'Budget Detail - FFFFFF'!$B$3)</f>
        <v>0</v>
      </c>
      <c r="D467" s="584">
        <f>SUMIFS('Expenditures - all orgs'!$E$14:$E$3599,'Expenditures - all orgs'!$C$14:$C$3599, 'Budget Detail - FFFFFF'!$B467,'Expenditures - all orgs'!$B$14:$B$3599,'Budget Detail - FFFFFF'!$B$3)</f>
        <v>0</v>
      </c>
      <c r="E467" s="296">
        <f>SUMIFS('Expenditures - all orgs'!$F$14:$F$3599,'Expenditures - all orgs'!$C$14:$C$3599, 'Budget Detail - FFFFFF'!$B467,'Expenditures - all orgs'!$B$14:$B$3599,'Budget Detail - FFFFFF'!$B$3)</f>
        <v>0</v>
      </c>
      <c r="F467" s="297">
        <f t="shared" si="62"/>
        <v>0</v>
      </c>
    </row>
    <row r="468" spans="1:9" x14ac:dyDescent="0.3">
      <c r="A468" s="218" t="s">
        <v>105</v>
      </c>
      <c r="B468" s="590" t="s">
        <v>52</v>
      </c>
      <c r="C468" s="339">
        <f>SUMIFS('Expenditures - all orgs'!$D$14:$D$3599,'Expenditures - all orgs'!$C$14:$C$3599, 'Budget Detail - FFFFFF'!$B468,'Expenditures - all orgs'!$B$14:$B$3599,'Budget Detail - FFFFFF'!$B$3)</f>
        <v>0</v>
      </c>
      <c r="D468" s="584">
        <f>SUMIFS('Expenditures - all orgs'!$E$14:$E$3599,'Expenditures - all orgs'!$C$14:$C$3599, 'Budget Detail - FFFFFF'!$B468,'Expenditures - all orgs'!$B$14:$B$3599,'Budget Detail - FFFFFF'!$B$3)</f>
        <v>0</v>
      </c>
      <c r="E468" s="296">
        <f>SUMIFS('Expenditures - all orgs'!$F$14:$F$3599,'Expenditures - all orgs'!$C$14:$C$3599, 'Budget Detail - FFFFFF'!$B468,'Expenditures - all orgs'!$B$14:$B$3599,'Budget Detail - FFFFFF'!$B$3)</f>
        <v>0</v>
      </c>
      <c r="F468" s="297">
        <f t="shared" si="62"/>
        <v>0</v>
      </c>
    </row>
    <row r="469" spans="1:9" x14ac:dyDescent="0.3">
      <c r="A469" s="218" t="s">
        <v>105</v>
      </c>
      <c r="B469" s="590" t="s">
        <v>52</v>
      </c>
      <c r="C469" s="339">
        <f>SUMIFS('Expenditures - all orgs'!$D$14:$D$3599,'Expenditures - all orgs'!$C$14:$C$3599, 'Budget Detail - FFFFFF'!$B469,'Expenditures - all orgs'!$B$14:$B$3599,'Budget Detail - FFFFFF'!$B$3)</f>
        <v>0</v>
      </c>
      <c r="D469" s="584">
        <f>SUMIFS('Expenditures - all orgs'!$E$14:$E$3599,'Expenditures - all orgs'!$C$14:$C$3599, 'Budget Detail - FFFFFF'!$B469,'Expenditures - all orgs'!$B$14:$B$3599,'Budget Detail - FFFFFF'!$B$3)</f>
        <v>0</v>
      </c>
      <c r="E469" s="296">
        <f>SUMIFS('Expenditures - all orgs'!$F$14:$F$3599,'Expenditures - all orgs'!$C$14:$C$3599, 'Budget Detail - FFFFFF'!$B469,'Expenditures - all orgs'!$B$14:$B$3599,'Budget Detail - FFFFFF'!$B$3)</f>
        <v>0</v>
      </c>
      <c r="F469" s="297">
        <f t="shared" si="62"/>
        <v>0</v>
      </c>
    </row>
    <row r="470" spans="1:9" ht="15" thickBot="1" x14ac:dyDescent="0.35">
      <c r="A470" s="707" t="s">
        <v>105</v>
      </c>
      <c r="B470" s="590" t="s">
        <v>52</v>
      </c>
      <c r="C470" s="339">
        <f>SUMIFS('Expenditures - all orgs'!$D$14:$D$3599,'Expenditures - all orgs'!$C$14:$C$3599, 'Budget Detail - FFFFFF'!$B470,'Expenditures - all orgs'!$B$14:$B$3599,'Budget Detail - FFFFFF'!$B$3)</f>
        <v>0</v>
      </c>
      <c r="D470" s="584">
        <f>SUMIFS('Expenditures - all orgs'!$E$14:$E$3599,'Expenditures - all orgs'!$C$14:$C$3599, 'Budget Detail - FFFFFF'!$B470,'Expenditures - all orgs'!$B$14:$B$3599,'Budget Detail - FFFFFF'!$B$3)</f>
        <v>0</v>
      </c>
      <c r="E470" s="296">
        <f>SUMIFS('Expenditures - all orgs'!$F$14:$F$3599,'Expenditures - all orgs'!$C$14:$C$3599, 'Budget Detail - FFFFFF'!$B470,'Expenditures - all orgs'!$B$14:$B$3599,'Budget Detail - FFFFFF'!$B$3)</f>
        <v>0</v>
      </c>
      <c r="F470" s="297">
        <f t="shared" si="62"/>
        <v>0</v>
      </c>
    </row>
    <row r="471" spans="1:9" ht="15" thickBot="1" x14ac:dyDescent="0.35">
      <c r="A471" s="1365" t="s">
        <v>296</v>
      </c>
      <c r="B471" s="1366"/>
      <c r="C471" s="1143">
        <f>SUM(C457:C470)</f>
        <v>0</v>
      </c>
      <c r="D471" s="1143">
        <f>SUM(D457:D470)</f>
        <v>0</v>
      </c>
      <c r="E471" s="1143">
        <f>SUM(E457:E470)</f>
        <v>0</v>
      </c>
      <c r="F471" s="1145">
        <f>SUM(F457:F470)</f>
        <v>0</v>
      </c>
    </row>
    <row r="472" spans="1:9" ht="15" thickBot="1" x14ac:dyDescent="0.35">
      <c r="A472" s="707"/>
      <c r="B472" s="707"/>
      <c r="C472" s="709"/>
      <c r="D472" s="709"/>
      <c r="E472" s="710"/>
      <c r="F472" s="714"/>
    </row>
    <row r="473" spans="1:9" ht="15.6" thickBot="1" x14ac:dyDescent="0.35">
      <c r="A473" s="1388" t="s">
        <v>314</v>
      </c>
      <c r="B473" s="1388"/>
      <c r="C473" s="340">
        <f>C454+C471</f>
        <v>0</v>
      </c>
      <c r="D473" s="340">
        <f>D454+D471</f>
        <v>0</v>
      </c>
      <c r="E473" s="340">
        <f>E454+E471</f>
        <v>0</v>
      </c>
      <c r="F473" s="976">
        <f>F454+F471</f>
        <v>0</v>
      </c>
    </row>
    <row r="474" spans="1:9" ht="15" thickBot="1" x14ac:dyDescent="0.35">
      <c r="A474" s="707"/>
      <c r="B474" s="707"/>
      <c r="C474" s="709"/>
      <c r="D474" s="709"/>
      <c r="E474" s="710"/>
      <c r="F474" s="714"/>
    </row>
    <row r="475" spans="1:9" ht="18.600000000000001" thickTop="1" thickBot="1" x14ac:dyDescent="0.35">
      <c r="A475" s="1429" t="s">
        <v>297</v>
      </c>
      <c r="B475" s="1430"/>
      <c r="C475" s="1099">
        <f>C83+C473</f>
        <v>0</v>
      </c>
      <c r="D475" s="1098">
        <f>D83+D473</f>
        <v>0</v>
      </c>
      <c r="E475" s="1100">
        <f>E83+E473</f>
        <v>0</v>
      </c>
      <c r="F475" s="1102">
        <f>F83+F473</f>
        <v>0</v>
      </c>
    </row>
    <row r="476" spans="1:9" ht="15" thickBot="1" x14ac:dyDescent="0.35">
      <c r="A476" s="707"/>
      <c r="B476" s="707"/>
      <c r="C476" s="709"/>
      <c r="D476" s="709"/>
      <c r="E476" s="710"/>
      <c r="F476" s="714"/>
    </row>
    <row r="477" spans="1:9" ht="18.600000000000001" thickTop="1" thickBot="1" x14ac:dyDescent="0.35">
      <c r="A477" s="707"/>
      <c r="B477" s="707"/>
      <c r="C477" s="709"/>
      <c r="D477" s="709"/>
      <c r="E477" s="710"/>
      <c r="F477" s="1101">
        <f>E475+F475</f>
        <v>0</v>
      </c>
      <c r="G477" s="1431" t="s">
        <v>366</v>
      </c>
      <c r="H477" s="1431"/>
      <c r="I477" s="1431"/>
    </row>
    <row r="478" spans="1:9" ht="15" thickTop="1" x14ac:dyDescent="0.3">
      <c r="A478" s="305"/>
      <c r="B478" s="305"/>
      <c r="C478" s="709"/>
      <c r="D478" s="709"/>
      <c r="E478" s="710"/>
      <c r="F478" s="714"/>
    </row>
  </sheetData>
  <sheetProtection algorithmName="SHA-512" hashValue="FdBvgKgkh2UMFgTtZNoc5mjJiVrkSt3AWBfFUkN7U4gjCvXtuNQe43OAP6g8fMbKRJrZqCfkkqnRVXsZlI1XPA==" saltValue="n8kWecZ+YsC6ZIH+eV9b+Q==" spinCount="100000" sheet="1" objects="1" scenarios="1"/>
  <mergeCells count="15">
    <mergeCell ref="E7:E8"/>
    <mergeCell ref="B2:D2"/>
    <mergeCell ref="B5:D5"/>
    <mergeCell ref="A7:A8"/>
    <mergeCell ref="B7:B8"/>
    <mergeCell ref="C7:C8"/>
    <mergeCell ref="D7:D8"/>
    <mergeCell ref="A475:B475"/>
    <mergeCell ref="G477:I477"/>
    <mergeCell ref="A71:B71"/>
    <mergeCell ref="A81:B81"/>
    <mergeCell ref="A83:B83"/>
    <mergeCell ref="A454:B454"/>
    <mergeCell ref="A471:B471"/>
    <mergeCell ref="A473:B473"/>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411"/>
  <sheetViews>
    <sheetView workbookViewId="0">
      <pane ySplit="3" topLeftCell="A4" activePane="bottomLeft" state="frozen"/>
      <selection pane="bottomLeft" activeCell="D383" sqref="D383:D406"/>
    </sheetView>
  </sheetViews>
  <sheetFormatPr defaultColWidth="8.88671875" defaultRowHeight="13.8" x14ac:dyDescent="0.3"/>
  <cols>
    <col min="1" max="1" width="8.88671875" style="86"/>
    <col min="2" max="2" width="21.109375" style="1" bestFit="1" customWidth="1"/>
    <col min="3" max="3" width="13.33203125" style="85" bestFit="1" customWidth="1"/>
    <col min="4" max="4" width="32.109375" style="1" bestFit="1" customWidth="1"/>
    <col min="5" max="5" width="17.5546875" style="1" bestFit="1" customWidth="1"/>
    <col min="6" max="6" width="16.44140625" style="1" bestFit="1" customWidth="1"/>
    <col min="7" max="7" width="3.33203125" style="1" customWidth="1"/>
    <col min="8" max="8" width="8.88671875" style="86"/>
    <col min="9" max="9" width="21.109375" style="85" bestFit="1" customWidth="1"/>
    <col min="10" max="10" width="13.33203125" style="85" bestFit="1" customWidth="1"/>
    <col min="11" max="11" width="33.109375" style="85" bestFit="1" customWidth="1"/>
    <col min="12" max="12" width="20.109375" style="85" bestFit="1" customWidth="1"/>
    <col min="13" max="13" width="16.44140625" style="85" bestFit="1" customWidth="1"/>
    <col min="14" max="14" width="3.33203125" style="85" customWidth="1"/>
    <col min="15" max="16384" width="8.88671875" style="1"/>
  </cols>
  <sheetData>
    <row r="1" spans="1:14" ht="14.4" thickBot="1" x14ac:dyDescent="0.35"/>
    <row r="2" spans="1:14" ht="30.6" thickBot="1" x14ac:dyDescent="0.35">
      <c r="B2" s="27"/>
      <c r="C2" s="27"/>
      <c r="D2" s="131" t="s">
        <v>125</v>
      </c>
      <c r="E2" s="99"/>
      <c r="F2" s="27"/>
      <c r="G2" s="27"/>
      <c r="H2" s="148"/>
      <c r="I2" s="27"/>
      <c r="J2" s="27"/>
      <c r="K2" s="136" t="s">
        <v>126</v>
      </c>
      <c r="L2" s="99"/>
      <c r="M2" s="27"/>
      <c r="N2" s="27"/>
    </row>
    <row r="3" spans="1:14" ht="14.4" thickBot="1" x14ac:dyDescent="0.35"/>
    <row r="4" spans="1:14" ht="14.4" thickBot="1" x14ac:dyDescent="0.35">
      <c r="B4" s="100"/>
      <c r="C4" s="101"/>
      <c r="D4" s="101"/>
      <c r="E4" s="101"/>
      <c r="F4" s="101"/>
      <c r="G4" s="102"/>
      <c r="I4" s="39"/>
      <c r="J4" s="40"/>
      <c r="K4" s="40"/>
      <c r="L4" s="40"/>
      <c r="M4" s="40"/>
      <c r="N4" s="41"/>
    </row>
    <row r="5" spans="1:14" ht="15.75" customHeight="1" thickBot="1" x14ac:dyDescent="0.35">
      <c r="A5" s="86" t="s">
        <v>128</v>
      </c>
      <c r="B5" s="125"/>
      <c r="C5" s="126"/>
      <c r="D5" s="1438" t="s">
        <v>127</v>
      </c>
      <c r="E5" s="1440" t="s">
        <v>46</v>
      </c>
      <c r="F5" s="1441"/>
      <c r="G5" s="129"/>
      <c r="H5" s="149" t="s">
        <v>129</v>
      </c>
      <c r="I5" s="132"/>
      <c r="J5" s="133"/>
      <c r="K5" s="1438" t="s">
        <v>116</v>
      </c>
      <c r="L5" s="1440" t="s">
        <v>46</v>
      </c>
      <c r="M5" s="1441"/>
      <c r="N5" s="137"/>
    </row>
    <row r="6" spans="1:14" ht="15.75" customHeight="1" thickBot="1" x14ac:dyDescent="0.35">
      <c r="B6" s="127"/>
      <c r="C6" s="128"/>
      <c r="D6" s="1439"/>
      <c r="E6" s="4" t="s">
        <v>43</v>
      </c>
      <c r="F6" s="5">
        <v>0</v>
      </c>
      <c r="G6" s="130"/>
      <c r="H6" s="149"/>
      <c r="I6" s="134"/>
      <c r="J6" s="135"/>
      <c r="K6" s="1439"/>
      <c r="L6" s="4" t="s">
        <v>43</v>
      </c>
      <c r="M6" s="5">
        <v>0</v>
      </c>
      <c r="N6" s="138"/>
    </row>
    <row r="7" spans="1:14" ht="15" customHeight="1" x14ac:dyDescent="0.3">
      <c r="B7" s="103"/>
      <c r="C7" s="104"/>
      <c r="D7" s="105"/>
      <c r="E7" s="105"/>
      <c r="F7" s="105"/>
      <c r="G7" s="106"/>
      <c r="H7" s="150"/>
      <c r="I7" s="28"/>
      <c r="J7" s="29"/>
      <c r="K7" s="30"/>
      <c r="L7" s="30"/>
      <c r="M7" s="30"/>
      <c r="N7" s="8"/>
    </row>
    <row r="8" spans="1:14" ht="15" customHeight="1" x14ac:dyDescent="0.3">
      <c r="B8" s="13" t="s">
        <v>122</v>
      </c>
      <c r="C8" s="93" t="s">
        <v>120</v>
      </c>
      <c r="D8" s="14" t="s">
        <v>47</v>
      </c>
      <c r="E8" s="15" t="s">
        <v>117</v>
      </c>
      <c r="F8" s="15" t="s">
        <v>118</v>
      </c>
      <c r="G8" s="107"/>
      <c r="H8" s="151"/>
      <c r="I8" s="13" t="s">
        <v>122</v>
      </c>
      <c r="J8" s="93" t="s">
        <v>120</v>
      </c>
      <c r="K8" s="14" t="s">
        <v>47</v>
      </c>
      <c r="L8" s="15" t="s">
        <v>124</v>
      </c>
      <c r="M8" s="15" t="s">
        <v>118</v>
      </c>
      <c r="N8" s="11"/>
    </row>
    <row r="9" spans="1:14" ht="15" customHeight="1" x14ac:dyDescent="0.3">
      <c r="B9" s="114"/>
      <c r="C9" s="115"/>
      <c r="D9" s="9" t="s">
        <v>369</v>
      </c>
      <c r="E9" s="145"/>
      <c r="F9" s="145"/>
      <c r="G9" s="108"/>
      <c r="H9" s="152"/>
      <c r="I9" s="31"/>
      <c r="J9" s="94"/>
      <c r="K9" s="9" t="s">
        <v>369</v>
      </c>
      <c r="L9" s="32"/>
      <c r="M9" s="32"/>
      <c r="N9" s="10"/>
    </row>
    <row r="10" spans="1:14" ht="15" customHeight="1" x14ac:dyDescent="0.3">
      <c r="B10" s="114"/>
      <c r="C10" s="115"/>
      <c r="D10" s="9" t="s">
        <v>370</v>
      </c>
      <c r="E10" s="145"/>
      <c r="F10" s="145"/>
      <c r="G10" s="108"/>
      <c r="H10" s="152"/>
      <c r="I10" s="31"/>
      <c r="J10" s="94"/>
      <c r="K10" s="9" t="s">
        <v>370</v>
      </c>
      <c r="L10" s="32"/>
      <c r="M10" s="32"/>
      <c r="N10" s="10"/>
    </row>
    <row r="11" spans="1:14" ht="15" customHeight="1" x14ac:dyDescent="0.3">
      <c r="B11" s="116"/>
      <c r="C11" s="117"/>
      <c r="D11" s="9" t="s">
        <v>371</v>
      </c>
      <c r="E11" s="145"/>
      <c r="F11" s="145"/>
      <c r="G11" s="108"/>
      <c r="H11" s="152"/>
      <c r="I11" s="16"/>
      <c r="J11" s="95"/>
      <c r="K11" s="9" t="s">
        <v>371</v>
      </c>
      <c r="L11" s="32"/>
      <c r="M11" s="32"/>
      <c r="N11" s="10"/>
    </row>
    <row r="12" spans="1:14" ht="15" customHeight="1" x14ac:dyDescent="0.3">
      <c r="B12" s="116"/>
      <c r="C12" s="117"/>
      <c r="D12" s="9" t="s">
        <v>372</v>
      </c>
      <c r="E12" s="145"/>
      <c r="F12" s="145"/>
      <c r="G12" s="108"/>
      <c r="H12" s="152"/>
      <c r="I12" s="16"/>
      <c r="J12" s="95"/>
      <c r="K12" s="9" t="s">
        <v>372</v>
      </c>
      <c r="L12" s="32"/>
      <c r="M12" s="32"/>
      <c r="N12" s="10"/>
    </row>
    <row r="13" spans="1:14" ht="15" customHeight="1" x14ac:dyDescent="0.3">
      <c r="B13" s="118"/>
      <c r="C13" s="119"/>
      <c r="D13" s="9" t="s">
        <v>373</v>
      </c>
      <c r="E13" s="145"/>
      <c r="F13" s="145"/>
      <c r="G13" s="108"/>
      <c r="H13" s="152"/>
      <c r="I13" s="17"/>
      <c r="J13" s="96"/>
      <c r="K13" s="9" t="s">
        <v>373</v>
      </c>
      <c r="L13" s="32"/>
      <c r="M13" s="32"/>
      <c r="N13" s="10"/>
    </row>
    <row r="14" spans="1:14" ht="15" customHeight="1" x14ac:dyDescent="0.3">
      <c r="B14" s="118"/>
      <c r="C14" s="119"/>
      <c r="D14" s="9" t="s">
        <v>374</v>
      </c>
      <c r="E14" s="145"/>
      <c r="F14" s="145"/>
      <c r="G14" s="108"/>
      <c r="H14" s="152"/>
      <c r="I14" s="17"/>
      <c r="J14" s="96"/>
      <c r="K14" s="9" t="s">
        <v>374</v>
      </c>
      <c r="L14" s="32"/>
      <c r="M14" s="32"/>
      <c r="N14" s="10"/>
    </row>
    <row r="15" spans="1:14" ht="15" customHeight="1" x14ac:dyDescent="0.3">
      <c r="B15" s="118"/>
      <c r="C15" s="119"/>
      <c r="D15" s="9" t="s">
        <v>375</v>
      </c>
      <c r="E15" s="145"/>
      <c r="F15" s="145"/>
      <c r="G15" s="108"/>
      <c r="H15" s="152"/>
      <c r="I15" s="17"/>
      <c r="J15" s="96"/>
      <c r="K15" s="9" t="s">
        <v>375</v>
      </c>
      <c r="L15" s="32"/>
      <c r="M15" s="32"/>
      <c r="N15" s="10"/>
    </row>
    <row r="16" spans="1:14" ht="15" customHeight="1" x14ac:dyDescent="0.3">
      <c r="B16" s="118"/>
      <c r="C16" s="119"/>
      <c r="D16" s="9" t="s">
        <v>376</v>
      </c>
      <c r="E16" s="145"/>
      <c r="F16" s="145"/>
      <c r="G16" s="108"/>
      <c r="H16" s="152"/>
      <c r="I16" s="17"/>
      <c r="J16" s="96"/>
      <c r="K16" s="9" t="s">
        <v>376</v>
      </c>
      <c r="L16" s="32"/>
      <c r="M16" s="32"/>
      <c r="N16" s="10"/>
    </row>
    <row r="17" spans="2:14" ht="15" customHeight="1" x14ac:dyDescent="0.3">
      <c r="B17" s="118"/>
      <c r="C17" s="119"/>
      <c r="D17" s="9" t="s">
        <v>377</v>
      </c>
      <c r="E17" s="145"/>
      <c r="F17" s="145"/>
      <c r="G17" s="108"/>
      <c r="H17" s="152"/>
      <c r="I17" s="17"/>
      <c r="J17" s="96"/>
      <c r="K17" s="9" t="s">
        <v>377</v>
      </c>
      <c r="L17" s="32"/>
      <c r="M17" s="32"/>
      <c r="N17" s="10"/>
    </row>
    <row r="18" spans="2:14" ht="15" customHeight="1" x14ac:dyDescent="0.3">
      <c r="B18" s="118"/>
      <c r="C18" s="119"/>
      <c r="D18" s="9" t="s">
        <v>378</v>
      </c>
      <c r="E18" s="145"/>
      <c r="F18" s="145"/>
      <c r="G18" s="108"/>
      <c r="H18" s="152"/>
      <c r="I18" s="17"/>
      <c r="J18" s="96"/>
      <c r="K18" s="9" t="s">
        <v>378</v>
      </c>
      <c r="L18" s="32"/>
      <c r="M18" s="32"/>
      <c r="N18" s="10"/>
    </row>
    <row r="19" spans="2:14" ht="15" customHeight="1" x14ac:dyDescent="0.3">
      <c r="B19" s="118"/>
      <c r="C19" s="119"/>
      <c r="D19" s="9" t="s">
        <v>379</v>
      </c>
      <c r="E19" s="145"/>
      <c r="F19" s="145"/>
      <c r="G19" s="108"/>
      <c r="H19" s="152"/>
      <c r="I19" s="17"/>
      <c r="J19" s="96"/>
      <c r="K19" s="9" t="s">
        <v>379</v>
      </c>
      <c r="L19" s="32"/>
      <c r="M19" s="32"/>
      <c r="N19" s="10"/>
    </row>
    <row r="20" spans="2:14" ht="15" customHeight="1" x14ac:dyDescent="0.3">
      <c r="B20" s="118"/>
      <c r="C20" s="119"/>
      <c r="D20" s="9" t="s">
        <v>380</v>
      </c>
      <c r="E20" s="145"/>
      <c r="F20" s="145"/>
      <c r="G20" s="108"/>
      <c r="H20" s="152"/>
      <c r="I20" s="17"/>
      <c r="J20" s="96"/>
      <c r="K20" s="9" t="s">
        <v>380</v>
      </c>
      <c r="L20" s="32"/>
      <c r="M20" s="32"/>
      <c r="N20" s="10"/>
    </row>
    <row r="21" spans="2:14" ht="15" customHeight="1" x14ac:dyDescent="0.3">
      <c r="B21" s="118"/>
      <c r="C21" s="119"/>
      <c r="D21" s="9" t="s">
        <v>381</v>
      </c>
      <c r="E21" s="145"/>
      <c r="F21" s="145"/>
      <c r="G21" s="108"/>
      <c r="H21" s="152"/>
      <c r="I21" s="17"/>
      <c r="J21" s="96"/>
      <c r="K21" s="9" t="s">
        <v>381</v>
      </c>
      <c r="L21" s="32"/>
      <c r="M21" s="32"/>
      <c r="N21" s="10"/>
    </row>
    <row r="22" spans="2:14" ht="15" customHeight="1" x14ac:dyDescent="0.3">
      <c r="B22" s="118"/>
      <c r="C22" s="119"/>
      <c r="D22" s="9" t="s">
        <v>382</v>
      </c>
      <c r="E22" s="145"/>
      <c r="F22" s="145"/>
      <c r="G22" s="108"/>
      <c r="H22" s="152"/>
      <c r="I22" s="17"/>
      <c r="J22" s="96"/>
      <c r="K22" s="9" t="s">
        <v>382</v>
      </c>
      <c r="L22" s="32"/>
      <c r="M22" s="32"/>
      <c r="N22" s="10"/>
    </row>
    <row r="23" spans="2:14" ht="15" customHeight="1" x14ac:dyDescent="0.3">
      <c r="B23" s="118"/>
      <c r="C23" s="119"/>
      <c r="D23" s="9" t="s">
        <v>383</v>
      </c>
      <c r="E23" s="145"/>
      <c r="F23" s="145"/>
      <c r="G23" s="108"/>
      <c r="H23" s="152"/>
      <c r="I23" s="17"/>
      <c r="J23" s="96"/>
      <c r="K23" s="9" t="s">
        <v>383</v>
      </c>
      <c r="L23" s="32"/>
      <c r="M23" s="32"/>
      <c r="N23" s="10"/>
    </row>
    <row r="24" spans="2:14" ht="15" customHeight="1" x14ac:dyDescent="0.3">
      <c r="B24" s="118"/>
      <c r="C24" s="119"/>
      <c r="D24" s="9" t="s">
        <v>384</v>
      </c>
      <c r="E24" s="145"/>
      <c r="F24" s="145"/>
      <c r="G24" s="108"/>
      <c r="H24" s="152"/>
      <c r="I24" s="17"/>
      <c r="J24" s="96"/>
      <c r="K24" s="9" t="s">
        <v>384</v>
      </c>
      <c r="L24" s="32"/>
      <c r="M24" s="32"/>
      <c r="N24" s="10"/>
    </row>
    <row r="25" spans="2:14" ht="15" customHeight="1" x14ac:dyDescent="0.3">
      <c r="B25" s="118"/>
      <c r="C25" s="119"/>
      <c r="D25" s="9" t="s">
        <v>385</v>
      </c>
      <c r="E25" s="145"/>
      <c r="F25" s="145"/>
      <c r="G25" s="108"/>
      <c r="H25" s="152"/>
      <c r="I25" s="17"/>
      <c r="J25" s="96"/>
      <c r="K25" s="9" t="s">
        <v>385</v>
      </c>
      <c r="L25" s="32"/>
      <c r="M25" s="32"/>
      <c r="N25" s="10"/>
    </row>
    <row r="26" spans="2:14" ht="15" customHeight="1" x14ac:dyDescent="0.3">
      <c r="B26" s="118"/>
      <c r="C26" s="119"/>
      <c r="D26" s="9" t="s">
        <v>386</v>
      </c>
      <c r="E26" s="145"/>
      <c r="F26" s="145"/>
      <c r="G26" s="108"/>
      <c r="H26" s="152"/>
      <c r="I26" s="17"/>
      <c r="J26" s="96"/>
      <c r="K26" s="9" t="s">
        <v>386</v>
      </c>
      <c r="L26" s="32"/>
      <c r="M26" s="32"/>
      <c r="N26" s="10"/>
    </row>
    <row r="27" spans="2:14" ht="15" customHeight="1" x14ac:dyDescent="0.3">
      <c r="B27" s="118"/>
      <c r="C27" s="119"/>
      <c r="D27" s="9" t="s">
        <v>387</v>
      </c>
      <c r="E27" s="145"/>
      <c r="F27" s="145"/>
      <c r="G27" s="108"/>
      <c r="H27" s="152"/>
      <c r="I27" s="17"/>
      <c r="J27" s="96"/>
      <c r="K27" s="9" t="s">
        <v>387</v>
      </c>
      <c r="L27" s="32"/>
      <c r="M27" s="32"/>
      <c r="N27" s="10"/>
    </row>
    <row r="28" spans="2:14" ht="15" customHeight="1" x14ac:dyDescent="0.3">
      <c r="B28" s="118"/>
      <c r="C28" s="119"/>
      <c r="D28" s="9" t="s">
        <v>388</v>
      </c>
      <c r="E28" s="145"/>
      <c r="F28" s="145"/>
      <c r="G28" s="108"/>
      <c r="H28" s="152"/>
      <c r="I28" s="17"/>
      <c r="J28" s="96"/>
      <c r="K28" s="9" t="s">
        <v>388</v>
      </c>
      <c r="L28" s="32"/>
      <c r="M28" s="32"/>
      <c r="N28" s="10"/>
    </row>
    <row r="29" spans="2:14" ht="15" customHeight="1" x14ac:dyDescent="0.3">
      <c r="B29" s="118"/>
      <c r="C29" s="119"/>
      <c r="D29" s="9" t="s">
        <v>389</v>
      </c>
      <c r="E29" s="145"/>
      <c r="F29" s="145"/>
      <c r="G29" s="108"/>
      <c r="H29" s="152"/>
      <c r="I29" s="17"/>
      <c r="J29" s="96"/>
      <c r="K29" s="9" t="s">
        <v>389</v>
      </c>
      <c r="L29" s="32"/>
      <c r="M29" s="32"/>
      <c r="N29" s="10"/>
    </row>
    <row r="30" spans="2:14" ht="15" customHeight="1" x14ac:dyDescent="0.3">
      <c r="B30" s="118"/>
      <c r="C30" s="119"/>
      <c r="D30" s="9" t="s">
        <v>390</v>
      </c>
      <c r="E30" s="145"/>
      <c r="F30" s="145"/>
      <c r="G30" s="108"/>
      <c r="H30" s="152"/>
      <c r="I30" s="17"/>
      <c r="J30" s="96"/>
      <c r="K30" s="9" t="s">
        <v>390</v>
      </c>
      <c r="L30" s="32"/>
      <c r="M30" s="32"/>
      <c r="N30" s="10"/>
    </row>
    <row r="31" spans="2:14" ht="15" customHeight="1" x14ac:dyDescent="0.3">
      <c r="B31" s="118"/>
      <c r="C31" s="119"/>
      <c r="D31" s="9" t="s">
        <v>391</v>
      </c>
      <c r="E31" s="145"/>
      <c r="F31" s="145"/>
      <c r="G31" s="108"/>
      <c r="H31" s="152"/>
      <c r="I31" s="17"/>
      <c r="J31" s="96"/>
      <c r="K31" s="9" t="s">
        <v>391</v>
      </c>
      <c r="L31" s="32"/>
      <c r="M31" s="32"/>
      <c r="N31" s="10"/>
    </row>
    <row r="32" spans="2:14" ht="15" customHeight="1" x14ac:dyDescent="0.3">
      <c r="B32" s="118"/>
      <c r="C32" s="119"/>
      <c r="D32" s="9" t="s">
        <v>392</v>
      </c>
      <c r="E32" s="146"/>
      <c r="F32" s="147"/>
      <c r="G32" s="108"/>
      <c r="H32" s="152"/>
      <c r="I32" s="17"/>
      <c r="J32" s="96"/>
      <c r="K32" s="9" t="s">
        <v>392</v>
      </c>
      <c r="L32" s="33"/>
      <c r="M32" s="42"/>
      <c r="N32" s="10"/>
    </row>
    <row r="33" spans="1:14" s="85" customFormat="1" ht="15" customHeight="1" thickBot="1" x14ac:dyDescent="0.35">
      <c r="A33" s="86"/>
      <c r="B33" s="120" t="s">
        <v>121</v>
      </c>
      <c r="C33" s="119">
        <f>1500-SUM(C9:C32)</f>
        <v>1500</v>
      </c>
      <c r="D33" s="88" t="s">
        <v>96</v>
      </c>
      <c r="E33" s="147">
        <f>SUM(E9:E32)</f>
        <v>0</v>
      </c>
      <c r="F33" s="147">
        <f>SUM(F9:F32)</f>
        <v>0</v>
      </c>
      <c r="G33" s="108"/>
      <c r="H33" s="152"/>
      <c r="I33" s="97" t="s">
        <v>119</v>
      </c>
      <c r="J33" s="98">
        <f>SUM(J9:J32)</f>
        <v>0</v>
      </c>
      <c r="K33" s="88" t="s">
        <v>96</v>
      </c>
      <c r="L33" s="42">
        <f>SUM(L9:L32)</f>
        <v>0</v>
      </c>
      <c r="M33" s="42">
        <f>SUM(M9:M32)</f>
        <v>0</v>
      </c>
      <c r="N33" s="10"/>
    </row>
    <row r="34" spans="1:14" ht="21.6" thickTop="1" thickBot="1" x14ac:dyDescent="0.35">
      <c r="B34" s="144" t="s">
        <v>123</v>
      </c>
      <c r="C34" s="121"/>
      <c r="D34" s="122"/>
      <c r="E34" s="123" t="s">
        <v>48</v>
      </c>
      <c r="F34" s="124">
        <f>F6-E33-F33</f>
        <v>0</v>
      </c>
      <c r="G34" s="109"/>
      <c r="H34" s="153"/>
      <c r="I34" s="143" t="s">
        <v>123</v>
      </c>
      <c r="J34" s="139"/>
      <c r="K34" s="140"/>
      <c r="L34" s="141" t="s">
        <v>48</v>
      </c>
      <c r="M34" s="142">
        <f>M6-L33-M33</f>
        <v>0</v>
      </c>
      <c r="N34" s="34"/>
    </row>
    <row r="35" spans="1:14" ht="15" thickTop="1" thickBot="1" x14ac:dyDescent="0.35">
      <c r="B35" s="111"/>
      <c r="C35" s="112"/>
      <c r="D35" s="113"/>
      <c r="E35" s="112"/>
      <c r="F35" s="112"/>
      <c r="G35" s="110"/>
      <c r="I35" s="35"/>
      <c r="J35" s="36"/>
      <c r="K35" s="12"/>
      <c r="L35" s="36"/>
      <c r="M35" s="36"/>
      <c r="N35" s="37"/>
    </row>
    <row r="36" spans="1:14" x14ac:dyDescent="0.3">
      <c r="B36" s="87"/>
      <c r="C36" s="38"/>
      <c r="D36" s="9"/>
      <c r="E36" s="38"/>
      <c r="F36" s="38"/>
      <c r="G36" s="87"/>
      <c r="I36" s="87"/>
      <c r="J36" s="38"/>
      <c r="K36" s="9"/>
      <c r="L36" s="38"/>
      <c r="M36" s="38"/>
      <c r="N36" s="87"/>
    </row>
    <row r="37" spans="1:14" ht="14.4" thickBot="1" x14ac:dyDescent="0.35">
      <c r="B37" s="38"/>
      <c r="C37" s="38"/>
      <c r="D37" s="38"/>
      <c r="E37" s="38"/>
      <c r="F37" s="38"/>
      <c r="G37" s="38"/>
      <c r="I37" s="38"/>
      <c r="J37" s="38"/>
      <c r="K37" s="38"/>
      <c r="L37" s="38"/>
      <c r="M37" s="38"/>
      <c r="N37" s="38"/>
    </row>
    <row r="38" spans="1:14" s="85" customFormat="1" ht="14.4" thickBot="1" x14ac:dyDescent="0.35">
      <c r="A38" s="86"/>
      <c r="B38" s="100"/>
      <c r="C38" s="101"/>
      <c r="D38" s="101"/>
      <c r="E38" s="101"/>
      <c r="F38" s="101"/>
      <c r="G38" s="102"/>
      <c r="H38" s="86"/>
      <c r="I38" s="39"/>
      <c r="J38" s="40"/>
      <c r="K38" s="40"/>
      <c r="L38" s="40"/>
      <c r="M38" s="40"/>
      <c r="N38" s="41"/>
    </row>
    <row r="39" spans="1:14" s="85" customFormat="1" ht="15.75" customHeight="1" thickBot="1" x14ac:dyDescent="0.35">
      <c r="A39" s="86" t="s">
        <v>130</v>
      </c>
      <c r="B39" s="125"/>
      <c r="C39" s="126"/>
      <c r="D39" s="1438" t="s">
        <v>127</v>
      </c>
      <c r="E39" s="1440" t="s">
        <v>46</v>
      </c>
      <c r="F39" s="1441"/>
      <c r="G39" s="129"/>
      <c r="H39" s="149" t="s">
        <v>131</v>
      </c>
      <c r="I39" s="132"/>
      <c r="J39" s="133"/>
      <c r="K39" s="1438" t="s">
        <v>116</v>
      </c>
      <c r="L39" s="1440" t="s">
        <v>46</v>
      </c>
      <c r="M39" s="1441"/>
      <c r="N39" s="137"/>
    </row>
    <row r="40" spans="1:14" s="85" customFormat="1" ht="15.75" customHeight="1" thickBot="1" x14ac:dyDescent="0.35">
      <c r="A40" s="86"/>
      <c r="B40" s="127"/>
      <c r="C40" s="128"/>
      <c r="D40" s="1439"/>
      <c r="E40" s="4" t="s">
        <v>43</v>
      </c>
      <c r="F40" s="5">
        <v>0</v>
      </c>
      <c r="G40" s="130"/>
      <c r="H40" s="149"/>
      <c r="I40" s="134"/>
      <c r="J40" s="135"/>
      <c r="K40" s="1439"/>
      <c r="L40" s="4" t="s">
        <v>43</v>
      </c>
      <c r="M40" s="5">
        <v>0</v>
      </c>
      <c r="N40" s="138"/>
    </row>
    <row r="41" spans="1:14" s="85" customFormat="1" ht="15" customHeight="1" x14ac:dyDescent="0.3">
      <c r="A41" s="86"/>
      <c r="B41" s="103"/>
      <c r="C41" s="104"/>
      <c r="D41" s="105"/>
      <c r="E41" s="105"/>
      <c r="F41" s="105"/>
      <c r="G41" s="106"/>
      <c r="H41" s="150"/>
      <c r="I41" s="28"/>
      <c r="J41" s="29"/>
      <c r="K41" s="30"/>
      <c r="L41" s="30"/>
      <c r="M41" s="30"/>
      <c r="N41" s="8"/>
    </row>
    <row r="42" spans="1:14" s="85" customFormat="1" ht="15" customHeight="1" x14ac:dyDescent="0.3">
      <c r="A42" s="86"/>
      <c r="B42" s="13" t="s">
        <v>122</v>
      </c>
      <c r="C42" s="93" t="s">
        <v>120</v>
      </c>
      <c r="D42" s="14" t="s">
        <v>47</v>
      </c>
      <c r="E42" s="15" t="s">
        <v>117</v>
      </c>
      <c r="F42" s="15" t="s">
        <v>118</v>
      </c>
      <c r="G42" s="107"/>
      <c r="H42" s="151"/>
      <c r="I42" s="13" t="s">
        <v>122</v>
      </c>
      <c r="J42" s="93" t="s">
        <v>120</v>
      </c>
      <c r="K42" s="14" t="s">
        <v>47</v>
      </c>
      <c r="L42" s="15" t="s">
        <v>124</v>
      </c>
      <c r="M42" s="15" t="s">
        <v>118</v>
      </c>
      <c r="N42" s="11"/>
    </row>
    <row r="43" spans="1:14" s="85" customFormat="1" ht="15" customHeight="1" x14ac:dyDescent="0.3">
      <c r="A43" s="86"/>
      <c r="B43" s="114"/>
      <c r="C43" s="115"/>
      <c r="D43" s="9" t="s">
        <v>369</v>
      </c>
      <c r="E43" s="145"/>
      <c r="F43" s="145"/>
      <c r="G43" s="108"/>
      <c r="H43" s="152"/>
      <c r="I43" s="31"/>
      <c r="J43" s="94"/>
      <c r="K43" s="9" t="s">
        <v>369</v>
      </c>
      <c r="L43" s="32"/>
      <c r="M43" s="32"/>
      <c r="N43" s="10"/>
    </row>
    <row r="44" spans="1:14" s="85" customFormat="1" ht="15" customHeight="1" x14ac:dyDescent="0.3">
      <c r="A44" s="86"/>
      <c r="B44" s="114"/>
      <c r="C44" s="115"/>
      <c r="D44" s="9" t="s">
        <v>370</v>
      </c>
      <c r="E44" s="145"/>
      <c r="F44" s="145"/>
      <c r="G44" s="108"/>
      <c r="H44" s="152"/>
      <c r="I44" s="31"/>
      <c r="J44" s="94"/>
      <c r="K44" s="9" t="s">
        <v>370</v>
      </c>
      <c r="L44" s="32"/>
      <c r="M44" s="32"/>
      <c r="N44" s="10"/>
    </row>
    <row r="45" spans="1:14" s="85" customFormat="1" ht="15" customHeight="1" x14ac:dyDescent="0.3">
      <c r="A45" s="86"/>
      <c r="B45" s="116"/>
      <c r="C45" s="117"/>
      <c r="D45" s="9" t="s">
        <v>371</v>
      </c>
      <c r="E45" s="145"/>
      <c r="F45" s="145"/>
      <c r="G45" s="108"/>
      <c r="H45" s="152"/>
      <c r="I45" s="16"/>
      <c r="J45" s="95"/>
      <c r="K45" s="9" t="s">
        <v>371</v>
      </c>
      <c r="L45" s="32"/>
      <c r="M45" s="32"/>
      <c r="N45" s="10"/>
    </row>
    <row r="46" spans="1:14" s="85" customFormat="1" ht="15" customHeight="1" x14ac:dyDescent="0.3">
      <c r="A46" s="86"/>
      <c r="B46" s="116"/>
      <c r="C46" s="117"/>
      <c r="D46" s="9" t="s">
        <v>372</v>
      </c>
      <c r="E46" s="145"/>
      <c r="F46" s="145"/>
      <c r="G46" s="108"/>
      <c r="H46" s="152"/>
      <c r="I46" s="16"/>
      <c r="J46" s="95"/>
      <c r="K46" s="9" t="s">
        <v>372</v>
      </c>
      <c r="L46" s="32"/>
      <c r="M46" s="32"/>
      <c r="N46" s="10"/>
    </row>
    <row r="47" spans="1:14" s="85" customFormat="1" ht="15" customHeight="1" x14ac:dyDescent="0.3">
      <c r="A47" s="86"/>
      <c r="B47" s="118"/>
      <c r="C47" s="119"/>
      <c r="D47" s="9" t="s">
        <v>373</v>
      </c>
      <c r="E47" s="145"/>
      <c r="F47" s="145"/>
      <c r="G47" s="108"/>
      <c r="H47" s="152"/>
      <c r="I47" s="17"/>
      <c r="J47" s="96"/>
      <c r="K47" s="9" t="s">
        <v>373</v>
      </c>
      <c r="L47" s="32"/>
      <c r="M47" s="32"/>
      <c r="N47" s="10"/>
    </row>
    <row r="48" spans="1:14" s="85" customFormat="1" ht="15" customHeight="1" x14ac:dyDescent="0.3">
      <c r="A48" s="86"/>
      <c r="B48" s="118"/>
      <c r="C48" s="119"/>
      <c r="D48" s="9" t="s">
        <v>374</v>
      </c>
      <c r="E48" s="145"/>
      <c r="F48" s="145"/>
      <c r="G48" s="108"/>
      <c r="H48" s="152"/>
      <c r="I48" s="17"/>
      <c r="J48" s="96"/>
      <c r="K48" s="9" t="s">
        <v>374</v>
      </c>
      <c r="L48" s="32"/>
      <c r="M48" s="32"/>
      <c r="N48" s="10"/>
    </row>
    <row r="49" spans="1:14" s="85" customFormat="1" ht="15" customHeight="1" x14ac:dyDescent="0.3">
      <c r="A49" s="86"/>
      <c r="B49" s="118"/>
      <c r="C49" s="119"/>
      <c r="D49" s="9" t="s">
        <v>375</v>
      </c>
      <c r="E49" s="145"/>
      <c r="F49" s="145"/>
      <c r="G49" s="108"/>
      <c r="H49" s="152"/>
      <c r="I49" s="17"/>
      <c r="J49" s="96"/>
      <c r="K49" s="9" t="s">
        <v>375</v>
      </c>
      <c r="L49" s="32"/>
      <c r="M49" s="32"/>
      <c r="N49" s="10"/>
    </row>
    <row r="50" spans="1:14" s="85" customFormat="1" ht="15" customHeight="1" x14ac:dyDescent="0.3">
      <c r="A50" s="86"/>
      <c r="B50" s="118"/>
      <c r="C50" s="119"/>
      <c r="D50" s="9" t="s">
        <v>376</v>
      </c>
      <c r="E50" s="145"/>
      <c r="F50" s="145"/>
      <c r="G50" s="108"/>
      <c r="H50" s="152"/>
      <c r="I50" s="17"/>
      <c r="J50" s="96"/>
      <c r="K50" s="9" t="s">
        <v>376</v>
      </c>
      <c r="L50" s="32"/>
      <c r="M50" s="32"/>
      <c r="N50" s="10"/>
    </row>
    <row r="51" spans="1:14" s="85" customFormat="1" ht="15" customHeight="1" x14ac:dyDescent="0.3">
      <c r="A51" s="86"/>
      <c r="B51" s="118"/>
      <c r="C51" s="119"/>
      <c r="D51" s="9" t="s">
        <v>377</v>
      </c>
      <c r="E51" s="145"/>
      <c r="F51" s="145"/>
      <c r="G51" s="108"/>
      <c r="H51" s="152"/>
      <c r="I51" s="17"/>
      <c r="J51" s="96"/>
      <c r="K51" s="9" t="s">
        <v>377</v>
      </c>
      <c r="L51" s="32"/>
      <c r="M51" s="32"/>
      <c r="N51" s="10"/>
    </row>
    <row r="52" spans="1:14" s="85" customFormat="1" ht="15" customHeight="1" x14ac:dyDescent="0.3">
      <c r="A52" s="86"/>
      <c r="B52" s="118"/>
      <c r="C52" s="119"/>
      <c r="D52" s="9" t="s">
        <v>378</v>
      </c>
      <c r="E52" s="145"/>
      <c r="F52" s="145"/>
      <c r="G52" s="108"/>
      <c r="H52" s="152"/>
      <c r="I52" s="17"/>
      <c r="J52" s="96"/>
      <c r="K52" s="9" t="s">
        <v>378</v>
      </c>
      <c r="L52" s="32"/>
      <c r="M52" s="32"/>
      <c r="N52" s="10"/>
    </row>
    <row r="53" spans="1:14" s="85" customFormat="1" ht="15" customHeight="1" x14ac:dyDescent="0.3">
      <c r="A53" s="86"/>
      <c r="B53" s="118"/>
      <c r="C53" s="119"/>
      <c r="D53" s="9" t="s">
        <v>379</v>
      </c>
      <c r="E53" s="145"/>
      <c r="F53" s="145"/>
      <c r="G53" s="108"/>
      <c r="H53" s="152"/>
      <c r="I53" s="17"/>
      <c r="J53" s="96"/>
      <c r="K53" s="9" t="s">
        <v>379</v>
      </c>
      <c r="L53" s="32"/>
      <c r="M53" s="32"/>
      <c r="N53" s="10"/>
    </row>
    <row r="54" spans="1:14" s="85" customFormat="1" ht="15" customHeight="1" x14ac:dyDescent="0.3">
      <c r="A54" s="86"/>
      <c r="B54" s="118"/>
      <c r="C54" s="119"/>
      <c r="D54" s="9" t="s">
        <v>380</v>
      </c>
      <c r="E54" s="145"/>
      <c r="F54" s="145"/>
      <c r="G54" s="108"/>
      <c r="H54" s="152"/>
      <c r="I54" s="17"/>
      <c r="J54" s="96"/>
      <c r="K54" s="9" t="s">
        <v>380</v>
      </c>
      <c r="L54" s="32"/>
      <c r="M54" s="32"/>
      <c r="N54" s="10"/>
    </row>
    <row r="55" spans="1:14" s="85" customFormat="1" ht="15" customHeight="1" x14ac:dyDescent="0.3">
      <c r="A55" s="86"/>
      <c r="B55" s="118"/>
      <c r="C55" s="119"/>
      <c r="D55" s="9" t="s">
        <v>381</v>
      </c>
      <c r="E55" s="145"/>
      <c r="F55" s="145"/>
      <c r="G55" s="108"/>
      <c r="H55" s="152"/>
      <c r="I55" s="17"/>
      <c r="J55" s="96"/>
      <c r="K55" s="9" t="s">
        <v>381</v>
      </c>
      <c r="L55" s="32"/>
      <c r="M55" s="32"/>
      <c r="N55" s="10"/>
    </row>
    <row r="56" spans="1:14" s="85" customFormat="1" ht="15" customHeight="1" x14ac:dyDescent="0.3">
      <c r="A56" s="86"/>
      <c r="B56" s="118"/>
      <c r="C56" s="119"/>
      <c r="D56" s="9" t="s">
        <v>382</v>
      </c>
      <c r="E56" s="145"/>
      <c r="F56" s="145"/>
      <c r="G56" s="108"/>
      <c r="H56" s="152"/>
      <c r="I56" s="17"/>
      <c r="J56" s="96"/>
      <c r="K56" s="9" t="s">
        <v>382</v>
      </c>
      <c r="L56" s="32"/>
      <c r="M56" s="32"/>
      <c r="N56" s="10"/>
    </row>
    <row r="57" spans="1:14" s="85" customFormat="1" ht="15" customHeight="1" x14ac:dyDescent="0.3">
      <c r="A57" s="86"/>
      <c r="B57" s="118"/>
      <c r="C57" s="119"/>
      <c r="D57" s="9" t="s">
        <v>383</v>
      </c>
      <c r="E57" s="145"/>
      <c r="F57" s="145"/>
      <c r="G57" s="108"/>
      <c r="H57" s="152"/>
      <c r="I57" s="17"/>
      <c r="J57" s="96"/>
      <c r="K57" s="9" t="s">
        <v>383</v>
      </c>
      <c r="L57" s="32"/>
      <c r="M57" s="32"/>
      <c r="N57" s="10"/>
    </row>
    <row r="58" spans="1:14" s="85" customFormat="1" ht="15" customHeight="1" x14ac:dyDescent="0.3">
      <c r="A58" s="86"/>
      <c r="B58" s="118"/>
      <c r="C58" s="119"/>
      <c r="D58" s="9" t="s">
        <v>384</v>
      </c>
      <c r="E58" s="145"/>
      <c r="F58" s="145"/>
      <c r="G58" s="108"/>
      <c r="H58" s="152"/>
      <c r="I58" s="17"/>
      <c r="J58" s="96"/>
      <c r="K58" s="9" t="s">
        <v>384</v>
      </c>
      <c r="L58" s="32"/>
      <c r="M58" s="32"/>
      <c r="N58" s="10"/>
    </row>
    <row r="59" spans="1:14" s="85" customFormat="1" ht="15" customHeight="1" x14ac:dyDescent="0.3">
      <c r="A59" s="86"/>
      <c r="B59" s="118"/>
      <c r="C59" s="119"/>
      <c r="D59" s="9" t="s">
        <v>385</v>
      </c>
      <c r="E59" s="145"/>
      <c r="F59" s="145"/>
      <c r="G59" s="108"/>
      <c r="H59" s="152"/>
      <c r="I59" s="17"/>
      <c r="J59" s="96"/>
      <c r="K59" s="9" t="s">
        <v>385</v>
      </c>
      <c r="L59" s="32"/>
      <c r="M59" s="32"/>
      <c r="N59" s="10"/>
    </row>
    <row r="60" spans="1:14" s="85" customFormat="1" ht="15" customHeight="1" x14ac:dyDescent="0.3">
      <c r="A60" s="86"/>
      <c r="B60" s="118"/>
      <c r="C60" s="119"/>
      <c r="D60" s="9" t="s">
        <v>386</v>
      </c>
      <c r="E60" s="145"/>
      <c r="F60" s="145"/>
      <c r="G60" s="108"/>
      <c r="H60" s="152"/>
      <c r="I60" s="17"/>
      <c r="J60" s="96"/>
      <c r="K60" s="9" t="s">
        <v>386</v>
      </c>
      <c r="L60" s="32"/>
      <c r="M60" s="32"/>
      <c r="N60" s="10"/>
    </row>
    <row r="61" spans="1:14" s="85" customFormat="1" ht="15" customHeight="1" x14ac:dyDescent="0.3">
      <c r="A61" s="86"/>
      <c r="B61" s="118"/>
      <c r="C61" s="119"/>
      <c r="D61" s="9" t="s">
        <v>387</v>
      </c>
      <c r="E61" s="145"/>
      <c r="F61" s="145"/>
      <c r="G61" s="108"/>
      <c r="H61" s="152"/>
      <c r="I61" s="17"/>
      <c r="J61" s="96"/>
      <c r="K61" s="9" t="s">
        <v>387</v>
      </c>
      <c r="L61" s="32"/>
      <c r="M61" s="32"/>
      <c r="N61" s="10"/>
    </row>
    <row r="62" spans="1:14" s="85" customFormat="1" ht="15" customHeight="1" x14ac:dyDescent="0.3">
      <c r="A62" s="86"/>
      <c r="B62" s="118"/>
      <c r="C62" s="119"/>
      <c r="D62" s="9" t="s">
        <v>388</v>
      </c>
      <c r="E62" s="145"/>
      <c r="F62" s="145"/>
      <c r="G62" s="108"/>
      <c r="H62" s="152"/>
      <c r="I62" s="17"/>
      <c r="J62" s="96"/>
      <c r="K62" s="9" t="s">
        <v>388</v>
      </c>
      <c r="L62" s="32"/>
      <c r="M62" s="32"/>
      <c r="N62" s="10"/>
    </row>
    <row r="63" spans="1:14" s="85" customFormat="1" ht="15" customHeight="1" x14ac:dyDescent="0.3">
      <c r="A63" s="86"/>
      <c r="B63" s="118"/>
      <c r="C63" s="119"/>
      <c r="D63" s="9" t="s">
        <v>389</v>
      </c>
      <c r="E63" s="145"/>
      <c r="F63" s="145"/>
      <c r="G63" s="108"/>
      <c r="H63" s="152"/>
      <c r="I63" s="17"/>
      <c r="J63" s="96"/>
      <c r="K63" s="9" t="s">
        <v>389</v>
      </c>
      <c r="L63" s="32"/>
      <c r="M63" s="32"/>
      <c r="N63" s="10"/>
    </row>
    <row r="64" spans="1:14" s="85" customFormat="1" ht="15" customHeight="1" x14ac:dyDescent="0.3">
      <c r="A64" s="86"/>
      <c r="B64" s="118"/>
      <c r="C64" s="119"/>
      <c r="D64" s="9" t="s">
        <v>390</v>
      </c>
      <c r="E64" s="145"/>
      <c r="F64" s="145"/>
      <c r="G64" s="108"/>
      <c r="H64" s="152"/>
      <c r="I64" s="17"/>
      <c r="J64" s="96"/>
      <c r="K64" s="9" t="s">
        <v>390</v>
      </c>
      <c r="L64" s="32"/>
      <c r="M64" s="32"/>
      <c r="N64" s="10"/>
    </row>
    <row r="65" spans="1:14" s="85" customFormat="1" ht="15" customHeight="1" x14ac:dyDescent="0.3">
      <c r="A65" s="86"/>
      <c r="B65" s="118"/>
      <c r="C65" s="119"/>
      <c r="D65" s="9" t="s">
        <v>391</v>
      </c>
      <c r="E65" s="145"/>
      <c r="F65" s="145"/>
      <c r="G65" s="108"/>
      <c r="H65" s="152"/>
      <c r="I65" s="17"/>
      <c r="J65" s="96"/>
      <c r="K65" s="9" t="s">
        <v>391</v>
      </c>
      <c r="L65" s="32"/>
      <c r="M65" s="32"/>
      <c r="N65" s="10"/>
    </row>
    <row r="66" spans="1:14" s="85" customFormat="1" ht="15" customHeight="1" x14ac:dyDescent="0.3">
      <c r="A66" s="86"/>
      <c r="B66" s="118"/>
      <c r="C66" s="119"/>
      <c r="D66" s="9" t="s">
        <v>392</v>
      </c>
      <c r="E66" s="146"/>
      <c r="F66" s="147"/>
      <c r="G66" s="108"/>
      <c r="H66" s="152"/>
      <c r="I66" s="17"/>
      <c r="J66" s="96"/>
      <c r="K66" s="9" t="s">
        <v>392</v>
      </c>
      <c r="L66" s="33"/>
      <c r="M66" s="42"/>
      <c r="N66" s="10"/>
    </row>
    <row r="67" spans="1:14" s="85" customFormat="1" ht="15" customHeight="1" thickBot="1" x14ac:dyDescent="0.35">
      <c r="A67" s="86"/>
      <c r="B67" s="120" t="s">
        <v>121</v>
      </c>
      <c r="C67" s="119">
        <f>1500-SUM(C43:C66)</f>
        <v>1500</v>
      </c>
      <c r="D67" s="88" t="s">
        <v>96</v>
      </c>
      <c r="E67" s="147">
        <f>SUM(E43:E66)</f>
        <v>0</v>
      </c>
      <c r="F67" s="147">
        <f>SUM(F43:F66)</f>
        <v>0</v>
      </c>
      <c r="G67" s="108"/>
      <c r="H67" s="152"/>
      <c r="I67" s="97" t="s">
        <v>119</v>
      </c>
      <c r="J67" s="98">
        <f>SUM(J43:J66)</f>
        <v>0</v>
      </c>
      <c r="K67" s="88" t="s">
        <v>96</v>
      </c>
      <c r="L67" s="42">
        <f>SUM(L43:L66)</f>
        <v>0</v>
      </c>
      <c r="M67" s="42">
        <f>SUM(M43:M66)</f>
        <v>0</v>
      </c>
      <c r="N67" s="10"/>
    </row>
    <row r="68" spans="1:14" s="85" customFormat="1" ht="21.6" thickTop="1" thickBot="1" x14ac:dyDescent="0.35">
      <c r="A68" s="86"/>
      <c r="B68" s="144" t="s">
        <v>123</v>
      </c>
      <c r="C68" s="121"/>
      <c r="D68" s="122"/>
      <c r="E68" s="123" t="s">
        <v>48</v>
      </c>
      <c r="F68" s="124">
        <f>F40-E67-F67</f>
        <v>0</v>
      </c>
      <c r="G68" s="109"/>
      <c r="H68" s="153"/>
      <c r="I68" s="143" t="s">
        <v>123</v>
      </c>
      <c r="J68" s="139"/>
      <c r="K68" s="140"/>
      <c r="L68" s="141" t="s">
        <v>48</v>
      </c>
      <c r="M68" s="142">
        <f>M40-L67-M67</f>
        <v>0</v>
      </c>
      <c r="N68" s="34"/>
    </row>
    <row r="69" spans="1:14" s="85" customFormat="1" ht="15" thickTop="1" thickBot="1" x14ac:dyDescent="0.35">
      <c r="A69" s="86"/>
      <c r="B69" s="111"/>
      <c r="C69" s="112"/>
      <c r="D69" s="113"/>
      <c r="E69" s="112"/>
      <c r="F69" s="112"/>
      <c r="G69" s="110"/>
      <c r="H69" s="86"/>
      <c r="I69" s="35"/>
      <c r="J69" s="36"/>
      <c r="K69" s="12"/>
      <c r="L69" s="36"/>
      <c r="M69" s="36"/>
      <c r="N69" s="37"/>
    </row>
    <row r="70" spans="1:14" s="85" customFormat="1" x14ac:dyDescent="0.3">
      <c r="A70" s="86"/>
      <c r="B70" s="87"/>
      <c r="C70" s="38"/>
      <c r="D70" s="9"/>
      <c r="E70" s="38"/>
      <c r="F70" s="38"/>
      <c r="G70" s="87"/>
      <c r="H70" s="86"/>
      <c r="I70" s="87"/>
      <c r="J70" s="38"/>
      <c r="K70" s="9"/>
      <c r="L70" s="38"/>
      <c r="M70" s="38"/>
      <c r="N70" s="87"/>
    </row>
    <row r="71" spans="1:14" s="85" customFormat="1" ht="14.4" thickBot="1" x14ac:dyDescent="0.35">
      <c r="A71" s="86"/>
      <c r="B71" s="38"/>
      <c r="C71" s="38"/>
      <c r="D71" s="38"/>
      <c r="E71" s="38"/>
      <c r="F71" s="38"/>
      <c r="G71" s="38"/>
      <c r="H71" s="86"/>
      <c r="I71" s="38"/>
      <c r="J71" s="38"/>
      <c r="K71" s="38"/>
      <c r="L71" s="38"/>
      <c r="M71" s="38"/>
      <c r="N71" s="38"/>
    </row>
    <row r="72" spans="1:14" s="85" customFormat="1" ht="14.4" thickBot="1" x14ac:dyDescent="0.35">
      <c r="A72" s="86"/>
      <c r="B72" s="100"/>
      <c r="C72" s="101"/>
      <c r="D72" s="101"/>
      <c r="E72" s="101"/>
      <c r="F72" s="101"/>
      <c r="G72" s="102"/>
      <c r="H72" s="86"/>
      <c r="I72" s="39"/>
      <c r="J72" s="40"/>
      <c r="K72" s="40"/>
      <c r="L72" s="40"/>
      <c r="M72" s="40"/>
      <c r="N72" s="41"/>
    </row>
    <row r="73" spans="1:14" s="85" customFormat="1" ht="15.75" customHeight="1" thickBot="1" x14ac:dyDescent="0.35">
      <c r="A73" s="86" t="s">
        <v>133</v>
      </c>
      <c r="B73" s="125"/>
      <c r="C73" s="126"/>
      <c r="D73" s="1438" t="s">
        <v>127</v>
      </c>
      <c r="E73" s="1440" t="s">
        <v>46</v>
      </c>
      <c r="F73" s="1441"/>
      <c r="G73" s="129"/>
      <c r="H73" s="149" t="s">
        <v>132</v>
      </c>
      <c r="I73" s="132"/>
      <c r="J73" s="133"/>
      <c r="K73" s="1438" t="s">
        <v>116</v>
      </c>
      <c r="L73" s="1440" t="s">
        <v>46</v>
      </c>
      <c r="M73" s="1441"/>
      <c r="N73" s="137"/>
    </row>
    <row r="74" spans="1:14" s="85" customFormat="1" ht="15.75" customHeight="1" thickBot="1" x14ac:dyDescent="0.35">
      <c r="A74" s="86"/>
      <c r="B74" s="127"/>
      <c r="C74" s="128"/>
      <c r="D74" s="1439"/>
      <c r="E74" s="4" t="s">
        <v>43</v>
      </c>
      <c r="F74" s="5">
        <v>0</v>
      </c>
      <c r="G74" s="130"/>
      <c r="H74" s="149"/>
      <c r="I74" s="134"/>
      <c r="J74" s="135"/>
      <c r="K74" s="1439"/>
      <c r="L74" s="4" t="s">
        <v>43</v>
      </c>
      <c r="M74" s="5">
        <v>0</v>
      </c>
      <c r="N74" s="138"/>
    </row>
    <row r="75" spans="1:14" s="85" customFormat="1" ht="15" customHeight="1" x14ac:dyDescent="0.3">
      <c r="A75" s="86"/>
      <c r="B75" s="103"/>
      <c r="C75" s="104"/>
      <c r="D75" s="105"/>
      <c r="E75" s="105"/>
      <c r="F75" s="105"/>
      <c r="G75" s="106"/>
      <c r="H75" s="150"/>
      <c r="I75" s="28"/>
      <c r="J75" s="29"/>
      <c r="K75" s="30"/>
      <c r="L75" s="30"/>
      <c r="M75" s="30"/>
      <c r="N75" s="8"/>
    </row>
    <row r="76" spans="1:14" s="85" customFormat="1" ht="15" customHeight="1" x14ac:dyDescent="0.3">
      <c r="A76" s="86"/>
      <c r="B76" s="13" t="s">
        <v>122</v>
      </c>
      <c r="C76" s="93" t="s">
        <v>120</v>
      </c>
      <c r="D76" s="14" t="s">
        <v>47</v>
      </c>
      <c r="E76" s="15" t="s">
        <v>117</v>
      </c>
      <c r="F76" s="15" t="s">
        <v>118</v>
      </c>
      <c r="G76" s="107"/>
      <c r="H76" s="151"/>
      <c r="I76" s="13" t="s">
        <v>122</v>
      </c>
      <c r="J76" s="93" t="s">
        <v>120</v>
      </c>
      <c r="K76" s="14" t="s">
        <v>47</v>
      </c>
      <c r="L76" s="15" t="s">
        <v>124</v>
      </c>
      <c r="M76" s="15" t="s">
        <v>118</v>
      </c>
      <c r="N76" s="11"/>
    </row>
    <row r="77" spans="1:14" s="85" customFormat="1" ht="15" customHeight="1" x14ac:dyDescent="0.3">
      <c r="A77" s="86"/>
      <c r="B77" s="114"/>
      <c r="C77" s="115"/>
      <c r="D77" s="9" t="s">
        <v>369</v>
      </c>
      <c r="E77" s="145"/>
      <c r="F77" s="145"/>
      <c r="G77" s="108"/>
      <c r="H77" s="152"/>
      <c r="I77" s="31"/>
      <c r="J77" s="94"/>
      <c r="K77" s="9" t="s">
        <v>369</v>
      </c>
      <c r="L77" s="32"/>
      <c r="M77" s="32"/>
      <c r="N77" s="10"/>
    </row>
    <row r="78" spans="1:14" s="85" customFormat="1" ht="15" customHeight="1" x14ac:dyDescent="0.3">
      <c r="A78" s="86"/>
      <c r="B78" s="114"/>
      <c r="C78" s="115"/>
      <c r="D78" s="9" t="s">
        <v>370</v>
      </c>
      <c r="E78" s="145"/>
      <c r="F78" s="145"/>
      <c r="G78" s="108"/>
      <c r="H78" s="152"/>
      <c r="I78" s="31"/>
      <c r="J78" s="94"/>
      <c r="K78" s="9" t="s">
        <v>370</v>
      </c>
      <c r="L78" s="32"/>
      <c r="M78" s="32"/>
      <c r="N78" s="10"/>
    </row>
    <row r="79" spans="1:14" s="85" customFormat="1" ht="15" customHeight="1" x14ac:dyDescent="0.3">
      <c r="A79" s="86"/>
      <c r="B79" s="116"/>
      <c r="C79" s="117"/>
      <c r="D79" s="9" t="s">
        <v>371</v>
      </c>
      <c r="E79" s="145"/>
      <c r="F79" s="145"/>
      <c r="G79" s="108"/>
      <c r="H79" s="152"/>
      <c r="I79" s="16"/>
      <c r="J79" s="95"/>
      <c r="K79" s="9" t="s">
        <v>371</v>
      </c>
      <c r="L79" s="32"/>
      <c r="M79" s="32"/>
      <c r="N79" s="10"/>
    </row>
    <row r="80" spans="1:14" s="85" customFormat="1" ht="15" customHeight="1" x14ac:dyDescent="0.3">
      <c r="A80" s="86"/>
      <c r="B80" s="116"/>
      <c r="C80" s="117"/>
      <c r="D80" s="9" t="s">
        <v>372</v>
      </c>
      <c r="E80" s="145"/>
      <c r="F80" s="145"/>
      <c r="G80" s="108"/>
      <c r="H80" s="152"/>
      <c r="I80" s="16"/>
      <c r="J80" s="95"/>
      <c r="K80" s="9" t="s">
        <v>372</v>
      </c>
      <c r="L80" s="32"/>
      <c r="M80" s="32"/>
      <c r="N80" s="10"/>
    </row>
    <row r="81" spans="1:14" s="85" customFormat="1" ht="15" customHeight="1" x14ac:dyDescent="0.3">
      <c r="A81" s="86"/>
      <c r="B81" s="118"/>
      <c r="C81" s="119"/>
      <c r="D81" s="9" t="s">
        <v>373</v>
      </c>
      <c r="E81" s="145"/>
      <c r="F81" s="145"/>
      <c r="G81" s="108"/>
      <c r="H81" s="152"/>
      <c r="I81" s="17"/>
      <c r="J81" s="96"/>
      <c r="K81" s="9" t="s">
        <v>373</v>
      </c>
      <c r="L81" s="32"/>
      <c r="M81" s="32"/>
      <c r="N81" s="10"/>
    </row>
    <row r="82" spans="1:14" s="85" customFormat="1" ht="15" customHeight="1" x14ac:dyDescent="0.3">
      <c r="A82" s="86"/>
      <c r="B82" s="118"/>
      <c r="C82" s="119"/>
      <c r="D82" s="9" t="s">
        <v>374</v>
      </c>
      <c r="E82" s="145"/>
      <c r="F82" s="145"/>
      <c r="G82" s="108"/>
      <c r="H82" s="152"/>
      <c r="I82" s="17"/>
      <c r="J82" s="96"/>
      <c r="K82" s="9" t="s">
        <v>374</v>
      </c>
      <c r="L82" s="32"/>
      <c r="M82" s="32"/>
      <c r="N82" s="10"/>
    </row>
    <row r="83" spans="1:14" s="85" customFormat="1" ht="15" customHeight="1" x14ac:dyDescent="0.3">
      <c r="A83" s="86"/>
      <c r="B83" s="118"/>
      <c r="C83" s="119"/>
      <c r="D83" s="9" t="s">
        <v>375</v>
      </c>
      <c r="E83" s="145"/>
      <c r="F83" s="145"/>
      <c r="G83" s="108"/>
      <c r="H83" s="152"/>
      <c r="I83" s="17"/>
      <c r="J83" s="96"/>
      <c r="K83" s="9" t="s">
        <v>375</v>
      </c>
      <c r="L83" s="32"/>
      <c r="M83" s="32"/>
      <c r="N83" s="10"/>
    </row>
    <row r="84" spans="1:14" s="85" customFormat="1" ht="15" customHeight="1" x14ac:dyDescent="0.3">
      <c r="A84" s="86"/>
      <c r="B84" s="118"/>
      <c r="C84" s="119"/>
      <c r="D84" s="9" t="s">
        <v>376</v>
      </c>
      <c r="E84" s="145"/>
      <c r="F84" s="145"/>
      <c r="G84" s="108"/>
      <c r="H84" s="152"/>
      <c r="I84" s="17"/>
      <c r="J84" s="96"/>
      <c r="K84" s="9" t="s">
        <v>376</v>
      </c>
      <c r="L84" s="32"/>
      <c r="M84" s="32"/>
      <c r="N84" s="10"/>
    </row>
    <row r="85" spans="1:14" s="85" customFormat="1" ht="15" customHeight="1" x14ac:dyDescent="0.3">
      <c r="A85" s="86"/>
      <c r="B85" s="118"/>
      <c r="C85" s="119"/>
      <c r="D85" s="9" t="s">
        <v>377</v>
      </c>
      <c r="E85" s="145"/>
      <c r="F85" s="145"/>
      <c r="G85" s="108"/>
      <c r="H85" s="152"/>
      <c r="I85" s="17"/>
      <c r="J85" s="96"/>
      <c r="K85" s="9" t="s">
        <v>377</v>
      </c>
      <c r="L85" s="32"/>
      <c r="M85" s="32"/>
      <c r="N85" s="10"/>
    </row>
    <row r="86" spans="1:14" s="85" customFormat="1" ht="15" customHeight="1" x14ac:dyDescent="0.3">
      <c r="A86" s="86"/>
      <c r="B86" s="118"/>
      <c r="C86" s="119"/>
      <c r="D86" s="9" t="s">
        <v>378</v>
      </c>
      <c r="E86" s="145"/>
      <c r="F86" s="145"/>
      <c r="G86" s="108"/>
      <c r="H86" s="152"/>
      <c r="I86" s="17"/>
      <c r="J86" s="96"/>
      <c r="K86" s="9" t="s">
        <v>378</v>
      </c>
      <c r="L86" s="32"/>
      <c r="M86" s="32"/>
      <c r="N86" s="10"/>
    </row>
    <row r="87" spans="1:14" s="85" customFormat="1" ht="15" customHeight="1" x14ac:dyDescent="0.3">
      <c r="A87" s="86"/>
      <c r="B87" s="118"/>
      <c r="C87" s="119"/>
      <c r="D87" s="9" t="s">
        <v>379</v>
      </c>
      <c r="E87" s="145"/>
      <c r="F87" s="145"/>
      <c r="G87" s="108"/>
      <c r="H87" s="152"/>
      <c r="I87" s="17"/>
      <c r="J87" s="96"/>
      <c r="K87" s="9" t="s">
        <v>379</v>
      </c>
      <c r="L87" s="32"/>
      <c r="M87" s="32"/>
      <c r="N87" s="10"/>
    </row>
    <row r="88" spans="1:14" s="85" customFormat="1" ht="15" customHeight="1" x14ac:dyDescent="0.3">
      <c r="A88" s="86"/>
      <c r="B88" s="118"/>
      <c r="C88" s="119"/>
      <c r="D88" s="9" t="s">
        <v>380</v>
      </c>
      <c r="E88" s="145"/>
      <c r="F88" s="145"/>
      <c r="G88" s="108"/>
      <c r="H88" s="152"/>
      <c r="I88" s="17"/>
      <c r="J88" s="96"/>
      <c r="K88" s="9" t="s">
        <v>380</v>
      </c>
      <c r="L88" s="32"/>
      <c r="M88" s="32"/>
      <c r="N88" s="10"/>
    </row>
    <row r="89" spans="1:14" s="85" customFormat="1" ht="15" customHeight="1" x14ac:dyDescent="0.3">
      <c r="A89" s="86"/>
      <c r="B89" s="118"/>
      <c r="C89" s="119"/>
      <c r="D89" s="9" t="s">
        <v>381</v>
      </c>
      <c r="E89" s="145"/>
      <c r="F89" s="145"/>
      <c r="G89" s="108"/>
      <c r="H89" s="152"/>
      <c r="I89" s="17"/>
      <c r="J89" s="96"/>
      <c r="K89" s="9" t="s">
        <v>381</v>
      </c>
      <c r="L89" s="32"/>
      <c r="M89" s="32"/>
      <c r="N89" s="10"/>
    </row>
    <row r="90" spans="1:14" s="85" customFormat="1" ht="15" customHeight="1" x14ac:dyDescent="0.3">
      <c r="A90" s="86"/>
      <c r="B90" s="118"/>
      <c r="C90" s="119"/>
      <c r="D90" s="9" t="s">
        <v>382</v>
      </c>
      <c r="E90" s="145"/>
      <c r="F90" s="145"/>
      <c r="G90" s="108"/>
      <c r="H90" s="152"/>
      <c r="I90" s="17"/>
      <c r="J90" s="96"/>
      <c r="K90" s="9" t="s">
        <v>382</v>
      </c>
      <c r="L90" s="32"/>
      <c r="M90" s="32"/>
      <c r="N90" s="10"/>
    </row>
    <row r="91" spans="1:14" s="85" customFormat="1" ht="15" customHeight="1" x14ac:dyDescent="0.3">
      <c r="A91" s="86"/>
      <c r="B91" s="118"/>
      <c r="C91" s="119"/>
      <c r="D91" s="9" t="s">
        <v>383</v>
      </c>
      <c r="E91" s="145"/>
      <c r="F91" s="145"/>
      <c r="G91" s="108"/>
      <c r="H91" s="152"/>
      <c r="I91" s="17"/>
      <c r="J91" s="96"/>
      <c r="K91" s="9" t="s">
        <v>383</v>
      </c>
      <c r="L91" s="32"/>
      <c r="M91" s="32"/>
      <c r="N91" s="10"/>
    </row>
    <row r="92" spans="1:14" s="85" customFormat="1" ht="15" customHeight="1" x14ac:dyDescent="0.3">
      <c r="A92" s="86"/>
      <c r="B92" s="118"/>
      <c r="C92" s="119"/>
      <c r="D92" s="9" t="s">
        <v>384</v>
      </c>
      <c r="E92" s="145"/>
      <c r="F92" s="145"/>
      <c r="G92" s="108"/>
      <c r="H92" s="152"/>
      <c r="I92" s="17"/>
      <c r="J92" s="96"/>
      <c r="K92" s="9" t="s">
        <v>384</v>
      </c>
      <c r="L92" s="32"/>
      <c r="M92" s="32"/>
      <c r="N92" s="10"/>
    </row>
    <row r="93" spans="1:14" s="85" customFormat="1" ht="15" customHeight="1" x14ac:dyDescent="0.3">
      <c r="A93" s="86"/>
      <c r="B93" s="118"/>
      <c r="C93" s="119"/>
      <c r="D93" s="9" t="s">
        <v>385</v>
      </c>
      <c r="E93" s="145"/>
      <c r="F93" s="145"/>
      <c r="G93" s="108"/>
      <c r="H93" s="152"/>
      <c r="I93" s="17"/>
      <c r="J93" s="96"/>
      <c r="K93" s="9" t="s">
        <v>385</v>
      </c>
      <c r="L93" s="32"/>
      <c r="M93" s="32"/>
      <c r="N93" s="10"/>
    </row>
    <row r="94" spans="1:14" s="85" customFormat="1" ht="15" customHeight="1" x14ac:dyDescent="0.3">
      <c r="A94" s="86"/>
      <c r="B94" s="118"/>
      <c r="C94" s="119"/>
      <c r="D94" s="9" t="s">
        <v>386</v>
      </c>
      <c r="E94" s="145"/>
      <c r="F94" s="145"/>
      <c r="G94" s="108"/>
      <c r="H94" s="152"/>
      <c r="I94" s="17"/>
      <c r="J94" s="96"/>
      <c r="K94" s="9" t="s">
        <v>386</v>
      </c>
      <c r="L94" s="32"/>
      <c r="M94" s="32"/>
      <c r="N94" s="10"/>
    </row>
    <row r="95" spans="1:14" s="85" customFormat="1" ht="15" customHeight="1" x14ac:dyDescent="0.3">
      <c r="A95" s="86"/>
      <c r="B95" s="118"/>
      <c r="C95" s="119"/>
      <c r="D95" s="9" t="s">
        <v>387</v>
      </c>
      <c r="E95" s="145"/>
      <c r="F95" s="145"/>
      <c r="G95" s="108"/>
      <c r="H95" s="152"/>
      <c r="I95" s="17"/>
      <c r="J95" s="96"/>
      <c r="K95" s="9" t="s">
        <v>387</v>
      </c>
      <c r="L95" s="32"/>
      <c r="M95" s="32"/>
      <c r="N95" s="10"/>
    </row>
    <row r="96" spans="1:14" s="85" customFormat="1" ht="15" customHeight="1" x14ac:dyDescent="0.3">
      <c r="A96" s="86"/>
      <c r="B96" s="118"/>
      <c r="C96" s="119"/>
      <c r="D96" s="9" t="s">
        <v>388</v>
      </c>
      <c r="E96" s="145"/>
      <c r="F96" s="145"/>
      <c r="G96" s="108"/>
      <c r="H96" s="152"/>
      <c r="I96" s="17"/>
      <c r="J96" s="96"/>
      <c r="K96" s="9" t="s">
        <v>388</v>
      </c>
      <c r="L96" s="32"/>
      <c r="M96" s="32"/>
      <c r="N96" s="10"/>
    </row>
    <row r="97" spans="1:14" s="85" customFormat="1" ht="15" customHeight="1" x14ac:dyDescent="0.3">
      <c r="A97" s="86"/>
      <c r="B97" s="118"/>
      <c r="C97" s="119"/>
      <c r="D97" s="9" t="s">
        <v>389</v>
      </c>
      <c r="E97" s="145"/>
      <c r="F97" s="145"/>
      <c r="G97" s="108"/>
      <c r="H97" s="152"/>
      <c r="I97" s="17"/>
      <c r="J97" s="96"/>
      <c r="K97" s="9" t="s">
        <v>389</v>
      </c>
      <c r="L97" s="32"/>
      <c r="M97" s="32"/>
      <c r="N97" s="10"/>
    </row>
    <row r="98" spans="1:14" s="85" customFormat="1" ht="15" customHeight="1" x14ac:dyDescent="0.3">
      <c r="A98" s="86"/>
      <c r="B98" s="118"/>
      <c r="C98" s="119"/>
      <c r="D98" s="9" t="s">
        <v>390</v>
      </c>
      <c r="E98" s="145"/>
      <c r="F98" s="145"/>
      <c r="G98" s="108"/>
      <c r="H98" s="152"/>
      <c r="I98" s="17"/>
      <c r="J98" s="96"/>
      <c r="K98" s="9" t="s">
        <v>390</v>
      </c>
      <c r="L98" s="32"/>
      <c r="M98" s="32"/>
      <c r="N98" s="10"/>
    </row>
    <row r="99" spans="1:14" s="85" customFormat="1" ht="15" customHeight="1" x14ac:dyDescent="0.3">
      <c r="A99" s="86"/>
      <c r="B99" s="118"/>
      <c r="C99" s="119"/>
      <c r="D99" s="9" t="s">
        <v>391</v>
      </c>
      <c r="E99" s="145"/>
      <c r="F99" s="145"/>
      <c r="G99" s="108"/>
      <c r="H99" s="152"/>
      <c r="I99" s="17"/>
      <c r="J99" s="96"/>
      <c r="K99" s="9" t="s">
        <v>391</v>
      </c>
      <c r="L99" s="32"/>
      <c r="M99" s="32"/>
      <c r="N99" s="10"/>
    </row>
    <row r="100" spans="1:14" s="85" customFormat="1" ht="15" customHeight="1" x14ac:dyDescent="0.3">
      <c r="A100" s="86"/>
      <c r="B100" s="118"/>
      <c r="C100" s="119"/>
      <c r="D100" s="9" t="s">
        <v>392</v>
      </c>
      <c r="E100" s="146"/>
      <c r="F100" s="147"/>
      <c r="G100" s="108"/>
      <c r="H100" s="152"/>
      <c r="I100" s="17"/>
      <c r="J100" s="96"/>
      <c r="K100" s="9" t="s">
        <v>392</v>
      </c>
      <c r="L100" s="33"/>
      <c r="M100" s="42"/>
      <c r="N100" s="10"/>
    </row>
    <row r="101" spans="1:14" s="85" customFormat="1" ht="15" customHeight="1" thickBot="1" x14ac:dyDescent="0.35">
      <c r="A101" s="86"/>
      <c r="B101" s="120" t="s">
        <v>121</v>
      </c>
      <c r="C101" s="119">
        <f>1500-SUM(C77:C100)</f>
        <v>1500</v>
      </c>
      <c r="D101" s="88" t="s">
        <v>96</v>
      </c>
      <c r="E101" s="147">
        <f>SUM(E77:E100)</f>
        <v>0</v>
      </c>
      <c r="F101" s="147">
        <f>SUM(F77:F100)</f>
        <v>0</v>
      </c>
      <c r="G101" s="108"/>
      <c r="H101" s="152"/>
      <c r="I101" s="97" t="s">
        <v>119</v>
      </c>
      <c r="J101" s="98">
        <f>SUM(J77:J100)</f>
        <v>0</v>
      </c>
      <c r="K101" s="88" t="s">
        <v>96</v>
      </c>
      <c r="L101" s="42">
        <f>SUM(L77:L100)</f>
        <v>0</v>
      </c>
      <c r="M101" s="42">
        <f>SUM(M77:M100)</f>
        <v>0</v>
      </c>
      <c r="N101" s="10"/>
    </row>
    <row r="102" spans="1:14" s="85" customFormat="1" ht="21.6" thickTop="1" thickBot="1" x14ac:dyDescent="0.35">
      <c r="A102" s="86"/>
      <c r="B102" s="144" t="s">
        <v>123</v>
      </c>
      <c r="C102" s="121"/>
      <c r="D102" s="122"/>
      <c r="E102" s="123" t="s">
        <v>48</v>
      </c>
      <c r="F102" s="124">
        <f>F74-E101-F101</f>
        <v>0</v>
      </c>
      <c r="G102" s="109"/>
      <c r="H102" s="153"/>
      <c r="I102" s="143" t="s">
        <v>123</v>
      </c>
      <c r="J102" s="139"/>
      <c r="K102" s="140"/>
      <c r="L102" s="141" t="s">
        <v>48</v>
      </c>
      <c r="M102" s="142">
        <f>M74-L101-M101</f>
        <v>0</v>
      </c>
      <c r="N102" s="34"/>
    </row>
    <row r="103" spans="1:14" s="85" customFormat="1" ht="15" thickTop="1" thickBot="1" x14ac:dyDescent="0.35">
      <c r="A103" s="86"/>
      <c r="B103" s="111"/>
      <c r="C103" s="112"/>
      <c r="D103" s="113"/>
      <c r="E103" s="112"/>
      <c r="F103" s="112"/>
      <c r="G103" s="110"/>
      <c r="H103" s="86"/>
      <c r="I103" s="35"/>
      <c r="J103" s="36"/>
      <c r="K103" s="12"/>
      <c r="L103" s="36"/>
      <c r="M103" s="36"/>
      <c r="N103" s="37"/>
    </row>
    <row r="104" spans="1:14" s="85" customFormat="1" x14ac:dyDescent="0.3">
      <c r="A104" s="86"/>
      <c r="B104" s="87"/>
      <c r="C104" s="38"/>
      <c r="D104" s="9"/>
      <c r="E104" s="38"/>
      <c r="F104" s="38"/>
      <c r="G104" s="87"/>
      <c r="H104" s="86"/>
      <c r="I104" s="87"/>
      <c r="J104" s="38"/>
      <c r="K104" s="9"/>
      <c r="L104" s="38"/>
      <c r="M104" s="38"/>
      <c r="N104" s="87"/>
    </row>
    <row r="105" spans="1:14" s="85" customFormat="1" ht="14.4" thickBot="1" x14ac:dyDescent="0.35">
      <c r="A105" s="86"/>
      <c r="B105" s="38"/>
      <c r="C105" s="38"/>
      <c r="D105" s="38"/>
      <c r="E105" s="38"/>
      <c r="F105" s="38"/>
      <c r="G105" s="38"/>
      <c r="H105" s="86"/>
      <c r="I105" s="38"/>
      <c r="J105" s="38"/>
      <c r="K105" s="38"/>
      <c r="L105" s="38"/>
      <c r="M105" s="38"/>
      <c r="N105" s="38"/>
    </row>
    <row r="106" spans="1:14" s="85" customFormat="1" ht="14.4" thickBot="1" x14ac:dyDescent="0.35">
      <c r="A106" s="86"/>
      <c r="B106" s="100"/>
      <c r="C106" s="101"/>
      <c r="D106" s="101"/>
      <c r="E106" s="101"/>
      <c r="F106" s="101"/>
      <c r="G106" s="102"/>
      <c r="H106" s="86"/>
      <c r="I106" s="39"/>
      <c r="J106" s="40"/>
      <c r="K106" s="40"/>
      <c r="L106" s="40"/>
      <c r="M106" s="40"/>
      <c r="N106" s="41"/>
    </row>
    <row r="107" spans="1:14" s="85" customFormat="1" ht="15.75" customHeight="1" thickBot="1" x14ac:dyDescent="0.35">
      <c r="A107" s="86" t="s">
        <v>134</v>
      </c>
      <c r="B107" s="125"/>
      <c r="C107" s="126"/>
      <c r="D107" s="1438" t="s">
        <v>127</v>
      </c>
      <c r="E107" s="1440" t="s">
        <v>46</v>
      </c>
      <c r="F107" s="1441"/>
      <c r="G107" s="129"/>
      <c r="H107" s="149" t="s">
        <v>135</v>
      </c>
      <c r="I107" s="132"/>
      <c r="J107" s="133"/>
      <c r="K107" s="1438" t="s">
        <v>116</v>
      </c>
      <c r="L107" s="1440" t="s">
        <v>46</v>
      </c>
      <c r="M107" s="1441"/>
      <c r="N107" s="137"/>
    </row>
    <row r="108" spans="1:14" s="85" customFormat="1" ht="15.75" customHeight="1" thickBot="1" x14ac:dyDescent="0.35">
      <c r="A108" s="86"/>
      <c r="B108" s="127"/>
      <c r="C108" s="128"/>
      <c r="D108" s="1439"/>
      <c r="E108" s="4" t="s">
        <v>43</v>
      </c>
      <c r="F108" s="5">
        <v>0</v>
      </c>
      <c r="G108" s="130"/>
      <c r="H108" s="149"/>
      <c r="I108" s="134"/>
      <c r="J108" s="135"/>
      <c r="K108" s="1439"/>
      <c r="L108" s="4" t="s">
        <v>43</v>
      </c>
      <c r="M108" s="5">
        <v>0</v>
      </c>
      <c r="N108" s="138"/>
    </row>
    <row r="109" spans="1:14" s="85" customFormat="1" ht="15" customHeight="1" x14ac:dyDescent="0.3">
      <c r="A109" s="86"/>
      <c r="B109" s="103"/>
      <c r="C109" s="104"/>
      <c r="D109" s="105"/>
      <c r="E109" s="105"/>
      <c r="F109" s="105"/>
      <c r="G109" s="106"/>
      <c r="H109" s="150"/>
      <c r="I109" s="28"/>
      <c r="J109" s="29"/>
      <c r="K109" s="30"/>
      <c r="L109" s="30"/>
      <c r="M109" s="30"/>
      <c r="N109" s="8"/>
    </row>
    <row r="110" spans="1:14" s="85" customFormat="1" ht="15" customHeight="1" x14ac:dyDescent="0.3">
      <c r="A110" s="86"/>
      <c r="B110" s="13" t="s">
        <v>122</v>
      </c>
      <c r="C110" s="93" t="s">
        <v>120</v>
      </c>
      <c r="D110" s="14" t="s">
        <v>47</v>
      </c>
      <c r="E110" s="15" t="s">
        <v>117</v>
      </c>
      <c r="F110" s="15" t="s">
        <v>118</v>
      </c>
      <c r="G110" s="107"/>
      <c r="H110" s="151"/>
      <c r="I110" s="13" t="s">
        <v>122</v>
      </c>
      <c r="J110" s="93" t="s">
        <v>120</v>
      </c>
      <c r="K110" s="14" t="s">
        <v>47</v>
      </c>
      <c r="L110" s="15" t="s">
        <v>124</v>
      </c>
      <c r="M110" s="15" t="s">
        <v>118</v>
      </c>
      <c r="N110" s="11"/>
    </row>
    <row r="111" spans="1:14" s="85" customFormat="1" ht="15" customHeight="1" x14ac:dyDescent="0.3">
      <c r="A111" s="86"/>
      <c r="B111" s="114"/>
      <c r="C111" s="115"/>
      <c r="D111" s="9" t="s">
        <v>369</v>
      </c>
      <c r="E111" s="145"/>
      <c r="F111" s="145"/>
      <c r="G111" s="108"/>
      <c r="H111" s="152"/>
      <c r="I111" s="31"/>
      <c r="J111" s="94"/>
      <c r="K111" s="9" t="s">
        <v>369</v>
      </c>
      <c r="L111" s="32"/>
      <c r="M111" s="32"/>
      <c r="N111" s="10"/>
    </row>
    <row r="112" spans="1:14" s="85" customFormat="1" ht="15" customHeight="1" x14ac:dyDescent="0.3">
      <c r="A112" s="86"/>
      <c r="B112" s="114"/>
      <c r="C112" s="115"/>
      <c r="D112" s="9" t="s">
        <v>370</v>
      </c>
      <c r="E112" s="145"/>
      <c r="F112" s="145"/>
      <c r="G112" s="108"/>
      <c r="H112" s="152"/>
      <c r="I112" s="31"/>
      <c r="J112" s="94"/>
      <c r="K112" s="9" t="s">
        <v>370</v>
      </c>
      <c r="L112" s="32"/>
      <c r="M112" s="32"/>
      <c r="N112" s="10"/>
    </row>
    <row r="113" spans="1:14" s="85" customFormat="1" ht="15" customHeight="1" x14ac:dyDescent="0.3">
      <c r="A113" s="86"/>
      <c r="B113" s="116"/>
      <c r="C113" s="117"/>
      <c r="D113" s="9" t="s">
        <v>371</v>
      </c>
      <c r="E113" s="145"/>
      <c r="F113" s="145"/>
      <c r="G113" s="108"/>
      <c r="H113" s="152"/>
      <c r="I113" s="16"/>
      <c r="J113" s="95"/>
      <c r="K113" s="9" t="s">
        <v>371</v>
      </c>
      <c r="L113" s="32"/>
      <c r="M113" s="32"/>
      <c r="N113" s="10"/>
    </row>
    <row r="114" spans="1:14" s="85" customFormat="1" ht="15" customHeight="1" x14ac:dyDescent="0.3">
      <c r="A114" s="86"/>
      <c r="B114" s="116"/>
      <c r="C114" s="117"/>
      <c r="D114" s="9" t="s">
        <v>372</v>
      </c>
      <c r="E114" s="145"/>
      <c r="F114" s="145"/>
      <c r="G114" s="108"/>
      <c r="H114" s="152"/>
      <c r="I114" s="16"/>
      <c r="J114" s="95"/>
      <c r="K114" s="9" t="s">
        <v>372</v>
      </c>
      <c r="L114" s="32"/>
      <c r="M114" s="32"/>
      <c r="N114" s="10"/>
    </row>
    <row r="115" spans="1:14" s="85" customFormat="1" ht="15" customHeight="1" x14ac:dyDescent="0.3">
      <c r="A115" s="86"/>
      <c r="B115" s="118"/>
      <c r="C115" s="119"/>
      <c r="D115" s="9" t="s">
        <v>373</v>
      </c>
      <c r="E115" s="145"/>
      <c r="F115" s="145"/>
      <c r="G115" s="108"/>
      <c r="H115" s="152"/>
      <c r="I115" s="17"/>
      <c r="J115" s="96"/>
      <c r="K115" s="9" t="s">
        <v>373</v>
      </c>
      <c r="L115" s="32"/>
      <c r="M115" s="32"/>
      <c r="N115" s="10"/>
    </row>
    <row r="116" spans="1:14" s="85" customFormat="1" ht="15" customHeight="1" x14ac:dyDescent="0.3">
      <c r="A116" s="86"/>
      <c r="B116" s="118"/>
      <c r="C116" s="119"/>
      <c r="D116" s="9" t="s">
        <v>374</v>
      </c>
      <c r="E116" s="145"/>
      <c r="F116" s="145"/>
      <c r="G116" s="108"/>
      <c r="H116" s="152"/>
      <c r="I116" s="17"/>
      <c r="J116" s="96"/>
      <c r="K116" s="9" t="s">
        <v>374</v>
      </c>
      <c r="L116" s="32"/>
      <c r="M116" s="32"/>
      <c r="N116" s="10"/>
    </row>
    <row r="117" spans="1:14" s="85" customFormat="1" ht="15" customHeight="1" x14ac:dyDescent="0.3">
      <c r="A117" s="86"/>
      <c r="B117" s="118"/>
      <c r="C117" s="119"/>
      <c r="D117" s="9" t="s">
        <v>375</v>
      </c>
      <c r="E117" s="145"/>
      <c r="F117" s="145"/>
      <c r="G117" s="108"/>
      <c r="H117" s="152"/>
      <c r="I117" s="17"/>
      <c r="J117" s="96"/>
      <c r="K117" s="9" t="s">
        <v>375</v>
      </c>
      <c r="L117" s="32"/>
      <c r="M117" s="32"/>
      <c r="N117" s="10"/>
    </row>
    <row r="118" spans="1:14" s="85" customFormat="1" ht="15" customHeight="1" x14ac:dyDescent="0.3">
      <c r="A118" s="86"/>
      <c r="B118" s="118"/>
      <c r="C118" s="119"/>
      <c r="D118" s="9" t="s">
        <v>376</v>
      </c>
      <c r="E118" s="145"/>
      <c r="F118" s="145"/>
      <c r="G118" s="108"/>
      <c r="H118" s="152"/>
      <c r="I118" s="17"/>
      <c r="J118" s="96"/>
      <c r="K118" s="9" t="s">
        <v>376</v>
      </c>
      <c r="L118" s="32"/>
      <c r="M118" s="32"/>
      <c r="N118" s="10"/>
    </row>
    <row r="119" spans="1:14" s="85" customFormat="1" ht="15" customHeight="1" x14ac:dyDescent="0.3">
      <c r="A119" s="86"/>
      <c r="B119" s="118"/>
      <c r="C119" s="119"/>
      <c r="D119" s="9" t="s">
        <v>377</v>
      </c>
      <c r="E119" s="145"/>
      <c r="F119" s="145"/>
      <c r="G119" s="108"/>
      <c r="H119" s="152"/>
      <c r="I119" s="17"/>
      <c r="J119" s="96"/>
      <c r="K119" s="9" t="s">
        <v>377</v>
      </c>
      <c r="L119" s="32"/>
      <c r="M119" s="32"/>
      <c r="N119" s="10"/>
    </row>
    <row r="120" spans="1:14" s="85" customFormat="1" ht="15" customHeight="1" x14ac:dyDescent="0.3">
      <c r="A120" s="86"/>
      <c r="B120" s="118"/>
      <c r="C120" s="119"/>
      <c r="D120" s="9" t="s">
        <v>378</v>
      </c>
      <c r="E120" s="145"/>
      <c r="F120" s="145"/>
      <c r="G120" s="108"/>
      <c r="H120" s="152"/>
      <c r="I120" s="17"/>
      <c r="J120" s="96"/>
      <c r="K120" s="9" t="s">
        <v>378</v>
      </c>
      <c r="L120" s="32"/>
      <c r="M120" s="32"/>
      <c r="N120" s="10"/>
    </row>
    <row r="121" spans="1:14" s="85" customFormat="1" ht="15" customHeight="1" x14ac:dyDescent="0.3">
      <c r="A121" s="86"/>
      <c r="B121" s="118"/>
      <c r="C121" s="119"/>
      <c r="D121" s="9" t="s">
        <v>379</v>
      </c>
      <c r="E121" s="145"/>
      <c r="F121" s="145"/>
      <c r="G121" s="108"/>
      <c r="H121" s="152"/>
      <c r="I121" s="17"/>
      <c r="J121" s="96"/>
      <c r="K121" s="9" t="s">
        <v>379</v>
      </c>
      <c r="L121" s="32"/>
      <c r="M121" s="32"/>
      <c r="N121" s="10"/>
    </row>
    <row r="122" spans="1:14" s="85" customFormat="1" ht="15" customHeight="1" x14ac:dyDescent="0.3">
      <c r="A122" s="86"/>
      <c r="B122" s="118"/>
      <c r="C122" s="119"/>
      <c r="D122" s="9" t="s">
        <v>380</v>
      </c>
      <c r="E122" s="145"/>
      <c r="F122" s="145"/>
      <c r="G122" s="108"/>
      <c r="H122" s="152"/>
      <c r="I122" s="17"/>
      <c r="J122" s="96"/>
      <c r="K122" s="9" t="s">
        <v>380</v>
      </c>
      <c r="L122" s="32"/>
      <c r="M122" s="32"/>
      <c r="N122" s="10"/>
    </row>
    <row r="123" spans="1:14" s="85" customFormat="1" ht="15" customHeight="1" x14ac:dyDescent="0.3">
      <c r="A123" s="86"/>
      <c r="B123" s="118"/>
      <c r="C123" s="119"/>
      <c r="D123" s="9" t="s">
        <v>381</v>
      </c>
      <c r="E123" s="145"/>
      <c r="F123" s="145"/>
      <c r="G123" s="108"/>
      <c r="H123" s="152"/>
      <c r="I123" s="17"/>
      <c r="J123" s="96"/>
      <c r="K123" s="9" t="s">
        <v>381</v>
      </c>
      <c r="L123" s="32"/>
      <c r="M123" s="32"/>
      <c r="N123" s="10"/>
    </row>
    <row r="124" spans="1:14" s="85" customFormat="1" ht="15" customHeight="1" x14ac:dyDescent="0.3">
      <c r="A124" s="86"/>
      <c r="B124" s="118"/>
      <c r="C124" s="119"/>
      <c r="D124" s="9" t="s">
        <v>382</v>
      </c>
      <c r="E124" s="145"/>
      <c r="F124" s="145"/>
      <c r="G124" s="108"/>
      <c r="H124" s="152"/>
      <c r="I124" s="17"/>
      <c r="J124" s="96"/>
      <c r="K124" s="9" t="s">
        <v>382</v>
      </c>
      <c r="L124" s="32"/>
      <c r="M124" s="32"/>
      <c r="N124" s="10"/>
    </row>
    <row r="125" spans="1:14" s="85" customFormat="1" ht="15" customHeight="1" x14ac:dyDescent="0.3">
      <c r="A125" s="86"/>
      <c r="B125" s="118"/>
      <c r="C125" s="119"/>
      <c r="D125" s="9" t="s">
        <v>383</v>
      </c>
      <c r="E125" s="145"/>
      <c r="F125" s="145"/>
      <c r="G125" s="108"/>
      <c r="H125" s="152"/>
      <c r="I125" s="17"/>
      <c r="J125" s="96"/>
      <c r="K125" s="9" t="s">
        <v>383</v>
      </c>
      <c r="L125" s="32"/>
      <c r="M125" s="32"/>
      <c r="N125" s="10"/>
    </row>
    <row r="126" spans="1:14" s="85" customFormat="1" ht="15" customHeight="1" x14ac:dyDescent="0.3">
      <c r="A126" s="86"/>
      <c r="B126" s="118"/>
      <c r="C126" s="119"/>
      <c r="D126" s="9" t="s">
        <v>384</v>
      </c>
      <c r="E126" s="145"/>
      <c r="F126" s="145"/>
      <c r="G126" s="108"/>
      <c r="H126" s="152"/>
      <c r="I126" s="17"/>
      <c r="J126" s="96"/>
      <c r="K126" s="9" t="s">
        <v>384</v>
      </c>
      <c r="L126" s="32"/>
      <c r="M126" s="32"/>
      <c r="N126" s="10"/>
    </row>
    <row r="127" spans="1:14" s="85" customFormat="1" ht="15" customHeight="1" x14ac:dyDescent="0.3">
      <c r="A127" s="86"/>
      <c r="B127" s="118"/>
      <c r="C127" s="119"/>
      <c r="D127" s="9" t="s">
        <v>385</v>
      </c>
      <c r="E127" s="145"/>
      <c r="F127" s="145"/>
      <c r="G127" s="108"/>
      <c r="H127" s="152"/>
      <c r="I127" s="17"/>
      <c r="J127" s="96"/>
      <c r="K127" s="9" t="s">
        <v>385</v>
      </c>
      <c r="L127" s="32"/>
      <c r="M127" s="32"/>
      <c r="N127" s="10"/>
    </row>
    <row r="128" spans="1:14" s="85" customFormat="1" ht="15" customHeight="1" x14ac:dyDescent="0.3">
      <c r="A128" s="86"/>
      <c r="B128" s="118"/>
      <c r="C128" s="119"/>
      <c r="D128" s="9" t="s">
        <v>386</v>
      </c>
      <c r="E128" s="145"/>
      <c r="F128" s="145"/>
      <c r="G128" s="108"/>
      <c r="H128" s="152"/>
      <c r="I128" s="17"/>
      <c r="J128" s="96"/>
      <c r="K128" s="9" t="s">
        <v>386</v>
      </c>
      <c r="L128" s="32"/>
      <c r="M128" s="32"/>
      <c r="N128" s="10"/>
    </row>
    <row r="129" spans="1:14" s="85" customFormat="1" ht="15" customHeight="1" x14ac:dyDescent="0.3">
      <c r="A129" s="86"/>
      <c r="B129" s="118"/>
      <c r="C129" s="119"/>
      <c r="D129" s="9" t="s">
        <v>387</v>
      </c>
      <c r="E129" s="145"/>
      <c r="F129" s="145"/>
      <c r="G129" s="108"/>
      <c r="H129" s="152"/>
      <c r="I129" s="17"/>
      <c r="J129" s="96"/>
      <c r="K129" s="9" t="s">
        <v>387</v>
      </c>
      <c r="L129" s="32"/>
      <c r="M129" s="32"/>
      <c r="N129" s="10"/>
    </row>
    <row r="130" spans="1:14" s="85" customFormat="1" ht="15" customHeight="1" x14ac:dyDescent="0.3">
      <c r="A130" s="86"/>
      <c r="B130" s="118"/>
      <c r="C130" s="119"/>
      <c r="D130" s="9" t="s">
        <v>388</v>
      </c>
      <c r="E130" s="145"/>
      <c r="F130" s="145"/>
      <c r="G130" s="108"/>
      <c r="H130" s="152"/>
      <c r="I130" s="17"/>
      <c r="J130" s="96"/>
      <c r="K130" s="9" t="s">
        <v>388</v>
      </c>
      <c r="L130" s="32"/>
      <c r="M130" s="32"/>
      <c r="N130" s="10"/>
    </row>
    <row r="131" spans="1:14" s="85" customFormat="1" ht="15" customHeight="1" x14ac:dyDescent="0.3">
      <c r="A131" s="86"/>
      <c r="B131" s="118"/>
      <c r="C131" s="119"/>
      <c r="D131" s="9" t="s">
        <v>389</v>
      </c>
      <c r="E131" s="145"/>
      <c r="F131" s="145"/>
      <c r="G131" s="108"/>
      <c r="H131" s="152"/>
      <c r="I131" s="17"/>
      <c r="J131" s="96"/>
      <c r="K131" s="9" t="s">
        <v>389</v>
      </c>
      <c r="L131" s="32"/>
      <c r="M131" s="32"/>
      <c r="N131" s="10"/>
    </row>
    <row r="132" spans="1:14" s="85" customFormat="1" ht="15" customHeight="1" x14ac:dyDescent="0.3">
      <c r="A132" s="86"/>
      <c r="B132" s="118"/>
      <c r="C132" s="119"/>
      <c r="D132" s="9" t="s">
        <v>390</v>
      </c>
      <c r="E132" s="145"/>
      <c r="F132" s="145"/>
      <c r="G132" s="108"/>
      <c r="H132" s="152"/>
      <c r="I132" s="17"/>
      <c r="J132" s="96"/>
      <c r="K132" s="9" t="s">
        <v>390</v>
      </c>
      <c r="L132" s="32"/>
      <c r="M132" s="32"/>
      <c r="N132" s="10"/>
    </row>
    <row r="133" spans="1:14" s="85" customFormat="1" ht="15" customHeight="1" x14ac:dyDescent="0.3">
      <c r="A133" s="86"/>
      <c r="B133" s="118"/>
      <c r="C133" s="119"/>
      <c r="D133" s="9" t="s">
        <v>391</v>
      </c>
      <c r="E133" s="145"/>
      <c r="F133" s="145"/>
      <c r="G133" s="108"/>
      <c r="H133" s="152"/>
      <c r="I133" s="17"/>
      <c r="J133" s="96"/>
      <c r="K133" s="9" t="s">
        <v>391</v>
      </c>
      <c r="L133" s="32"/>
      <c r="M133" s="32"/>
      <c r="N133" s="10"/>
    </row>
    <row r="134" spans="1:14" s="85" customFormat="1" ht="15" customHeight="1" x14ac:dyDescent="0.3">
      <c r="A134" s="86"/>
      <c r="B134" s="118"/>
      <c r="C134" s="119"/>
      <c r="D134" s="9" t="s">
        <v>392</v>
      </c>
      <c r="E134" s="146"/>
      <c r="F134" s="147"/>
      <c r="G134" s="108"/>
      <c r="H134" s="152"/>
      <c r="I134" s="17"/>
      <c r="J134" s="96"/>
      <c r="K134" s="9" t="s">
        <v>392</v>
      </c>
      <c r="L134" s="33"/>
      <c r="M134" s="42"/>
      <c r="N134" s="10"/>
    </row>
    <row r="135" spans="1:14" s="85" customFormat="1" ht="15" customHeight="1" thickBot="1" x14ac:dyDescent="0.35">
      <c r="A135" s="86"/>
      <c r="B135" s="120" t="s">
        <v>121</v>
      </c>
      <c r="C135" s="119">
        <f>1500-SUM(C111:C134)</f>
        <v>1500</v>
      </c>
      <c r="D135" s="88" t="s">
        <v>96</v>
      </c>
      <c r="E135" s="147">
        <f>SUM(E111:E134)</f>
        <v>0</v>
      </c>
      <c r="F135" s="147">
        <f>SUM(F111:F134)</f>
        <v>0</v>
      </c>
      <c r="G135" s="108"/>
      <c r="H135" s="152"/>
      <c r="I135" s="97" t="s">
        <v>119</v>
      </c>
      <c r="J135" s="98">
        <f>SUM(J111:J134)</f>
        <v>0</v>
      </c>
      <c r="K135" s="88" t="s">
        <v>96</v>
      </c>
      <c r="L135" s="42">
        <f>SUM(L111:L134)</f>
        <v>0</v>
      </c>
      <c r="M135" s="42">
        <f>SUM(M111:M134)</f>
        <v>0</v>
      </c>
      <c r="N135" s="10"/>
    </row>
    <row r="136" spans="1:14" s="85" customFormat="1" ht="21.6" thickTop="1" thickBot="1" x14ac:dyDescent="0.35">
      <c r="A136" s="86"/>
      <c r="B136" s="144" t="s">
        <v>123</v>
      </c>
      <c r="C136" s="121"/>
      <c r="D136" s="122"/>
      <c r="E136" s="123" t="s">
        <v>48</v>
      </c>
      <c r="F136" s="124">
        <f>F108-E135-F135</f>
        <v>0</v>
      </c>
      <c r="G136" s="109"/>
      <c r="H136" s="153"/>
      <c r="I136" s="143" t="s">
        <v>123</v>
      </c>
      <c r="J136" s="139"/>
      <c r="K136" s="140"/>
      <c r="L136" s="141" t="s">
        <v>48</v>
      </c>
      <c r="M136" s="142">
        <f>M108-L135-M135</f>
        <v>0</v>
      </c>
      <c r="N136" s="34"/>
    </row>
    <row r="137" spans="1:14" s="85" customFormat="1" ht="15" thickTop="1" thickBot="1" x14ac:dyDescent="0.35">
      <c r="A137" s="86"/>
      <c r="B137" s="111"/>
      <c r="C137" s="112"/>
      <c r="D137" s="113"/>
      <c r="E137" s="112"/>
      <c r="F137" s="112"/>
      <c r="G137" s="110"/>
      <c r="H137" s="86"/>
      <c r="I137" s="35"/>
      <c r="J137" s="36"/>
      <c r="K137" s="12"/>
      <c r="L137" s="36"/>
      <c r="M137" s="36"/>
      <c r="N137" s="37"/>
    </row>
    <row r="138" spans="1:14" s="85" customFormat="1" x14ac:dyDescent="0.3">
      <c r="A138" s="86"/>
      <c r="B138" s="87"/>
      <c r="C138" s="38"/>
      <c r="D138" s="9"/>
      <c r="E138" s="38"/>
      <c r="F138" s="38"/>
      <c r="G138" s="87"/>
      <c r="H138" s="86"/>
      <c r="I138" s="87"/>
      <c r="J138" s="38"/>
      <c r="K138" s="9"/>
      <c r="L138" s="38"/>
      <c r="M138" s="38"/>
      <c r="N138" s="87"/>
    </row>
    <row r="139" spans="1:14" s="85" customFormat="1" ht="14.4" thickBot="1" x14ac:dyDescent="0.35">
      <c r="A139" s="86"/>
      <c r="B139" s="38"/>
      <c r="C139" s="38"/>
      <c r="D139" s="38"/>
      <c r="E139" s="38"/>
      <c r="F139" s="38"/>
      <c r="G139" s="38"/>
      <c r="H139" s="86"/>
      <c r="I139" s="38"/>
      <c r="J139" s="38"/>
      <c r="K139" s="38"/>
      <c r="L139" s="38"/>
      <c r="M139" s="38"/>
      <c r="N139" s="38"/>
    </row>
    <row r="140" spans="1:14" s="85" customFormat="1" ht="14.4" thickBot="1" x14ac:dyDescent="0.35">
      <c r="A140" s="86"/>
      <c r="B140" s="100"/>
      <c r="C140" s="101"/>
      <c r="D140" s="101"/>
      <c r="E140" s="101"/>
      <c r="F140" s="101"/>
      <c r="G140" s="102"/>
      <c r="H140" s="86"/>
      <c r="I140" s="39"/>
      <c r="J140" s="40"/>
      <c r="K140" s="40"/>
      <c r="L140" s="40"/>
      <c r="M140" s="40"/>
      <c r="N140" s="41"/>
    </row>
    <row r="141" spans="1:14" s="85" customFormat="1" ht="15.75" customHeight="1" thickBot="1" x14ac:dyDescent="0.35">
      <c r="A141" s="86" t="s">
        <v>137</v>
      </c>
      <c r="B141" s="125"/>
      <c r="C141" s="126"/>
      <c r="D141" s="1438" t="s">
        <v>127</v>
      </c>
      <c r="E141" s="1440" t="s">
        <v>46</v>
      </c>
      <c r="F141" s="1441"/>
      <c r="G141" s="129"/>
      <c r="H141" s="149" t="s">
        <v>136</v>
      </c>
      <c r="I141" s="132"/>
      <c r="J141" s="133"/>
      <c r="K141" s="1438" t="s">
        <v>116</v>
      </c>
      <c r="L141" s="1440" t="s">
        <v>46</v>
      </c>
      <c r="M141" s="1441"/>
      <c r="N141" s="137"/>
    </row>
    <row r="142" spans="1:14" s="85" customFormat="1" ht="15.75" customHeight="1" thickBot="1" x14ac:dyDescent="0.35">
      <c r="A142" s="86"/>
      <c r="B142" s="127"/>
      <c r="C142" s="128"/>
      <c r="D142" s="1439"/>
      <c r="E142" s="4" t="s">
        <v>43</v>
      </c>
      <c r="F142" s="5">
        <v>0</v>
      </c>
      <c r="G142" s="130"/>
      <c r="H142" s="149"/>
      <c r="I142" s="134"/>
      <c r="J142" s="135"/>
      <c r="K142" s="1439"/>
      <c r="L142" s="4" t="s">
        <v>43</v>
      </c>
      <c r="M142" s="5">
        <v>0</v>
      </c>
      <c r="N142" s="138"/>
    </row>
    <row r="143" spans="1:14" s="85" customFormat="1" ht="15" customHeight="1" x14ac:dyDescent="0.3">
      <c r="A143" s="86"/>
      <c r="B143" s="103"/>
      <c r="C143" s="104"/>
      <c r="D143" s="105"/>
      <c r="E143" s="105"/>
      <c r="F143" s="105"/>
      <c r="G143" s="106"/>
      <c r="H143" s="150"/>
      <c r="I143" s="28"/>
      <c r="J143" s="29"/>
      <c r="K143" s="30"/>
      <c r="L143" s="30"/>
      <c r="M143" s="30"/>
      <c r="N143" s="8"/>
    </row>
    <row r="144" spans="1:14" s="85" customFormat="1" ht="15" customHeight="1" x14ac:dyDescent="0.3">
      <c r="A144" s="86"/>
      <c r="B144" s="13" t="s">
        <v>122</v>
      </c>
      <c r="C144" s="93" t="s">
        <v>120</v>
      </c>
      <c r="D144" s="14" t="s">
        <v>47</v>
      </c>
      <c r="E144" s="15" t="s">
        <v>117</v>
      </c>
      <c r="F144" s="15" t="s">
        <v>118</v>
      </c>
      <c r="G144" s="107"/>
      <c r="H144" s="151"/>
      <c r="I144" s="13" t="s">
        <v>122</v>
      </c>
      <c r="J144" s="93" t="s">
        <v>120</v>
      </c>
      <c r="K144" s="14" t="s">
        <v>47</v>
      </c>
      <c r="L144" s="15" t="s">
        <v>124</v>
      </c>
      <c r="M144" s="15" t="s">
        <v>118</v>
      </c>
      <c r="N144" s="11"/>
    </row>
    <row r="145" spans="1:14" s="85" customFormat="1" ht="15" customHeight="1" x14ac:dyDescent="0.3">
      <c r="A145" s="86"/>
      <c r="B145" s="114"/>
      <c r="C145" s="115"/>
      <c r="D145" s="9" t="s">
        <v>369</v>
      </c>
      <c r="E145" s="145"/>
      <c r="F145" s="145"/>
      <c r="G145" s="108"/>
      <c r="H145" s="152"/>
      <c r="I145" s="31"/>
      <c r="J145" s="94"/>
      <c r="K145" s="9" t="s">
        <v>369</v>
      </c>
      <c r="L145" s="32"/>
      <c r="M145" s="32"/>
      <c r="N145" s="10"/>
    </row>
    <row r="146" spans="1:14" s="85" customFormat="1" ht="15" customHeight="1" x14ac:dyDescent="0.3">
      <c r="A146" s="86"/>
      <c r="B146" s="114"/>
      <c r="C146" s="115"/>
      <c r="D146" s="9" t="s">
        <v>370</v>
      </c>
      <c r="E146" s="145"/>
      <c r="F146" s="145"/>
      <c r="G146" s="108"/>
      <c r="H146" s="152"/>
      <c r="I146" s="31"/>
      <c r="J146" s="94"/>
      <c r="K146" s="9" t="s">
        <v>370</v>
      </c>
      <c r="L146" s="32"/>
      <c r="M146" s="32"/>
      <c r="N146" s="10"/>
    </row>
    <row r="147" spans="1:14" s="85" customFormat="1" ht="15" customHeight="1" x14ac:dyDescent="0.3">
      <c r="A147" s="86"/>
      <c r="B147" s="116"/>
      <c r="C147" s="117"/>
      <c r="D147" s="9" t="s">
        <v>371</v>
      </c>
      <c r="E147" s="145"/>
      <c r="F147" s="145"/>
      <c r="G147" s="108"/>
      <c r="H147" s="152"/>
      <c r="I147" s="16"/>
      <c r="J147" s="95"/>
      <c r="K147" s="9" t="s">
        <v>371</v>
      </c>
      <c r="L147" s="32"/>
      <c r="M147" s="32"/>
      <c r="N147" s="10"/>
    </row>
    <row r="148" spans="1:14" s="85" customFormat="1" ht="15" customHeight="1" x14ac:dyDescent="0.3">
      <c r="A148" s="86"/>
      <c r="B148" s="116"/>
      <c r="C148" s="117"/>
      <c r="D148" s="9" t="s">
        <v>372</v>
      </c>
      <c r="E148" s="145"/>
      <c r="F148" s="145"/>
      <c r="G148" s="108"/>
      <c r="H148" s="152"/>
      <c r="I148" s="16"/>
      <c r="J148" s="95"/>
      <c r="K148" s="9" t="s">
        <v>372</v>
      </c>
      <c r="L148" s="32"/>
      <c r="M148" s="32"/>
      <c r="N148" s="10"/>
    </row>
    <row r="149" spans="1:14" s="85" customFormat="1" ht="15" customHeight="1" x14ac:dyDescent="0.3">
      <c r="A149" s="86"/>
      <c r="B149" s="118"/>
      <c r="C149" s="119"/>
      <c r="D149" s="9" t="s">
        <v>373</v>
      </c>
      <c r="E149" s="145"/>
      <c r="F149" s="145"/>
      <c r="G149" s="108"/>
      <c r="H149" s="152"/>
      <c r="I149" s="17"/>
      <c r="J149" s="96"/>
      <c r="K149" s="9" t="s">
        <v>373</v>
      </c>
      <c r="L149" s="32"/>
      <c r="M149" s="32"/>
      <c r="N149" s="10"/>
    </row>
    <row r="150" spans="1:14" s="85" customFormat="1" ht="15" customHeight="1" x14ac:dyDescent="0.3">
      <c r="A150" s="86"/>
      <c r="B150" s="118"/>
      <c r="C150" s="119"/>
      <c r="D150" s="9" t="s">
        <v>374</v>
      </c>
      <c r="E150" s="145"/>
      <c r="F150" s="145"/>
      <c r="G150" s="108"/>
      <c r="H150" s="152"/>
      <c r="I150" s="17"/>
      <c r="J150" s="96"/>
      <c r="K150" s="9" t="s">
        <v>374</v>
      </c>
      <c r="L150" s="32"/>
      <c r="M150" s="32"/>
      <c r="N150" s="10"/>
    </row>
    <row r="151" spans="1:14" s="85" customFormat="1" ht="15" customHeight="1" x14ac:dyDescent="0.3">
      <c r="A151" s="86"/>
      <c r="B151" s="118"/>
      <c r="C151" s="119"/>
      <c r="D151" s="9" t="s">
        <v>375</v>
      </c>
      <c r="E151" s="145"/>
      <c r="F151" s="145"/>
      <c r="G151" s="108"/>
      <c r="H151" s="152"/>
      <c r="I151" s="17"/>
      <c r="J151" s="96"/>
      <c r="K151" s="9" t="s">
        <v>375</v>
      </c>
      <c r="L151" s="32"/>
      <c r="M151" s="32"/>
      <c r="N151" s="10"/>
    </row>
    <row r="152" spans="1:14" s="85" customFormat="1" ht="15" customHeight="1" x14ac:dyDescent="0.3">
      <c r="A152" s="86"/>
      <c r="B152" s="118"/>
      <c r="C152" s="119"/>
      <c r="D152" s="9" t="s">
        <v>376</v>
      </c>
      <c r="E152" s="145"/>
      <c r="F152" s="145"/>
      <c r="G152" s="108"/>
      <c r="H152" s="152"/>
      <c r="I152" s="17"/>
      <c r="J152" s="96"/>
      <c r="K152" s="9" t="s">
        <v>376</v>
      </c>
      <c r="L152" s="32"/>
      <c r="M152" s="32"/>
      <c r="N152" s="10"/>
    </row>
    <row r="153" spans="1:14" s="85" customFormat="1" ht="15" customHeight="1" x14ac:dyDescent="0.3">
      <c r="A153" s="86"/>
      <c r="B153" s="118"/>
      <c r="C153" s="119"/>
      <c r="D153" s="9" t="s">
        <v>377</v>
      </c>
      <c r="E153" s="145"/>
      <c r="F153" s="145"/>
      <c r="G153" s="108"/>
      <c r="H153" s="152"/>
      <c r="I153" s="17"/>
      <c r="J153" s="96"/>
      <c r="K153" s="9" t="s">
        <v>377</v>
      </c>
      <c r="L153" s="32"/>
      <c r="M153" s="32"/>
      <c r="N153" s="10"/>
    </row>
    <row r="154" spans="1:14" s="85" customFormat="1" ht="15" customHeight="1" x14ac:dyDescent="0.3">
      <c r="A154" s="86"/>
      <c r="B154" s="118"/>
      <c r="C154" s="119"/>
      <c r="D154" s="9" t="s">
        <v>378</v>
      </c>
      <c r="E154" s="145"/>
      <c r="F154" s="145"/>
      <c r="G154" s="108"/>
      <c r="H154" s="152"/>
      <c r="I154" s="17"/>
      <c r="J154" s="96"/>
      <c r="K154" s="9" t="s">
        <v>378</v>
      </c>
      <c r="L154" s="32"/>
      <c r="M154" s="32"/>
      <c r="N154" s="10"/>
    </row>
    <row r="155" spans="1:14" s="85" customFormat="1" ht="15" customHeight="1" x14ac:dyDescent="0.3">
      <c r="A155" s="86"/>
      <c r="B155" s="118"/>
      <c r="C155" s="119"/>
      <c r="D155" s="9" t="s">
        <v>379</v>
      </c>
      <c r="E155" s="145"/>
      <c r="F155" s="145"/>
      <c r="G155" s="108"/>
      <c r="H155" s="152"/>
      <c r="I155" s="17"/>
      <c r="J155" s="96"/>
      <c r="K155" s="9" t="s">
        <v>379</v>
      </c>
      <c r="L155" s="32"/>
      <c r="M155" s="32"/>
      <c r="N155" s="10"/>
    </row>
    <row r="156" spans="1:14" s="85" customFormat="1" ht="15" customHeight="1" x14ac:dyDescent="0.3">
      <c r="A156" s="86"/>
      <c r="B156" s="118"/>
      <c r="C156" s="119"/>
      <c r="D156" s="9" t="s">
        <v>380</v>
      </c>
      <c r="E156" s="145"/>
      <c r="F156" s="145"/>
      <c r="G156" s="108"/>
      <c r="H156" s="152"/>
      <c r="I156" s="17"/>
      <c r="J156" s="96"/>
      <c r="K156" s="9" t="s">
        <v>380</v>
      </c>
      <c r="L156" s="32"/>
      <c r="M156" s="32"/>
      <c r="N156" s="10"/>
    </row>
    <row r="157" spans="1:14" s="85" customFormat="1" ht="15" customHeight="1" x14ac:dyDescent="0.3">
      <c r="A157" s="86"/>
      <c r="B157" s="118"/>
      <c r="C157" s="119"/>
      <c r="D157" s="9" t="s">
        <v>381</v>
      </c>
      <c r="E157" s="145"/>
      <c r="F157" s="145"/>
      <c r="G157" s="108"/>
      <c r="H157" s="152"/>
      <c r="I157" s="17"/>
      <c r="J157" s="96"/>
      <c r="K157" s="9" t="s">
        <v>381</v>
      </c>
      <c r="L157" s="32"/>
      <c r="M157" s="32"/>
      <c r="N157" s="10"/>
    </row>
    <row r="158" spans="1:14" s="85" customFormat="1" ht="15" customHeight="1" x14ac:dyDescent="0.3">
      <c r="A158" s="86"/>
      <c r="B158" s="118"/>
      <c r="C158" s="119"/>
      <c r="D158" s="9" t="s">
        <v>382</v>
      </c>
      <c r="E158" s="145"/>
      <c r="F158" s="145"/>
      <c r="G158" s="108"/>
      <c r="H158" s="152"/>
      <c r="I158" s="17"/>
      <c r="J158" s="96"/>
      <c r="K158" s="9" t="s">
        <v>382</v>
      </c>
      <c r="L158" s="32"/>
      <c r="M158" s="32"/>
      <c r="N158" s="10"/>
    </row>
    <row r="159" spans="1:14" s="85" customFormat="1" ht="15" customHeight="1" x14ac:dyDescent="0.3">
      <c r="A159" s="86"/>
      <c r="B159" s="118"/>
      <c r="C159" s="119"/>
      <c r="D159" s="9" t="s">
        <v>383</v>
      </c>
      <c r="E159" s="145"/>
      <c r="F159" s="145"/>
      <c r="G159" s="108"/>
      <c r="H159" s="152"/>
      <c r="I159" s="17"/>
      <c r="J159" s="96"/>
      <c r="K159" s="9" t="s">
        <v>383</v>
      </c>
      <c r="L159" s="32"/>
      <c r="M159" s="32"/>
      <c r="N159" s="10"/>
    </row>
    <row r="160" spans="1:14" s="85" customFormat="1" ht="15" customHeight="1" x14ac:dyDescent="0.3">
      <c r="A160" s="86"/>
      <c r="B160" s="118"/>
      <c r="C160" s="119"/>
      <c r="D160" s="9" t="s">
        <v>384</v>
      </c>
      <c r="E160" s="145"/>
      <c r="F160" s="145"/>
      <c r="G160" s="108"/>
      <c r="H160" s="152"/>
      <c r="I160" s="17"/>
      <c r="J160" s="96"/>
      <c r="K160" s="9" t="s">
        <v>384</v>
      </c>
      <c r="L160" s="32"/>
      <c r="M160" s="32"/>
      <c r="N160" s="10"/>
    </row>
    <row r="161" spans="1:14" s="85" customFormat="1" ht="15" customHeight="1" x14ac:dyDescent="0.3">
      <c r="A161" s="86"/>
      <c r="B161" s="118"/>
      <c r="C161" s="119"/>
      <c r="D161" s="9" t="s">
        <v>385</v>
      </c>
      <c r="E161" s="145"/>
      <c r="F161" s="145"/>
      <c r="G161" s="108"/>
      <c r="H161" s="152"/>
      <c r="I161" s="17"/>
      <c r="J161" s="96"/>
      <c r="K161" s="9" t="s">
        <v>385</v>
      </c>
      <c r="L161" s="32"/>
      <c r="M161" s="32"/>
      <c r="N161" s="10"/>
    </row>
    <row r="162" spans="1:14" s="85" customFormat="1" ht="15" customHeight="1" x14ac:dyDescent="0.3">
      <c r="A162" s="86"/>
      <c r="B162" s="118"/>
      <c r="C162" s="119"/>
      <c r="D162" s="9" t="s">
        <v>386</v>
      </c>
      <c r="E162" s="145"/>
      <c r="F162" s="145"/>
      <c r="G162" s="108"/>
      <c r="H162" s="152"/>
      <c r="I162" s="17"/>
      <c r="J162" s="96"/>
      <c r="K162" s="9" t="s">
        <v>386</v>
      </c>
      <c r="L162" s="32"/>
      <c r="M162" s="32"/>
      <c r="N162" s="10"/>
    </row>
    <row r="163" spans="1:14" s="85" customFormat="1" ht="15" customHeight="1" x14ac:dyDescent="0.3">
      <c r="A163" s="86"/>
      <c r="B163" s="118"/>
      <c r="C163" s="119"/>
      <c r="D163" s="9" t="s">
        <v>387</v>
      </c>
      <c r="E163" s="145"/>
      <c r="F163" s="145"/>
      <c r="G163" s="108"/>
      <c r="H163" s="152"/>
      <c r="I163" s="17"/>
      <c r="J163" s="96"/>
      <c r="K163" s="9" t="s">
        <v>387</v>
      </c>
      <c r="L163" s="32"/>
      <c r="M163" s="32"/>
      <c r="N163" s="10"/>
    </row>
    <row r="164" spans="1:14" s="85" customFormat="1" ht="15" customHeight="1" x14ac:dyDescent="0.3">
      <c r="A164" s="86"/>
      <c r="B164" s="118"/>
      <c r="C164" s="119"/>
      <c r="D164" s="9" t="s">
        <v>388</v>
      </c>
      <c r="E164" s="145"/>
      <c r="F164" s="145"/>
      <c r="G164" s="108"/>
      <c r="H164" s="152"/>
      <c r="I164" s="17"/>
      <c r="J164" s="96"/>
      <c r="K164" s="9" t="s">
        <v>388</v>
      </c>
      <c r="L164" s="32"/>
      <c r="M164" s="32"/>
      <c r="N164" s="10"/>
    </row>
    <row r="165" spans="1:14" s="85" customFormat="1" ht="15" customHeight="1" x14ac:dyDescent="0.3">
      <c r="A165" s="86"/>
      <c r="B165" s="118"/>
      <c r="C165" s="119"/>
      <c r="D165" s="9" t="s">
        <v>389</v>
      </c>
      <c r="E165" s="145"/>
      <c r="F165" s="145"/>
      <c r="G165" s="108"/>
      <c r="H165" s="152"/>
      <c r="I165" s="17"/>
      <c r="J165" s="96"/>
      <c r="K165" s="9" t="s">
        <v>389</v>
      </c>
      <c r="L165" s="32"/>
      <c r="M165" s="32"/>
      <c r="N165" s="10"/>
    </row>
    <row r="166" spans="1:14" s="85" customFormat="1" ht="15" customHeight="1" x14ac:dyDescent="0.3">
      <c r="A166" s="86"/>
      <c r="B166" s="118"/>
      <c r="C166" s="119"/>
      <c r="D166" s="9" t="s">
        <v>390</v>
      </c>
      <c r="E166" s="145"/>
      <c r="F166" s="145"/>
      <c r="G166" s="108"/>
      <c r="H166" s="152"/>
      <c r="I166" s="17"/>
      <c r="J166" s="96"/>
      <c r="K166" s="9" t="s">
        <v>390</v>
      </c>
      <c r="L166" s="32"/>
      <c r="M166" s="32"/>
      <c r="N166" s="10"/>
    </row>
    <row r="167" spans="1:14" s="85" customFormat="1" ht="15" customHeight="1" x14ac:dyDescent="0.3">
      <c r="A167" s="86"/>
      <c r="B167" s="118"/>
      <c r="C167" s="119"/>
      <c r="D167" s="9" t="s">
        <v>391</v>
      </c>
      <c r="E167" s="145"/>
      <c r="F167" s="145"/>
      <c r="G167" s="108"/>
      <c r="H167" s="152"/>
      <c r="I167" s="17"/>
      <c r="J167" s="96"/>
      <c r="K167" s="9" t="s">
        <v>391</v>
      </c>
      <c r="L167" s="32"/>
      <c r="M167" s="32"/>
      <c r="N167" s="10"/>
    </row>
    <row r="168" spans="1:14" s="85" customFormat="1" ht="15" customHeight="1" x14ac:dyDescent="0.3">
      <c r="A168" s="86"/>
      <c r="B168" s="118"/>
      <c r="C168" s="119"/>
      <c r="D168" s="9" t="s">
        <v>392</v>
      </c>
      <c r="E168" s="146"/>
      <c r="F168" s="147"/>
      <c r="G168" s="108"/>
      <c r="H168" s="152"/>
      <c r="I168" s="17"/>
      <c r="J168" s="96"/>
      <c r="K168" s="9" t="s">
        <v>392</v>
      </c>
      <c r="L168" s="33"/>
      <c r="M168" s="42"/>
      <c r="N168" s="10"/>
    </row>
    <row r="169" spans="1:14" s="85" customFormat="1" ht="15" customHeight="1" thickBot="1" x14ac:dyDescent="0.35">
      <c r="A169" s="86"/>
      <c r="B169" s="120" t="s">
        <v>121</v>
      </c>
      <c r="C169" s="119">
        <f>1500-SUM(C145:C168)</f>
        <v>1500</v>
      </c>
      <c r="D169" s="88" t="s">
        <v>96</v>
      </c>
      <c r="E169" s="147">
        <f>SUM(E145:E168)</f>
        <v>0</v>
      </c>
      <c r="F169" s="147">
        <f>SUM(F145:F168)</f>
        <v>0</v>
      </c>
      <c r="G169" s="108"/>
      <c r="H169" s="152"/>
      <c r="I169" s="97" t="s">
        <v>119</v>
      </c>
      <c r="J169" s="98">
        <f>SUM(J145:J168)</f>
        <v>0</v>
      </c>
      <c r="K169" s="88" t="s">
        <v>96</v>
      </c>
      <c r="L169" s="42">
        <f>SUM(L145:L168)</f>
        <v>0</v>
      </c>
      <c r="M169" s="42">
        <f>SUM(M145:M168)</f>
        <v>0</v>
      </c>
      <c r="N169" s="10"/>
    </row>
    <row r="170" spans="1:14" s="85" customFormat="1" ht="21.6" thickTop="1" thickBot="1" x14ac:dyDescent="0.35">
      <c r="A170" s="86"/>
      <c r="B170" s="144" t="s">
        <v>123</v>
      </c>
      <c r="C170" s="121"/>
      <c r="D170" s="122"/>
      <c r="E170" s="123" t="s">
        <v>48</v>
      </c>
      <c r="F170" s="124">
        <f>F142-E169-F169</f>
        <v>0</v>
      </c>
      <c r="G170" s="109"/>
      <c r="H170" s="153"/>
      <c r="I170" s="143" t="s">
        <v>123</v>
      </c>
      <c r="J170" s="139"/>
      <c r="K170" s="140"/>
      <c r="L170" s="141" t="s">
        <v>48</v>
      </c>
      <c r="M170" s="142">
        <f>M142-L169-M169</f>
        <v>0</v>
      </c>
      <c r="N170" s="34"/>
    </row>
    <row r="171" spans="1:14" s="85" customFormat="1" ht="15" thickTop="1" thickBot="1" x14ac:dyDescent="0.35">
      <c r="A171" s="86"/>
      <c r="B171" s="111"/>
      <c r="C171" s="112"/>
      <c r="D171" s="113"/>
      <c r="E171" s="112"/>
      <c r="F171" s="112"/>
      <c r="G171" s="110"/>
      <c r="H171" s="86"/>
      <c r="I171" s="35"/>
      <c r="J171" s="36"/>
      <c r="K171" s="12"/>
      <c r="L171" s="36"/>
      <c r="M171" s="36"/>
      <c r="N171" s="37"/>
    </row>
    <row r="172" spans="1:14" s="85" customFormat="1" x14ac:dyDescent="0.3">
      <c r="A172" s="86"/>
      <c r="B172" s="87"/>
      <c r="C172" s="38"/>
      <c r="D172" s="9"/>
      <c r="E172" s="38"/>
      <c r="F172" s="38"/>
      <c r="G172" s="87"/>
      <c r="H172" s="86"/>
      <c r="I172" s="87"/>
      <c r="J172" s="38"/>
      <c r="K172" s="9"/>
      <c r="L172" s="38"/>
      <c r="M172" s="38"/>
      <c r="N172" s="87"/>
    </row>
    <row r="173" spans="1:14" s="85" customFormat="1" ht="14.4" thickBot="1" x14ac:dyDescent="0.35">
      <c r="A173" s="86"/>
      <c r="B173" s="38"/>
      <c r="C173" s="38"/>
      <c r="D173" s="38"/>
      <c r="E173" s="38"/>
      <c r="F173" s="38"/>
      <c r="G173" s="38"/>
      <c r="H173" s="86"/>
      <c r="I173" s="38"/>
      <c r="J173" s="38"/>
      <c r="K173" s="38"/>
      <c r="L173" s="38"/>
      <c r="M173" s="38"/>
      <c r="N173" s="38"/>
    </row>
    <row r="174" spans="1:14" s="85" customFormat="1" ht="14.4" thickBot="1" x14ac:dyDescent="0.35">
      <c r="A174" s="86"/>
      <c r="B174" s="100"/>
      <c r="C174" s="101"/>
      <c r="D174" s="101"/>
      <c r="E174" s="101"/>
      <c r="F174" s="101"/>
      <c r="G174" s="102"/>
      <c r="H174" s="86"/>
      <c r="I174" s="39"/>
      <c r="J174" s="40"/>
      <c r="K174" s="40"/>
      <c r="L174" s="40"/>
      <c r="M174" s="40"/>
      <c r="N174" s="41"/>
    </row>
    <row r="175" spans="1:14" s="85" customFormat="1" ht="15.75" customHeight="1" thickBot="1" x14ac:dyDescent="0.35">
      <c r="A175" s="86" t="s">
        <v>138</v>
      </c>
      <c r="B175" s="125"/>
      <c r="C175" s="126"/>
      <c r="D175" s="1438" t="s">
        <v>127</v>
      </c>
      <c r="E175" s="1440" t="s">
        <v>46</v>
      </c>
      <c r="F175" s="1441"/>
      <c r="G175" s="129"/>
      <c r="H175" s="149" t="s">
        <v>139</v>
      </c>
      <c r="I175" s="132"/>
      <c r="J175" s="133"/>
      <c r="K175" s="1438" t="s">
        <v>116</v>
      </c>
      <c r="L175" s="1440" t="s">
        <v>46</v>
      </c>
      <c r="M175" s="1441"/>
      <c r="N175" s="137"/>
    </row>
    <row r="176" spans="1:14" s="85" customFormat="1" ht="15.75" customHeight="1" thickBot="1" x14ac:dyDescent="0.35">
      <c r="A176" s="86"/>
      <c r="B176" s="127"/>
      <c r="C176" s="128"/>
      <c r="D176" s="1439"/>
      <c r="E176" s="4" t="s">
        <v>43</v>
      </c>
      <c r="F176" s="5">
        <v>0</v>
      </c>
      <c r="G176" s="130"/>
      <c r="H176" s="149"/>
      <c r="I176" s="134"/>
      <c r="J176" s="135"/>
      <c r="K176" s="1439"/>
      <c r="L176" s="4" t="s">
        <v>43</v>
      </c>
      <c r="M176" s="5">
        <v>0</v>
      </c>
      <c r="N176" s="138"/>
    </row>
    <row r="177" spans="1:14" s="85" customFormat="1" ht="15" customHeight="1" x14ac:dyDescent="0.3">
      <c r="A177" s="86"/>
      <c r="B177" s="103"/>
      <c r="C177" s="104"/>
      <c r="D177" s="105"/>
      <c r="E177" s="105"/>
      <c r="F177" s="105"/>
      <c r="G177" s="106"/>
      <c r="H177" s="150"/>
      <c r="I177" s="28"/>
      <c r="J177" s="29"/>
      <c r="K177" s="30"/>
      <c r="L177" s="30"/>
      <c r="M177" s="30"/>
      <c r="N177" s="8"/>
    </row>
    <row r="178" spans="1:14" s="85" customFormat="1" ht="15" customHeight="1" x14ac:dyDescent="0.3">
      <c r="A178" s="86"/>
      <c r="B178" s="13" t="s">
        <v>122</v>
      </c>
      <c r="C178" s="93" t="s">
        <v>120</v>
      </c>
      <c r="D178" s="14" t="s">
        <v>47</v>
      </c>
      <c r="E178" s="15" t="s">
        <v>117</v>
      </c>
      <c r="F178" s="15" t="s">
        <v>118</v>
      </c>
      <c r="G178" s="107"/>
      <c r="H178" s="151"/>
      <c r="I178" s="13" t="s">
        <v>122</v>
      </c>
      <c r="J178" s="93" t="s">
        <v>120</v>
      </c>
      <c r="K178" s="14" t="s">
        <v>47</v>
      </c>
      <c r="L178" s="15" t="s">
        <v>124</v>
      </c>
      <c r="M178" s="15" t="s">
        <v>118</v>
      </c>
      <c r="N178" s="11"/>
    </row>
    <row r="179" spans="1:14" s="85" customFormat="1" ht="15" customHeight="1" x14ac:dyDescent="0.3">
      <c r="A179" s="86"/>
      <c r="B179" s="114"/>
      <c r="C179" s="115"/>
      <c r="D179" s="9" t="s">
        <v>369</v>
      </c>
      <c r="E179" s="145"/>
      <c r="F179" s="145"/>
      <c r="G179" s="108"/>
      <c r="H179" s="152"/>
      <c r="I179" s="31"/>
      <c r="J179" s="94"/>
      <c r="K179" s="9" t="s">
        <v>369</v>
      </c>
      <c r="L179" s="32"/>
      <c r="M179" s="32"/>
      <c r="N179" s="10"/>
    </row>
    <row r="180" spans="1:14" s="85" customFormat="1" ht="15" customHeight="1" x14ac:dyDescent="0.3">
      <c r="A180" s="86"/>
      <c r="B180" s="114"/>
      <c r="C180" s="115"/>
      <c r="D180" s="9" t="s">
        <v>370</v>
      </c>
      <c r="E180" s="145"/>
      <c r="F180" s="145"/>
      <c r="G180" s="108"/>
      <c r="H180" s="152"/>
      <c r="I180" s="31"/>
      <c r="J180" s="94"/>
      <c r="K180" s="9" t="s">
        <v>370</v>
      </c>
      <c r="L180" s="32"/>
      <c r="M180" s="32"/>
      <c r="N180" s="10"/>
    </row>
    <row r="181" spans="1:14" s="85" customFormat="1" ht="15" customHeight="1" x14ac:dyDescent="0.3">
      <c r="A181" s="86"/>
      <c r="B181" s="116"/>
      <c r="C181" s="117"/>
      <c r="D181" s="9" t="s">
        <v>371</v>
      </c>
      <c r="E181" s="145"/>
      <c r="F181" s="145"/>
      <c r="G181" s="108"/>
      <c r="H181" s="152"/>
      <c r="I181" s="16"/>
      <c r="J181" s="95"/>
      <c r="K181" s="9" t="s">
        <v>371</v>
      </c>
      <c r="L181" s="32"/>
      <c r="M181" s="32"/>
      <c r="N181" s="10"/>
    </row>
    <row r="182" spans="1:14" s="85" customFormat="1" ht="15" customHeight="1" x14ac:dyDescent="0.3">
      <c r="A182" s="86"/>
      <c r="B182" s="116"/>
      <c r="C182" s="117"/>
      <c r="D182" s="9" t="s">
        <v>372</v>
      </c>
      <c r="E182" s="145"/>
      <c r="F182" s="145"/>
      <c r="G182" s="108"/>
      <c r="H182" s="152"/>
      <c r="I182" s="16"/>
      <c r="J182" s="95"/>
      <c r="K182" s="9" t="s">
        <v>372</v>
      </c>
      <c r="L182" s="32"/>
      <c r="M182" s="32"/>
      <c r="N182" s="10"/>
    </row>
    <row r="183" spans="1:14" s="85" customFormat="1" ht="15" customHeight="1" x14ac:dyDescent="0.3">
      <c r="A183" s="86"/>
      <c r="B183" s="118"/>
      <c r="C183" s="119"/>
      <c r="D183" s="9" t="s">
        <v>373</v>
      </c>
      <c r="E183" s="145"/>
      <c r="F183" s="145"/>
      <c r="G183" s="108"/>
      <c r="H183" s="152"/>
      <c r="I183" s="17"/>
      <c r="J183" s="96"/>
      <c r="K183" s="9" t="s">
        <v>373</v>
      </c>
      <c r="L183" s="32"/>
      <c r="M183" s="32"/>
      <c r="N183" s="10"/>
    </row>
    <row r="184" spans="1:14" s="85" customFormat="1" ht="15" customHeight="1" x14ac:dyDescent="0.3">
      <c r="A184" s="86"/>
      <c r="B184" s="118"/>
      <c r="C184" s="119"/>
      <c r="D184" s="9" t="s">
        <v>374</v>
      </c>
      <c r="E184" s="145"/>
      <c r="F184" s="145"/>
      <c r="G184" s="108"/>
      <c r="H184" s="152"/>
      <c r="I184" s="17"/>
      <c r="J184" s="96"/>
      <c r="K184" s="9" t="s">
        <v>374</v>
      </c>
      <c r="L184" s="32"/>
      <c r="M184" s="32"/>
      <c r="N184" s="10"/>
    </row>
    <row r="185" spans="1:14" s="85" customFormat="1" ht="15" customHeight="1" x14ac:dyDescent="0.3">
      <c r="A185" s="86"/>
      <c r="B185" s="118"/>
      <c r="C185" s="119"/>
      <c r="D185" s="9" t="s">
        <v>375</v>
      </c>
      <c r="E185" s="145"/>
      <c r="F185" s="145"/>
      <c r="G185" s="108"/>
      <c r="H185" s="152"/>
      <c r="I185" s="17"/>
      <c r="J185" s="96"/>
      <c r="K185" s="9" t="s">
        <v>375</v>
      </c>
      <c r="L185" s="32"/>
      <c r="M185" s="32"/>
      <c r="N185" s="10"/>
    </row>
    <row r="186" spans="1:14" s="85" customFormat="1" ht="15" customHeight="1" x14ac:dyDescent="0.3">
      <c r="A186" s="86"/>
      <c r="B186" s="118"/>
      <c r="C186" s="119"/>
      <c r="D186" s="9" t="s">
        <v>376</v>
      </c>
      <c r="E186" s="145"/>
      <c r="F186" s="145"/>
      <c r="G186" s="108"/>
      <c r="H186" s="152"/>
      <c r="I186" s="17"/>
      <c r="J186" s="96"/>
      <c r="K186" s="9" t="s">
        <v>376</v>
      </c>
      <c r="L186" s="32"/>
      <c r="M186" s="32"/>
      <c r="N186" s="10"/>
    </row>
    <row r="187" spans="1:14" s="85" customFormat="1" ht="15" customHeight="1" x14ac:dyDescent="0.3">
      <c r="A187" s="86"/>
      <c r="B187" s="118"/>
      <c r="C187" s="119"/>
      <c r="D187" s="9" t="s">
        <v>377</v>
      </c>
      <c r="E187" s="145"/>
      <c r="F187" s="145"/>
      <c r="G187" s="108"/>
      <c r="H187" s="152"/>
      <c r="I187" s="17"/>
      <c r="J187" s="96"/>
      <c r="K187" s="9" t="s">
        <v>377</v>
      </c>
      <c r="L187" s="32"/>
      <c r="M187" s="32"/>
      <c r="N187" s="10"/>
    </row>
    <row r="188" spans="1:14" s="85" customFormat="1" ht="15" customHeight="1" x14ac:dyDescent="0.3">
      <c r="A188" s="86"/>
      <c r="B188" s="118"/>
      <c r="C188" s="119"/>
      <c r="D188" s="9" t="s">
        <v>378</v>
      </c>
      <c r="E188" s="145"/>
      <c r="F188" s="145"/>
      <c r="G188" s="108"/>
      <c r="H188" s="152"/>
      <c r="I188" s="17"/>
      <c r="J188" s="96"/>
      <c r="K188" s="9" t="s">
        <v>378</v>
      </c>
      <c r="L188" s="32"/>
      <c r="M188" s="32"/>
      <c r="N188" s="10"/>
    </row>
    <row r="189" spans="1:14" s="85" customFormat="1" ht="15" customHeight="1" x14ac:dyDescent="0.3">
      <c r="A189" s="86"/>
      <c r="B189" s="118"/>
      <c r="C189" s="119"/>
      <c r="D189" s="9" t="s">
        <v>379</v>
      </c>
      <c r="E189" s="145"/>
      <c r="F189" s="145"/>
      <c r="G189" s="108"/>
      <c r="H189" s="152"/>
      <c r="I189" s="17"/>
      <c r="J189" s="96"/>
      <c r="K189" s="9" t="s">
        <v>379</v>
      </c>
      <c r="L189" s="32"/>
      <c r="M189" s="32"/>
      <c r="N189" s="10"/>
    </row>
    <row r="190" spans="1:14" s="85" customFormat="1" ht="15" customHeight="1" x14ac:dyDescent="0.3">
      <c r="A190" s="86"/>
      <c r="B190" s="118"/>
      <c r="C190" s="119"/>
      <c r="D190" s="9" t="s">
        <v>380</v>
      </c>
      <c r="E190" s="145"/>
      <c r="F190" s="145"/>
      <c r="G190" s="108"/>
      <c r="H190" s="152"/>
      <c r="I190" s="17"/>
      <c r="J190" s="96"/>
      <c r="K190" s="9" t="s">
        <v>380</v>
      </c>
      <c r="L190" s="32"/>
      <c r="M190" s="32"/>
      <c r="N190" s="10"/>
    </row>
    <row r="191" spans="1:14" s="85" customFormat="1" ht="15" customHeight="1" x14ac:dyDescent="0.3">
      <c r="A191" s="86"/>
      <c r="B191" s="118"/>
      <c r="C191" s="119"/>
      <c r="D191" s="9" t="s">
        <v>381</v>
      </c>
      <c r="E191" s="145"/>
      <c r="F191" s="145"/>
      <c r="G191" s="108"/>
      <c r="H191" s="152"/>
      <c r="I191" s="17"/>
      <c r="J191" s="96"/>
      <c r="K191" s="9" t="s">
        <v>381</v>
      </c>
      <c r="L191" s="32"/>
      <c r="M191" s="32"/>
      <c r="N191" s="10"/>
    </row>
    <row r="192" spans="1:14" s="85" customFormat="1" ht="15" customHeight="1" x14ac:dyDescent="0.3">
      <c r="A192" s="86"/>
      <c r="B192" s="118"/>
      <c r="C192" s="119"/>
      <c r="D192" s="9" t="s">
        <v>382</v>
      </c>
      <c r="E192" s="145"/>
      <c r="F192" s="145"/>
      <c r="G192" s="108"/>
      <c r="H192" s="152"/>
      <c r="I192" s="17"/>
      <c r="J192" s="96"/>
      <c r="K192" s="9" t="s">
        <v>382</v>
      </c>
      <c r="L192" s="32"/>
      <c r="M192" s="32"/>
      <c r="N192" s="10"/>
    </row>
    <row r="193" spans="1:14" s="85" customFormat="1" ht="15" customHeight="1" x14ac:dyDescent="0.3">
      <c r="A193" s="86"/>
      <c r="B193" s="118"/>
      <c r="C193" s="119"/>
      <c r="D193" s="9" t="s">
        <v>383</v>
      </c>
      <c r="E193" s="145"/>
      <c r="F193" s="145"/>
      <c r="G193" s="108"/>
      <c r="H193" s="152"/>
      <c r="I193" s="17"/>
      <c r="J193" s="96"/>
      <c r="K193" s="9" t="s">
        <v>383</v>
      </c>
      <c r="L193" s="32"/>
      <c r="M193" s="32"/>
      <c r="N193" s="10"/>
    </row>
    <row r="194" spans="1:14" s="85" customFormat="1" ht="15" customHeight="1" x14ac:dyDescent="0.3">
      <c r="A194" s="86"/>
      <c r="B194" s="118"/>
      <c r="C194" s="119"/>
      <c r="D194" s="9" t="s">
        <v>384</v>
      </c>
      <c r="E194" s="145"/>
      <c r="F194" s="145"/>
      <c r="G194" s="108"/>
      <c r="H194" s="152"/>
      <c r="I194" s="17"/>
      <c r="J194" s="96"/>
      <c r="K194" s="9" t="s">
        <v>384</v>
      </c>
      <c r="L194" s="32"/>
      <c r="M194" s="32"/>
      <c r="N194" s="10"/>
    </row>
    <row r="195" spans="1:14" s="85" customFormat="1" ht="15" customHeight="1" x14ac:dyDescent="0.3">
      <c r="A195" s="86"/>
      <c r="B195" s="118"/>
      <c r="C195" s="119"/>
      <c r="D195" s="9" t="s">
        <v>385</v>
      </c>
      <c r="E195" s="145"/>
      <c r="F195" s="145"/>
      <c r="G195" s="108"/>
      <c r="H195" s="152"/>
      <c r="I195" s="17"/>
      <c r="J195" s="96"/>
      <c r="K195" s="9" t="s">
        <v>385</v>
      </c>
      <c r="L195" s="32"/>
      <c r="M195" s="32"/>
      <c r="N195" s="10"/>
    </row>
    <row r="196" spans="1:14" s="85" customFormat="1" ht="15" customHeight="1" x14ac:dyDescent="0.3">
      <c r="A196" s="86"/>
      <c r="B196" s="118"/>
      <c r="C196" s="119"/>
      <c r="D196" s="9" t="s">
        <v>386</v>
      </c>
      <c r="E196" s="145"/>
      <c r="F196" s="145"/>
      <c r="G196" s="108"/>
      <c r="H196" s="152"/>
      <c r="I196" s="17"/>
      <c r="J196" s="96"/>
      <c r="K196" s="9" t="s">
        <v>386</v>
      </c>
      <c r="L196" s="32"/>
      <c r="M196" s="32"/>
      <c r="N196" s="10"/>
    </row>
    <row r="197" spans="1:14" s="85" customFormat="1" ht="15" customHeight="1" x14ac:dyDescent="0.3">
      <c r="A197" s="86"/>
      <c r="B197" s="118"/>
      <c r="C197" s="119"/>
      <c r="D197" s="9" t="s">
        <v>387</v>
      </c>
      <c r="E197" s="145"/>
      <c r="F197" s="145"/>
      <c r="G197" s="108"/>
      <c r="H197" s="152"/>
      <c r="I197" s="17"/>
      <c r="J197" s="96"/>
      <c r="K197" s="9" t="s">
        <v>387</v>
      </c>
      <c r="L197" s="32"/>
      <c r="M197" s="32"/>
      <c r="N197" s="10"/>
    </row>
    <row r="198" spans="1:14" s="85" customFormat="1" ht="15" customHeight="1" x14ac:dyDescent="0.3">
      <c r="A198" s="86"/>
      <c r="B198" s="118"/>
      <c r="C198" s="119"/>
      <c r="D198" s="9" t="s">
        <v>388</v>
      </c>
      <c r="E198" s="145"/>
      <c r="F198" s="145"/>
      <c r="G198" s="108"/>
      <c r="H198" s="152"/>
      <c r="I198" s="17"/>
      <c r="J198" s="96"/>
      <c r="K198" s="9" t="s">
        <v>388</v>
      </c>
      <c r="L198" s="32"/>
      <c r="M198" s="32"/>
      <c r="N198" s="10"/>
    </row>
    <row r="199" spans="1:14" s="85" customFormat="1" ht="15" customHeight="1" x14ac:dyDescent="0.3">
      <c r="A199" s="86"/>
      <c r="B199" s="118"/>
      <c r="C199" s="119"/>
      <c r="D199" s="9" t="s">
        <v>389</v>
      </c>
      <c r="E199" s="145"/>
      <c r="F199" s="145"/>
      <c r="G199" s="108"/>
      <c r="H199" s="152"/>
      <c r="I199" s="17"/>
      <c r="J199" s="96"/>
      <c r="K199" s="9" t="s">
        <v>389</v>
      </c>
      <c r="L199" s="32"/>
      <c r="M199" s="32"/>
      <c r="N199" s="10"/>
    </row>
    <row r="200" spans="1:14" s="85" customFormat="1" ht="15" customHeight="1" x14ac:dyDescent="0.3">
      <c r="A200" s="86"/>
      <c r="B200" s="118"/>
      <c r="C200" s="119"/>
      <c r="D200" s="9" t="s">
        <v>390</v>
      </c>
      <c r="E200" s="145"/>
      <c r="F200" s="145"/>
      <c r="G200" s="108"/>
      <c r="H200" s="152"/>
      <c r="I200" s="17"/>
      <c r="J200" s="96"/>
      <c r="K200" s="9" t="s">
        <v>390</v>
      </c>
      <c r="L200" s="32"/>
      <c r="M200" s="32"/>
      <c r="N200" s="10"/>
    </row>
    <row r="201" spans="1:14" s="85" customFormat="1" ht="15" customHeight="1" x14ac:dyDescent="0.3">
      <c r="A201" s="86"/>
      <c r="B201" s="118"/>
      <c r="C201" s="119"/>
      <c r="D201" s="9" t="s">
        <v>391</v>
      </c>
      <c r="E201" s="145"/>
      <c r="F201" s="145"/>
      <c r="G201" s="108"/>
      <c r="H201" s="152"/>
      <c r="I201" s="17"/>
      <c r="J201" s="96"/>
      <c r="K201" s="9" t="s">
        <v>391</v>
      </c>
      <c r="L201" s="32"/>
      <c r="M201" s="32"/>
      <c r="N201" s="10"/>
    </row>
    <row r="202" spans="1:14" s="85" customFormat="1" ht="15" customHeight="1" x14ac:dyDescent="0.3">
      <c r="A202" s="86"/>
      <c r="B202" s="118"/>
      <c r="C202" s="119"/>
      <c r="D202" s="9" t="s">
        <v>392</v>
      </c>
      <c r="E202" s="146"/>
      <c r="F202" s="147"/>
      <c r="G202" s="108"/>
      <c r="H202" s="152"/>
      <c r="I202" s="17"/>
      <c r="J202" s="96"/>
      <c r="K202" s="9" t="s">
        <v>392</v>
      </c>
      <c r="L202" s="33"/>
      <c r="M202" s="42"/>
      <c r="N202" s="10"/>
    </row>
    <row r="203" spans="1:14" s="85" customFormat="1" ht="15" customHeight="1" thickBot="1" x14ac:dyDescent="0.35">
      <c r="A203" s="86"/>
      <c r="B203" s="120" t="s">
        <v>121</v>
      </c>
      <c r="C203" s="119">
        <f>1500-SUM(C179:C202)</f>
        <v>1500</v>
      </c>
      <c r="D203" s="88" t="s">
        <v>96</v>
      </c>
      <c r="E203" s="147">
        <f>SUM(E179:E202)</f>
        <v>0</v>
      </c>
      <c r="F203" s="147">
        <f>SUM(F179:F202)</f>
        <v>0</v>
      </c>
      <c r="G203" s="108"/>
      <c r="H203" s="152"/>
      <c r="I203" s="97" t="s">
        <v>119</v>
      </c>
      <c r="J203" s="98">
        <f>SUM(J179:J202)</f>
        <v>0</v>
      </c>
      <c r="K203" s="88" t="s">
        <v>96</v>
      </c>
      <c r="L203" s="42">
        <f>SUM(L179:L202)</f>
        <v>0</v>
      </c>
      <c r="M203" s="42">
        <f>SUM(M179:M202)</f>
        <v>0</v>
      </c>
      <c r="N203" s="10"/>
    </row>
    <row r="204" spans="1:14" s="85" customFormat="1" ht="21.6" thickTop="1" thickBot="1" x14ac:dyDescent="0.35">
      <c r="A204" s="86"/>
      <c r="B204" s="144" t="s">
        <v>123</v>
      </c>
      <c r="C204" s="121"/>
      <c r="D204" s="122"/>
      <c r="E204" s="123" t="s">
        <v>48</v>
      </c>
      <c r="F204" s="124">
        <f>F176-E203-F203</f>
        <v>0</v>
      </c>
      <c r="G204" s="109"/>
      <c r="H204" s="153"/>
      <c r="I204" s="143" t="s">
        <v>123</v>
      </c>
      <c r="J204" s="139"/>
      <c r="K204" s="140"/>
      <c r="L204" s="141" t="s">
        <v>48</v>
      </c>
      <c r="M204" s="142">
        <f>M176-L203-M203</f>
        <v>0</v>
      </c>
      <c r="N204" s="34"/>
    </row>
    <row r="205" spans="1:14" s="85" customFormat="1" ht="15" thickTop="1" thickBot="1" x14ac:dyDescent="0.35">
      <c r="A205" s="86"/>
      <c r="B205" s="111"/>
      <c r="C205" s="112"/>
      <c r="D205" s="113"/>
      <c r="E205" s="112"/>
      <c r="F205" s="112"/>
      <c r="G205" s="110"/>
      <c r="H205" s="86"/>
      <c r="I205" s="35"/>
      <c r="J205" s="36"/>
      <c r="K205" s="12"/>
      <c r="L205" s="36"/>
      <c r="M205" s="36"/>
      <c r="N205" s="37"/>
    </row>
    <row r="206" spans="1:14" s="85" customFormat="1" x14ac:dyDescent="0.3">
      <c r="A206" s="86"/>
      <c r="B206" s="87"/>
      <c r="C206" s="38"/>
      <c r="D206" s="9"/>
      <c r="E206" s="38"/>
      <c r="F206" s="38"/>
      <c r="G206" s="87"/>
      <c r="H206" s="86"/>
      <c r="I206" s="87"/>
      <c r="J206" s="38"/>
      <c r="K206" s="9"/>
      <c r="L206" s="38"/>
      <c r="M206" s="38"/>
      <c r="N206" s="87"/>
    </row>
    <row r="207" spans="1:14" s="85" customFormat="1" ht="14.4" thickBot="1" x14ac:dyDescent="0.35">
      <c r="A207" s="86"/>
      <c r="B207" s="38"/>
      <c r="C207" s="38"/>
      <c r="D207" s="38"/>
      <c r="E207" s="38"/>
      <c r="F207" s="38"/>
      <c r="G207" s="38"/>
      <c r="H207" s="86"/>
      <c r="I207" s="38"/>
      <c r="J207" s="38"/>
      <c r="K207" s="38"/>
      <c r="L207" s="38"/>
      <c r="M207" s="38"/>
      <c r="N207" s="38"/>
    </row>
    <row r="208" spans="1:14" s="85" customFormat="1" ht="14.4" thickBot="1" x14ac:dyDescent="0.35">
      <c r="A208" s="86"/>
      <c r="B208" s="100"/>
      <c r="C208" s="101"/>
      <c r="D208" s="101"/>
      <c r="E208" s="101"/>
      <c r="F208" s="101"/>
      <c r="G208" s="102"/>
      <c r="H208" s="86"/>
      <c r="I208" s="39"/>
      <c r="J208" s="40"/>
      <c r="K208" s="40"/>
      <c r="L208" s="40"/>
      <c r="M208" s="40"/>
      <c r="N208" s="41"/>
    </row>
    <row r="209" spans="1:14" s="85" customFormat="1" ht="15.75" customHeight="1" thickBot="1" x14ac:dyDescent="0.35">
      <c r="A209" s="86" t="s">
        <v>141</v>
      </c>
      <c r="B209" s="125"/>
      <c r="C209" s="126"/>
      <c r="D209" s="1438" t="s">
        <v>127</v>
      </c>
      <c r="E209" s="1440" t="s">
        <v>46</v>
      </c>
      <c r="F209" s="1441"/>
      <c r="G209" s="129"/>
      <c r="H209" s="149" t="s">
        <v>140</v>
      </c>
      <c r="I209" s="132"/>
      <c r="J209" s="133"/>
      <c r="K209" s="1438" t="s">
        <v>116</v>
      </c>
      <c r="L209" s="1440" t="s">
        <v>46</v>
      </c>
      <c r="M209" s="1441"/>
      <c r="N209" s="137"/>
    </row>
    <row r="210" spans="1:14" s="85" customFormat="1" ht="15.75" customHeight="1" thickBot="1" x14ac:dyDescent="0.35">
      <c r="A210" s="86"/>
      <c r="B210" s="127"/>
      <c r="C210" s="128"/>
      <c r="D210" s="1439"/>
      <c r="E210" s="4" t="s">
        <v>43</v>
      </c>
      <c r="F210" s="5">
        <v>0</v>
      </c>
      <c r="G210" s="130"/>
      <c r="H210" s="149"/>
      <c r="I210" s="134"/>
      <c r="J210" s="135"/>
      <c r="K210" s="1439"/>
      <c r="L210" s="4" t="s">
        <v>43</v>
      </c>
      <c r="M210" s="5">
        <v>0</v>
      </c>
      <c r="N210" s="138"/>
    </row>
    <row r="211" spans="1:14" s="85" customFormat="1" ht="15" customHeight="1" x14ac:dyDescent="0.3">
      <c r="A211" s="86"/>
      <c r="B211" s="103"/>
      <c r="C211" s="104"/>
      <c r="D211" s="105"/>
      <c r="E211" s="105"/>
      <c r="F211" s="105"/>
      <c r="G211" s="106"/>
      <c r="H211" s="150"/>
      <c r="I211" s="28"/>
      <c r="J211" s="29"/>
      <c r="K211" s="30"/>
      <c r="L211" s="30"/>
      <c r="M211" s="30"/>
      <c r="N211" s="8"/>
    </row>
    <row r="212" spans="1:14" s="85" customFormat="1" ht="15" customHeight="1" x14ac:dyDescent="0.3">
      <c r="A212" s="86"/>
      <c r="B212" s="13" t="s">
        <v>122</v>
      </c>
      <c r="C212" s="93" t="s">
        <v>120</v>
      </c>
      <c r="D212" s="14" t="s">
        <v>47</v>
      </c>
      <c r="E212" s="15" t="s">
        <v>117</v>
      </c>
      <c r="F212" s="15" t="s">
        <v>118</v>
      </c>
      <c r="G212" s="107"/>
      <c r="H212" s="151"/>
      <c r="I212" s="13" t="s">
        <v>122</v>
      </c>
      <c r="J212" s="93" t="s">
        <v>120</v>
      </c>
      <c r="K212" s="14" t="s">
        <v>47</v>
      </c>
      <c r="L212" s="15" t="s">
        <v>124</v>
      </c>
      <c r="M212" s="15" t="s">
        <v>118</v>
      </c>
      <c r="N212" s="11"/>
    </row>
    <row r="213" spans="1:14" s="85" customFormat="1" ht="15" customHeight="1" x14ac:dyDescent="0.3">
      <c r="A213" s="86"/>
      <c r="B213" s="114"/>
      <c r="C213" s="115"/>
      <c r="D213" s="9" t="s">
        <v>369</v>
      </c>
      <c r="E213" s="145"/>
      <c r="F213" s="145"/>
      <c r="G213" s="108"/>
      <c r="H213" s="152"/>
      <c r="I213" s="31"/>
      <c r="J213" s="94"/>
      <c r="K213" s="9" t="s">
        <v>369</v>
      </c>
      <c r="L213" s="32"/>
      <c r="M213" s="32"/>
      <c r="N213" s="10"/>
    </row>
    <row r="214" spans="1:14" s="85" customFormat="1" ht="15" customHeight="1" x14ac:dyDescent="0.3">
      <c r="A214" s="86"/>
      <c r="B214" s="114"/>
      <c r="C214" s="115"/>
      <c r="D214" s="9" t="s">
        <v>370</v>
      </c>
      <c r="E214" s="145"/>
      <c r="F214" s="145"/>
      <c r="G214" s="108"/>
      <c r="H214" s="152"/>
      <c r="I214" s="31"/>
      <c r="J214" s="94"/>
      <c r="K214" s="9" t="s">
        <v>370</v>
      </c>
      <c r="L214" s="32"/>
      <c r="M214" s="32"/>
      <c r="N214" s="10"/>
    </row>
    <row r="215" spans="1:14" s="85" customFormat="1" ht="15" customHeight="1" x14ac:dyDescent="0.3">
      <c r="A215" s="86"/>
      <c r="B215" s="116"/>
      <c r="C215" s="117"/>
      <c r="D215" s="9" t="s">
        <v>371</v>
      </c>
      <c r="E215" s="145"/>
      <c r="F215" s="145"/>
      <c r="G215" s="108"/>
      <c r="H215" s="152"/>
      <c r="I215" s="16"/>
      <c r="J215" s="95"/>
      <c r="K215" s="9" t="s">
        <v>371</v>
      </c>
      <c r="L215" s="32"/>
      <c r="M215" s="32"/>
      <c r="N215" s="10"/>
    </row>
    <row r="216" spans="1:14" s="85" customFormat="1" ht="15" customHeight="1" x14ac:dyDescent="0.3">
      <c r="A216" s="86"/>
      <c r="B216" s="116"/>
      <c r="C216" s="117"/>
      <c r="D216" s="9" t="s">
        <v>372</v>
      </c>
      <c r="E216" s="145"/>
      <c r="F216" s="145"/>
      <c r="G216" s="108"/>
      <c r="H216" s="152"/>
      <c r="I216" s="16"/>
      <c r="J216" s="95"/>
      <c r="K216" s="9" t="s">
        <v>372</v>
      </c>
      <c r="L216" s="32"/>
      <c r="M216" s="32"/>
      <c r="N216" s="10"/>
    </row>
    <row r="217" spans="1:14" s="85" customFormat="1" ht="15" customHeight="1" x14ac:dyDescent="0.3">
      <c r="A217" s="86"/>
      <c r="B217" s="118"/>
      <c r="C217" s="119"/>
      <c r="D217" s="9" t="s">
        <v>373</v>
      </c>
      <c r="E217" s="145"/>
      <c r="F217" s="145"/>
      <c r="G217" s="108"/>
      <c r="H217" s="152"/>
      <c r="I217" s="17"/>
      <c r="J217" s="96"/>
      <c r="K217" s="9" t="s">
        <v>373</v>
      </c>
      <c r="L217" s="32"/>
      <c r="M217" s="32"/>
      <c r="N217" s="10"/>
    </row>
    <row r="218" spans="1:14" s="85" customFormat="1" ht="15" customHeight="1" x14ac:dyDescent="0.3">
      <c r="A218" s="86"/>
      <c r="B218" s="118"/>
      <c r="C218" s="119"/>
      <c r="D218" s="9" t="s">
        <v>374</v>
      </c>
      <c r="E218" s="145"/>
      <c r="F218" s="145"/>
      <c r="G218" s="108"/>
      <c r="H218" s="152"/>
      <c r="I218" s="17"/>
      <c r="J218" s="96"/>
      <c r="K218" s="9" t="s">
        <v>374</v>
      </c>
      <c r="L218" s="32"/>
      <c r="M218" s="32"/>
      <c r="N218" s="10"/>
    </row>
    <row r="219" spans="1:14" s="85" customFormat="1" ht="15" customHeight="1" x14ac:dyDescent="0.3">
      <c r="A219" s="86"/>
      <c r="B219" s="118"/>
      <c r="C219" s="119"/>
      <c r="D219" s="9" t="s">
        <v>375</v>
      </c>
      <c r="E219" s="145"/>
      <c r="F219" s="145"/>
      <c r="G219" s="108"/>
      <c r="H219" s="152"/>
      <c r="I219" s="17"/>
      <c r="J219" s="96"/>
      <c r="K219" s="9" t="s">
        <v>375</v>
      </c>
      <c r="L219" s="32"/>
      <c r="M219" s="32"/>
      <c r="N219" s="10"/>
    </row>
    <row r="220" spans="1:14" s="85" customFormat="1" ht="15" customHeight="1" x14ac:dyDescent="0.3">
      <c r="A220" s="86"/>
      <c r="B220" s="118"/>
      <c r="C220" s="119"/>
      <c r="D220" s="9" t="s">
        <v>376</v>
      </c>
      <c r="E220" s="145"/>
      <c r="F220" s="145"/>
      <c r="G220" s="108"/>
      <c r="H220" s="152"/>
      <c r="I220" s="17"/>
      <c r="J220" s="96"/>
      <c r="K220" s="9" t="s">
        <v>376</v>
      </c>
      <c r="L220" s="32"/>
      <c r="M220" s="32"/>
      <c r="N220" s="10"/>
    </row>
    <row r="221" spans="1:14" s="85" customFormat="1" ht="15" customHeight="1" x14ac:dyDescent="0.3">
      <c r="A221" s="86"/>
      <c r="B221" s="118"/>
      <c r="C221" s="119"/>
      <c r="D221" s="9" t="s">
        <v>377</v>
      </c>
      <c r="E221" s="145"/>
      <c r="F221" s="145"/>
      <c r="G221" s="108"/>
      <c r="H221" s="152"/>
      <c r="I221" s="17"/>
      <c r="J221" s="96"/>
      <c r="K221" s="9" t="s">
        <v>377</v>
      </c>
      <c r="L221" s="32"/>
      <c r="M221" s="32"/>
      <c r="N221" s="10"/>
    </row>
    <row r="222" spans="1:14" s="85" customFormat="1" ht="15" customHeight="1" x14ac:dyDescent="0.3">
      <c r="A222" s="86"/>
      <c r="B222" s="118"/>
      <c r="C222" s="119"/>
      <c r="D222" s="9" t="s">
        <v>378</v>
      </c>
      <c r="E222" s="145"/>
      <c r="F222" s="145"/>
      <c r="G222" s="108"/>
      <c r="H222" s="152"/>
      <c r="I222" s="17"/>
      <c r="J222" s="96"/>
      <c r="K222" s="9" t="s">
        <v>378</v>
      </c>
      <c r="L222" s="32"/>
      <c r="M222" s="32"/>
      <c r="N222" s="10"/>
    </row>
    <row r="223" spans="1:14" s="85" customFormat="1" ht="15" customHeight="1" x14ac:dyDescent="0.3">
      <c r="A223" s="86"/>
      <c r="B223" s="118"/>
      <c r="C223" s="119"/>
      <c r="D223" s="9" t="s">
        <v>379</v>
      </c>
      <c r="E223" s="145"/>
      <c r="F223" s="145"/>
      <c r="G223" s="108"/>
      <c r="H223" s="152"/>
      <c r="I223" s="17"/>
      <c r="J223" s="96"/>
      <c r="K223" s="9" t="s">
        <v>379</v>
      </c>
      <c r="L223" s="32"/>
      <c r="M223" s="32"/>
      <c r="N223" s="10"/>
    </row>
    <row r="224" spans="1:14" s="85" customFormat="1" ht="15" customHeight="1" x14ac:dyDescent="0.3">
      <c r="A224" s="86"/>
      <c r="B224" s="118"/>
      <c r="C224" s="119"/>
      <c r="D224" s="9" t="s">
        <v>380</v>
      </c>
      <c r="E224" s="145"/>
      <c r="F224" s="145"/>
      <c r="G224" s="108"/>
      <c r="H224" s="152"/>
      <c r="I224" s="17"/>
      <c r="J224" s="96"/>
      <c r="K224" s="9" t="s">
        <v>380</v>
      </c>
      <c r="L224" s="32"/>
      <c r="M224" s="32"/>
      <c r="N224" s="10"/>
    </row>
    <row r="225" spans="1:14" s="85" customFormat="1" ht="15" customHeight="1" x14ac:dyDescent="0.3">
      <c r="A225" s="86"/>
      <c r="B225" s="118"/>
      <c r="C225" s="119"/>
      <c r="D225" s="9" t="s">
        <v>381</v>
      </c>
      <c r="E225" s="145"/>
      <c r="F225" s="145"/>
      <c r="G225" s="108"/>
      <c r="H225" s="152"/>
      <c r="I225" s="17"/>
      <c r="J225" s="96"/>
      <c r="K225" s="9" t="s">
        <v>381</v>
      </c>
      <c r="L225" s="32"/>
      <c r="M225" s="32"/>
      <c r="N225" s="10"/>
    </row>
    <row r="226" spans="1:14" s="85" customFormat="1" ht="15" customHeight="1" x14ac:dyDescent="0.3">
      <c r="A226" s="86"/>
      <c r="B226" s="118"/>
      <c r="C226" s="119"/>
      <c r="D226" s="9" t="s">
        <v>382</v>
      </c>
      <c r="E226" s="145"/>
      <c r="F226" s="145"/>
      <c r="G226" s="108"/>
      <c r="H226" s="152"/>
      <c r="I226" s="17"/>
      <c r="J226" s="96"/>
      <c r="K226" s="9" t="s">
        <v>382</v>
      </c>
      <c r="L226" s="32"/>
      <c r="M226" s="32"/>
      <c r="N226" s="10"/>
    </row>
    <row r="227" spans="1:14" s="85" customFormat="1" ht="15" customHeight="1" x14ac:dyDescent="0.3">
      <c r="A227" s="86"/>
      <c r="B227" s="118"/>
      <c r="C227" s="119"/>
      <c r="D227" s="9" t="s">
        <v>383</v>
      </c>
      <c r="E227" s="145"/>
      <c r="F227" s="145"/>
      <c r="G227" s="108"/>
      <c r="H227" s="152"/>
      <c r="I227" s="17"/>
      <c r="J227" s="96"/>
      <c r="K227" s="9" t="s">
        <v>383</v>
      </c>
      <c r="L227" s="32"/>
      <c r="M227" s="32"/>
      <c r="N227" s="10"/>
    </row>
    <row r="228" spans="1:14" s="85" customFormat="1" ht="15" customHeight="1" x14ac:dyDescent="0.3">
      <c r="A228" s="86"/>
      <c r="B228" s="118"/>
      <c r="C228" s="119"/>
      <c r="D228" s="9" t="s">
        <v>384</v>
      </c>
      <c r="E228" s="145"/>
      <c r="F228" s="145"/>
      <c r="G228" s="108"/>
      <c r="H228" s="152"/>
      <c r="I228" s="17"/>
      <c r="J228" s="96"/>
      <c r="K228" s="9" t="s">
        <v>384</v>
      </c>
      <c r="L228" s="32"/>
      <c r="M228" s="32"/>
      <c r="N228" s="10"/>
    </row>
    <row r="229" spans="1:14" s="85" customFormat="1" ht="15" customHeight="1" x14ac:dyDescent="0.3">
      <c r="A229" s="86"/>
      <c r="B229" s="118"/>
      <c r="C229" s="119"/>
      <c r="D229" s="9" t="s">
        <v>385</v>
      </c>
      <c r="E229" s="145"/>
      <c r="F229" s="145"/>
      <c r="G229" s="108"/>
      <c r="H229" s="152"/>
      <c r="I229" s="17"/>
      <c r="J229" s="96"/>
      <c r="K229" s="9" t="s">
        <v>385</v>
      </c>
      <c r="L229" s="32"/>
      <c r="M229" s="32"/>
      <c r="N229" s="10"/>
    </row>
    <row r="230" spans="1:14" s="85" customFormat="1" ht="15" customHeight="1" x14ac:dyDescent="0.3">
      <c r="A230" s="86"/>
      <c r="B230" s="118"/>
      <c r="C230" s="119"/>
      <c r="D230" s="9" t="s">
        <v>386</v>
      </c>
      <c r="E230" s="145"/>
      <c r="F230" s="145"/>
      <c r="G230" s="108"/>
      <c r="H230" s="152"/>
      <c r="I230" s="17"/>
      <c r="J230" s="96"/>
      <c r="K230" s="9" t="s">
        <v>386</v>
      </c>
      <c r="L230" s="32"/>
      <c r="M230" s="32"/>
      <c r="N230" s="10"/>
    </row>
    <row r="231" spans="1:14" s="85" customFormat="1" ht="15" customHeight="1" x14ac:dyDescent="0.3">
      <c r="A231" s="86"/>
      <c r="B231" s="118"/>
      <c r="C231" s="119"/>
      <c r="D231" s="9" t="s">
        <v>387</v>
      </c>
      <c r="E231" s="145"/>
      <c r="F231" s="145"/>
      <c r="G231" s="108"/>
      <c r="H231" s="152"/>
      <c r="I231" s="17"/>
      <c r="J231" s="96"/>
      <c r="K231" s="9" t="s">
        <v>387</v>
      </c>
      <c r="L231" s="32"/>
      <c r="M231" s="32"/>
      <c r="N231" s="10"/>
    </row>
    <row r="232" spans="1:14" s="85" customFormat="1" ht="15" customHeight="1" x14ac:dyDescent="0.3">
      <c r="A232" s="86"/>
      <c r="B232" s="118"/>
      <c r="C232" s="119"/>
      <c r="D232" s="9" t="s">
        <v>388</v>
      </c>
      <c r="E232" s="145"/>
      <c r="F232" s="145"/>
      <c r="G232" s="108"/>
      <c r="H232" s="152"/>
      <c r="I232" s="17"/>
      <c r="J232" s="96"/>
      <c r="K232" s="9" t="s">
        <v>388</v>
      </c>
      <c r="L232" s="32"/>
      <c r="M232" s="32"/>
      <c r="N232" s="10"/>
    </row>
    <row r="233" spans="1:14" s="85" customFormat="1" ht="15" customHeight="1" x14ac:dyDescent="0.3">
      <c r="A233" s="86"/>
      <c r="B233" s="118"/>
      <c r="C233" s="119"/>
      <c r="D233" s="9" t="s">
        <v>389</v>
      </c>
      <c r="E233" s="145"/>
      <c r="F233" s="145"/>
      <c r="G233" s="108"/>
      <c r="H233" s="152"/>
      <c r="I233" s="17"/>
      <c r="J233" s="96"/>
      <c r="K233" s="9" t="s">
        <v>389</v>
      </c>
      <c r="L233" s="32"/>
      <c r="M233" s="32"/>
      <c r="N233" s="10"/>
    </row>
    <row r="234" spans="1:14" s="85" customFormat="1" ht="15" customHeight="1" x14ac:dyDescent="0.3">
      <c r="A234" s="86"/>
      <c r="B234" s="118"/>
      <c r="C234" s="119"/>
      <c r="D234" s="9" t="s">
        <v>390</v>
      </c>
      <c r="E234" s="145"/>
      <c r="F234" s="145"/>
      <c r="G234" s="108"/>
      <c r="H234" s="152"/>
      <c r="I234" s="17"/>
      <c r="J234" s="96"/>
      <c r="K234" s="9" t="s">
        <v>390</v>
      </c>
      <c r="L234" s="32"/>
      <c r="M234" s="32"/>
      <c r="N234" s="10"/>
    </row>
    <row r="235" spans="1:14" s="85" customFormat="1" ht="15" customHeight="1" x14ac:dyDescent="0.3">
      <c r="A235" s="86"/>
      <c r="B235" s="118"/>
      <c r="C235" s="119"/>
      <c r="D235" s="9" t="s">
        <v>391</v>
      </c>
      <c r="E235" s="145"/>
      <c r="F235" s="145"/>
      <c r="G235" s="108"/>
      <c r="H235" s="152"/>
      <c r="I235" s="17"/>
      <c r="J235" s="96"/>
      <c r="K235" s="9" t="s">
        <v>391</v>
      </c>
      <c r="L235" s="32"/>
      <c r="M235" s="32"/>
      <c r="N235" s="10"/>
    </row>
    <row r="236" spans="1:14" s="85" customFormat="1" ht="15" customHeight="1" x14ac:dyDescent="0.3">
      <c r="A236" s="86"/>
      <c r="B236" s="118"/>
      <c r="C236" s="119"/>
      <c r="D236" s="9" t="s">
        <v>392</v>
      </c>
      <c r="E236" s="146"/>
      <c r="F236" s="147"/>
      <c r="G236" s="108"/>
      <c r="H236" s="152"/>
      <c r="I236" s="17"/>
      <c r="J236" s="96"/>
      <c r="K236" s="9" t="s">
        <v>392</v>
      </c>
      <c r="L236" s="33"/>
      <c r="M236" s="42"/>
      <c r="N236" s="10"/>
    </row>
    <row r="237" spans="1:14" s="85" customFormat="1" ht="15" customHeight="1" thickBot="1" x14ac:dyDescent="0.35">
      <c r="A237" s="86"/>
      <c r="B237" s="120" t="s">
        <v>121</v>
      </c>
      <c r="C237" s="119">
        <f>1500-SUM(C213:C236)</f>
        <v>1500</v>
      </c>
      <c r="D237" s="88" t="s">
        <v>96</v>
      </c>
      <c r="E237" s="147">
        <f>SUM(E213:E236)</f>
        <v>0</v>
      </c>
      <c r="F237" s="147">
        <f>SUM(F213:F236)</f>
        <v>0</v>
      </c>
      <c r="G237" s="108"/>
      <c r="H237" s="152"/>
      <c r="I237" s="97" t="s">
        <v>119</v>
      </c>
      <c r="J237" s="98">
        <f>SUM(J213:J236)</f>
        <v>0</v>
      </c>
      <c r="K237" s="88" t="s">
        <v>96</v>
      </c>
      <c r="L237" s="42">
        <f>SUM(L213:L236)</f>
        <v>0</v>
      </c>
      <c r="M237" s="42">
        <f>SUM(M213:M236)</f>
        <v>0</v>
      </c>
      <c r="N237" s="10"/>
    </row>
    <row r="238" spans="1:14" s="85" customFormat="1" ht="21.6" thickTop="1" thickBot="1" x14ac:dyDescent="0.35">
      <c r="A238" s="86"/>
      <c r="B238" s="144" t="s">
        <v>123</v>
      </c>
      <c r="C238" s="121"/>
      <c r="D238" s="122"/>
      <c r="E238" s="123" t="s">
        <v>48</v>
      </c>
      <c r="F238" s="124">
        <f>F210-E237-F237</f>
        <v>0</v>
      </c>
      <c r="G238" s="109"/>
      <c r="H238" s="153"/>
      <c r="I238" s="143" t="s">
        <v>123</v>
      </c>
      <c r="J238" s="139"/>
      <c r="K238" s="140"/>
      <c r="L238" s="141" t="s">
        <v>48</v>
      </c>
      <c r="M238" s="142">
        <f>M210-L237-M237</f>
        <v>0</v>
      </c>
      <c r="N238" s="34"/>
    </row>
    <row r="239" spans="1:14" s="85" customFormat="1" ht="15" thickTop="1" thickBot="1" x14ac:dyDescent="0.35">
      <c r="A239" s="86"/>
      <c r="B239" s="111"/>
      <c r="C239" s="112"/>
      <c r="D239" s="113"/>
      <c r="E239" s="112"/>
      <c r="F239" s="112"/>
      <c r="G239" s="110"/>
      <c r="H239" s="86"/>
      <c r="I239" s="35"/>
      <c r="J239" s="36"/>
      <c r="K239" s="12"/>
      <c r="L239" s="36"/>
      <c r="M239" s="36"/>
      <c r="N239" s="37"/>
    </row>
    <row r="240" spans="1:14" s="85" customFormat="1" x14ac:dyDescent="0.3">
      <c r="A240" s="86"/>
      <c r="B240" s="87"/>
      <c r="C240" s="38"/>
      <c r="D240" s="9"/>
      <c r="E240" s="38"/>
      <c r="F240" s="38"/>
      <c r="G240" s="87"/>
      <c r="H240" s="86"/>
      <c r="I240" s="87"/>
      <c r="J240" s="38"/>
      <c r="K240" s="9"/>
      <c r="L240" s="38"/>
      <c r="M240" s="38"/>
      <c r="N240" s="87"/>
    </row>
    <row r="241" spans="1:14" s="85" customFormat="1" ht="14.4" thickBot="1" x14ac:dyDescent="0.35">
      <c r="A241" s="86"/>
      <c r="B241" s="38"/>
      <c r="C241" s="38"/>
      <c r="D241" s="38"/>
      <c r="E241" s="38"/>
      <c r="F241" s="38"/>
      <c r="G241" s="38"/>
      <c r="H241" s="86"/>
      <c r="I241" s="38"/>
      <c r="J241" s="38"/>
      <c r="K241" s="38"/>
      <c r="L241" s="38"/>
      <c r="M241" s="38"/>
      <c r="N241" s="38"/>
    </row>
    <row r="242" spans="1:14" s="85" customFormat="1" ht="14.4" thickBot="1" x14ac:dyDescent="0.35">
      <c r="A242" s="86"/>
      <c r="B242" s="100"/>
      <c r="C242" s="101"/>
      <c r="D242" s="101"/>
      <c r="E242" s="101"/>
      <c r="F242" s="101"/>
      <c r="G242" s="102"/>
      <c r="H242" s="86"/>
      <c r="I242" s="39"/>
      <c r="J242" s="40"/>
      <c r="K242" s="40"/>
      <c r="L242" s="40"/>
      <c r="M242" s="40"/>
      <c r="N242" s="41"/>
    </row>
    <row r="243" spans="1:14" s="85" customFormat="1" ht="15.75" customHeight="1" thickBot="1" x14ac:dyDescent="0.35">
      <c r="A243" s="86" t="s">
        <v>142</v>
      </c>
      <c r="B243" s="125"/>
      <c r="C243" s="126"/>
      <c r="D243" s="1438" t="s">
        <v>127</v>
      </c>
      <c r="E243" s="1440" t="s">
        <v>46</v>
      </c>
      <c r="F243" s="1441"/>
      <c r="G243" s="129"/>
      <c r="H243" s="149" t="s">
        <v>143</v>
      </c>
      <c r="I243" s="132"/>
      <c r="J243" s="133"/>
      <c r="K243" s="1438" t="s">
        <v>116</v>
      </c>
      <c r="L243" s="1440" t="s">
        <v>46</v>
      </c>
      <c r="M243" s="1441"/>
      <c r="N243" s="137"/>
    </row>
    <row r="244" spans="1:14" s="85" customFormat="1" ht="15.75" customHeight="1" thickBot="1" x14ac:dyDescent="0.35">
      <c r="A244" s="86"/>
      <c r="B244" s="127"/>
      <c r="C244" s="128"/>
      <c r="D244" s="1439"/>
      <c r="E244" s="4" t="s">
        <v>43</v>
      </c>
      <c r="F244" s="5">
        <v>0</v>
      </c>
      <c r="G244" s="130"/>
      <c r="H244" s="149"/>
      <c r="I244" s="134"/>
      <c r="J244" s="135"/>
      <c r="K244" s="1439"/>
      <c r="L244" s="4" t="s">
        <v>43</v>
      </c>
      <c r="M244" s="5">
        <v>0</v>
      </c>
      <c r="N244" s="138"/>
    </row>
    <row r="245" spans="1:14" s="85" customFormat="1" ht="15" customHeight="1" x14ac:dyDescent="0.3">
      <c r="A245" s="86"/>
      <c r="B245" s="103"/>
      <c r="C245" s="104"/>
      <c r="D245" s="105"/>
      <c r="E245" s="105"/>
      <c r="F245" s="105"/>
      <c r="G245" s="106"/>
      <c r="H245" s="150"/>
      <c r="I245" s="28"/>
      <c r="J245" s="29"/>
      <c r="K245" s="30"/>
      <c r="L245" s="30"/>
      <c r="M245" s="30"/>
      <c r="N245" s="8"/>
    </row>
    <row r="246" spans="1:14" s="85" customFormat="1" ht="15" customHeight="1" x14ac:dyDescent="0.3">
      <c r="A246" s="86"/>
      <c r="B246" s="13" t="s">
        <v>122</v>
      </c>
      <c r="C246" s="93" t="s">
        <v>120</v>
      </c>
      <c r="D246" s="14" t="s">
        <v>47</v>
      </c>
      <c r="E246" s="15" t="s">
        <v>117</v>
      </c>
      <c r="F246" s="15" t="s">
        <v>118</v>
      </c>
      <c r="G246" s="107"/>
      <c r="H246" s="151"/>
      <c r="I246" s="13" t="s">
        <v>122</v>
      </c>
      <c r="J246" s="93" t="s">
        <v>120</v>
      </c>
      <c r="K246" s="14" t="s">
        <v>47</v>
      </c>
      <c r="L246" s="15" t="s">
        <v>124</v>
      </c>
      <c r="M246" s="15" t="s">
        <v>118</v>
      </c>
      <c r="N246" s="11"/>
    </row>
    <row r="247" spans="1:14" s="85" customFormat="1" ht="15" customHeight="1" x14ac:dyDescent="0.3">
      <c r="A247" s="86"/>
      <c r="B247" s="114"/>
      <c r="C247" s="115"/>
      <c r="D247" s="9" t="s">
        <v>369</v>
      </c>
      <c r="E247" s="145"/>
      <c r="F247" s="145"/>
      <c r="G247" s="108"/>
      <c r="H247" s="152"/>
      <c r="I247" s="31"/>
      <c r="J247" s="94"/>
      <c r="K247" s="9" t="s">
        <v>369</v>
      </c>
      <c r="L247" s="32"/>
      <c r="M247" s="32"/>
      <c r="N247" s="10"/>
    </row>
    <row r="248" spans="1:14" s="85" customFormat="1" ht="15" customHeight="1" x14ac:dyDescent="0.3">
      <c r="A248" s="86"/>
      <c r="B248" s="114"/>
      <c r="C248" s="115"/>
      <c r="D248" s="9" t="s">
        <v>370</v>
      </c>
      <c r="E248" s="145"/>
      <c r="F248" s="145"/>
      <c r="G248" s="108"/>
      <c r="H248" s="152"/>
      <c r="I248" s="31"/>
      <c r="J248" s="94"/>
      <c r="K248" s="9" t="s">
        <v>370</v>
      </c>
      <c r="L248" s="32"/>
      <c r="M248" s="32"/>
      <c r="N248" s="10"/>
    </row>
    <row r="249" spans="1:14" s="85" customFormat="1" ht="15" customHeight="1" x14ac:dyDescent="0.3">
      <c r="A249" s="86"/>
      <c r="B249" s="116"/>
      <c r="C249" s="117"/>
      <c r="D249" s="9" t="s">
        <v>371</v>
      </c>
      <c r="E249" s="145"/>
      <c r="F249" s="145"/>
      <c r="G249" s="108"/>
      <c r="H249" s="152"/>
      <c r="I249" s="16"/>
      <c r="J249" s="95"/>
      <c r="K249" s="9" t="s">
        <v>371</v>
      </c>
      <c r="L249" s="32"/>
      <c r="M249" s="32"/>
      <c r="N249" s="10"/>
    </row>
    <row r="250" spans="1:14" s="85" customFormat="1" ht="15" customHeight="1" x14ac:dyDescent="0.3">
      <c r="A250" s="86"/>
      <c r="B250" s="116"/>
      <c r="C250" s="117"/>
      <c r="D250" s="9" t="s">
        <v>372</v>
      </c>
      <c r="E250" s="145"/>
      <c r="F250" s="145"/>
      <c r="G250" s="108"/>
      <c r="H250" s="152"/>
      <c r="I250" s="16"/>
      <c r="J250" s="95"/>
      <c r="K250" s="9" t="s">
        <v>372</v>
      </c>
      <c r="L250" s="32"/>
      <c r="M250" s="32"/>
      <c r="N250" s="10"/>
    </row>
    <row r="251" spans="1:14" s="85" customFormat="1" ht="15" customHeight="1" x14ac:dyDescent="0.3">
      <c r="A251" s="86"/>
      <c r="B251" s="118"/>
      <c r="C251" s="119"/>
      <c r="D251" s="9" t="s">
        <v>373</v>
      </c>
      <c r="E251" s="145"/>
      <c r="F251" s="145"/>
      <c r="G251" s="108"/>
      <c r="H251" s="152"/>
      <c r="I251" s="17"/>
      <c r="J251" s="96"/>
      <c r="K251" s="9" t="s">
        <v>373</v>
      </c>
      <c r="L251" s="32"/>
      <c r="M251" s="32"/>
      <c r="N251" s="10"/>
    </row>
    <row r="252" spans="1:14" s="85" customFormat="1" ht="15" customHeight="1" x14ac:dyDescent="0.3">
      <c r="A252" s="86"/>
      <c r="B252" s="118"/>
      <c r="C252" s="119"/>
      <c r="D252" s="9" t="s">
        <v>374</v>
      </c>
      <c r="E252" s="145"/>
      <c r="F252" s="145"/>
      <c r="G252" s="108"/>
      <c r="H252" s="152"/>
      <c r="I252" s="17"/>
      <c r="J252" s="96"/>
      <c r="K252" s="9" t="s">
        <v>374</v>
      </c>
      <c r="L252" s="32"/>
      <c r="M252" s="32"/>
      <c r="N252" s="10"/>
    </row>
    <row r="253" spans="1:14" s="85" customFormat="1" ht="15" customHeight="1" x14ac:dyDescent="0.3">
      <c r="A253" s="86"/>
      <c r="B253" s="118"/>
      <c r="C253" s="119"/>
      <c r="D253" s="9" t="s">
        <v>375</v>
      </c>
      <c r="E253" s="145"/>
      <c r="F253" s="145"/>
      <c r="G253" s="108"/>
      <c r="H253" s="152"/>
      <c r="I253" s="17"/>
      <c r="J253" s="96"/>
      <c r="K253" s="9" t="s">
        <v>375</v>
      </c>
      <c r="L253" s="32"/>
      <c r="M253" s="32"/>
      <c r="N253" s="10"/>
    </row>
    <row r="254" spans="1:14" s="85" customFormat="1" ht="15" customHeight="1" x14ac:dyDescent="0.3">
      <c r="A254" s="86"/>
      <c r="B254" s="118"/>
      <c r="C254" s="119"/>
      <c r="D254" s="9" t="s">
        <v>376</v>
      </c>
      <c r="E254" s="145"/>
      <c r="F254" s="145"/>
      <c r="G254" s="108"/>
      <c r="H254" s="152"/>
      <c r="I254" s="17"/>
      <c r="J254" s="96"/>
      <c r="K254" s="9" t="s">
        <v>376</v>
      </c>
      <c r="L254" s="32"/>
      <c r="M254" s="32"/>
      <c r="N254" s="10"/>
    </row>
    <row r="255" spans="1:14" s="85" customFormat="1" ht="15" customHeight="1" x14ac:dyDescent="0.3">
      <c r="A255" s="86"/>
      <c r="B255" s="118"/>
      <c r="C255" s="119"/>
      <c r="D255" s="9" t="s">
        <v>377</v>
      </c>
      <c r="E255" s="145"/>
      <c r="F255" s="145"/>
      <c r="G255" s="108"/>
      <c r="H255" s="152"/>
      <c r="I255" s="17"/>
      <c r="J255" s="96"/>
      <c r="K255" s="9" t="s">
        <v>377</v>
      </c>
      <c r="L255" s="32"/>
      <c r="M255" s="32"/>
      <c r="N255" s="10"/>
    </row>
    <row r="256" spans="1:14" s="85" customFormat="1" ht="15" customHeight="1" x14ac:dyDescent="0.3">
      <c r="A256" s="86"/>
      <c r="B256" s="118"/>
      <c r="C256" s="119"/>
      <c r="D256" s="9" t="s">
        <v>378</v>
      </c>
      <c r="E256" s="145"/>
      <c r="F256" s="145"/>
      <c r="G256" s="108"/>
      <c r="H256" s="152"/>
      <c r="I256" s="17"/>
      <c r="J256" s="96"/>
      <c r="K256" s="9" t="s">
        <v>378</v>
      </c>
      <c r="L256" s="32"/>
      <c r="M256" s="32"/>
      <c r="N256" s="10"/>
    </row>
    <row r="257" spans="1:14" s="85" customFormat="1" ht="15" customHeight="1" x14ac:dyDescent="0.3">
      <c r="A257" s="86"/>
      <c r="B257" s="118"/>
      <c r="C257" s="119"/>
      <c r="D257" s="9" t="s">
        <v>379</v>
      </c>
      <c r="E257" s="145"/>
      <c r="F257" s="145"/>
      <c r="G257" s="108"/>
      <c r="H257" s="152"/>
      <c r="I257" s="17"/>
      <c r="J257" s="96"/>
      <c r="K257" s="9" t="s">
        <v>379</v>
      </c>
      <c r="L257" s="32"/>
      <c r="M257" s="32"/>
      <c r="N257" s="10"/>
    </row>
    <row r="258" spans="1:14" s="85" customFormat="1" ht="15" customHeight="1" x14ac:dyDescent="0.3">
      <c r="A258" s="86"/>
      <c r="B258" s="118"/>
      <c r="C258" s="119"/>
      <c r="D258" s="9" t="s">
        <v>380</v>
      </c>
      <c r="E258" s="145"/>
      <c r="F258" s="145"/>
      <c r="G258" s="108"/>
      <c r="H258" s="152"/>
      <c r="I258" s="17"/>
      <c r="J258" s="96"/>
      <c r="K258" s="9" t="s">
        <v>380</v>
      </c>
      <c r="L258" s="32"/>
      <c r="M258" s="32"/>
      <c r="N258" s="10"/>
    </row>
    <row r="259" spans="1:14" s="85" customFormat="1" ht="15" customHeight="1" x14ac:dyDescent="0.3">
      <c r="A259" s="86"/>
      <c r="B259" s="118"/>
      <c r="C259" s="119"/>
      <c r="D259" s="9" t="s">
        <v>381</v>
      </c>
      <c r="E259" s="145"/>
      <c r="F259" s="145"/>
      <c r="G259" s="108"/>
      <c r="H259" s="152"/>
      <c r="I259" s="17"/>
      <c r="J259" s="96"/>
      <c r="K259" s="9" t="s">
        <v>381</v>
      </c>
      <c r="L259" s="32"/>
      <c r="M259" s="32"/>
      <c r="N259" s="10"/>
    </row>
    <row r="260" spans="1:14" s="85" customFormat="1" ht="15" customHeight="1" x14ac:dyDescent="0.3">
      <c r="A260" s="86"/>
      <c r="B260" s="118"/>
      <c r="C260" s="119"/>
      <c r="D260" s="9" t="s">
        <v>382</v>
      </c>
      <c r="E260" s="145"/>
      <c r="F260" s="145"/>
      <c r="G260" s="108"/>
      <c r="H260" s="152"/>
      <c r="I260" s="17"/>
      <c r="J260" s="96"/>
      <c r="K260" s="9" t="s">
        <v>382</v>
      </c>
      <c r="L260" s="32"/>
      <c r="M260" s="32"/>
      <c r="N260" s="10"/>
    </row>
    <row r="261" spans="1:14" s="85" customFormat="1" ht="15" customHeight="1" x14ac:dyDescent="0.3">
      <c r="A261" s="86"/>
      <c r="B261" s="118"/>
      <c r="C261" s="119"/>
      <c r="D261" s="9" t="s">
        <v>383</v>
      </c>
      <c r="E261" s="145"/>
      <c r="F261" s="145"/>
      <c r="G261" s="108"/>
      <c r="H261" s="152"/>
      <c r="I261" s="17"/>
      <c r="J261" s="96"/>
      <c r="K261" s="9" t="s">
        <v>383</v>
      </c>
      <c r="L261" s="32"/>
      <c r="M261" s="32"/>
      <c r="N261" s="10"/>
    </row>
    <row r="262" spans="1:14" s="85" customFormat="1" ht="15" customHeight="1" x14ac:dyDescent="0.3">
      <c r="A262" s="86"/>
      <c r="B262" s="118"/>
      <c r="C262" s="119"/>
      <c r="D262" s="9" t="s">
        <v>384</v>
      </c>
      <c r="E262" s="145"/>
      <c r="F262" s="145"/>
      <c r="G262" s="108"/>
      <c r="H262" s="152"/>
      <c r="I262" s="17"/>
      <c r="J262" s="96"/>
      <c r="K262" s="9" t="s">
        <v>384</v>
      </c>
      <c r="L262" s="32"/>
      <c r="M262" s="32"/>
      <c r="N262" s="10"/>
    </row>
    <row r="263" spans="1:14" s="85" customFormat="1" ht="15" customHeight="1" x14ac:dyDescent="0.3">
      <c r="A263" s="86"/>
      <c r="B263" s="118"/>
      <c r="C263" s="119"/>
      <c r="D263" s="9" t="s">
        <v>385</v>
      </c>
      <c r="E263" s="145"/>
      <c r="F263" s="145"/>
      <c r="G263" s="108"/>
      <c r="H263" s="152"/>
      <c r="I263" s="17"/>
      <c r="J263" s="96"/>
      <c r="K263" s="9" t="s">
        <v>385</v>
      </c>
      <c r="L263" s="32"/>
      <c r="M263" s="32"/>
      <c r="N263" s="10"/>
    </row>
    <row r="264" spans="1:14" s="85" customFormat="1" ht="15" customHeight="1" x14ac:dyDescent="0.3">
      <c r="A264" s="86"/>
      <c r="B264" s="118"/>
      <c r="C264" s="119"/>
      <c r="D264" s="9" t="s">
        <v>386</v>
      </c>
      <c r="E264" s="145"/>
      <c r="F264" s="145"/>
      <c r="G264" s="108"/>
      <c r="H264" s="152"/>
      <c r="I264" s="17"/>
      <c r="J264" s="96"/>
      <c r="K264" s="9" t="s">
        <v>386</v>
      </c>
      <c r="L264" s="32"/>
      <c r="M264" s="32"/>
      <c r="N264" s="10"/>
    </row>
    <row r="265" spans="1:14" s="85" customFormat="1" ht="15" customHeight="1" x14ac:dyDescent="0.3">
      <c r="A265" s="86"/>
      <c r="B265" s="118"/>
      <c r="C265" s="119"/>
      <c r="D265" s="9" t="s">
        <v>387</v>
      </c>
      <c r="E265" s="145"/>
      <c r="F265" s="145"/>
      <c r="G265" s="108"/>
      <c r="H265" s="152"/>
      <c r="I265" s="17"/>
      <c r="J265" s="96"/>
      <c r="K265" s="9" t="s">
        <v>387</v>
      </c>
      <c r="L265" s="32"/>
      <c r="M265" s="32"/>
      <c r="N265" s="10"/>
    </row>
    <row r="266" spans="1:14" s="85" customFormat="1" ht="15" customHeight="1" x14ac:dyDescent="0.3">
      <c r="A266" s="86"/>
      <c r="B266" s="118"/>
      <c r="C266" s="119"/>
      <c r="D266" s="9" t="s">
        <v>388</v>
      </c>
      <c r="E266" s="145"/>
      <c r="F266" s="145"/>
      <c r="G266" s="108"/>
      <c r="H266" s="152"/>
      <c r="I266" s="17"/>
      <c r="J266" s="96"/>
      <c r="K266" s="9" t="s">
        <v>388</v>
      </c>
      <c r="L266" s="32"/>
      <c r="M266" s="32"/>
      <c r="N266" s="10"/>
    </row>
    <row r="267" spans="1:14" s="85" customFormat="1" ht="15" customHeight="1" x14ac:dyDescent="0.3">
      <c r="A267" s="86"/>
      <c r="B267" s="118"/>
      <c r="C267" s="119"/>
      <c r="D267" s="9" t="s">
        <v>389</v>
      </c>
      <c r="E267" s="145"/>
      <c r="F267" s="145"/>
      <c r="G267" s="108"/>
      <c r="H267" s="152"/>
      <c r="I267" s="17"/>
      <c r="J267" s="96"/>
      <c r="K267" s="9" t="s">
        <v>389</v>
      </c>
      <c r="L267" s="32"/>
      <c r="M267" s="32"/>
      <c r="N267" s="10"/>
    </row>
    <row r="268" spans="1:14" s="85" customFormat="1" ht="15" customHeight="1" x14ac:dyDescent="0.3">
      <c r="A268" s="86"/>
      <c r="B268" s="118"/>
      <c r="C268" s="119"/>
      <c r="D268" s="9" t="s">
        <v>390</v>
      </c>
      <c r="E268" s="145"/>
      <c r="F268" s="145"/>
      <c r="G268" s="108"/>
      <c r="H268" s="152"/>
      <c r="I268" s="17"/>
      <c r="J268" s="96"/>
      <c r="K268" s="9" t="s">
        <v>390</v>
      </c>
      <c r="L268" s="32"/>
      <c r="M268" s="32"/>
      <c r="N268" s="10"/>
    </row>
    <row r="269" spans="1:14" s="85" customFormat="1" ht="15" customHeight="1" x14ac:dyDescent="0.3">
      <c r="A269" s="86"/>
      <c r="B269" s="118"/>
      <c r="C269" s="119"/>
      <c r="D269" s="9" t="s">
        <v>391</v>
      </c>
      <c r="E269" s="145"/>
      <c r="F269" s="145"/>
      <c r="G269" s="108"/>
      <c r="H269" s="152"/>
      <c r="I269" s="17"/>
      <c r="J269" s="96"/>
      <c r="K269" s="9" t="s">
        <v>391</v>
      </c>
      <c r="L269" s="32"/>
      <c r="M269" s="32"/>
      <c r="N269" s="10"/>
    </row>
    <row r="270" spans="1:14" s="85" customFormat="1" ht="15" customHeight="1" x14ac:dyDescent="0.3">
      <c r="A270" s="86"/>
      <c r="B270" s="118"/>
      <c r="C270" s="119"/>
      <c r="D270" s="9" t="s">
        <v>392</v>
      </c>
      <c r="E270" s="146"/>
      <c r="F270" s="147"/>
      <c r="G270" s="108"/>
      <c r="H270" s="152"/>
      <c r="I270" s="17"/>
      <c r="J270" s="96"/>
      <c r="K270" s="9" t="s">
        <v>392</v>
      </c>
      <c r="L270" s="33"/>
      <c r="M270" s="42"/>
      <c r="N270" s="10"/>
    </row>
    <row r="271" spans="1:14" s="85" customFormat="1" ht="15" customHeight="1" thickBot="1" x14ac:dyDescent="0.35">
      <c r="A271" s="86"/>
      <c r="B271" s="120" t="s">
        <v>121</v>
      </c>
      <c r="C271" s="119">
        <f>1500-SUM(C247:C270)</f>
        <v>1500</v>
      </c>
      <c r="D271" s="88" t="s">
        <v>96</v>
      </c>
      <c r="E271" s="147">
        <f>SUM(E247:E270)</f>
        <v>0</v>
      </c>
      <c r="F271" s="147">
        <f>SUM(F247:F270)</f>
        <v>0</v>
      </c>
      <c r="G271" s="108"/>
      <c r="H271" s="152"/>
      <c r="I271" s="97" t="s">
        <v>119</v>
      </c>
      <c r="J271" s="98">
        <f>SUM(J247:J270)</f>
        <v>0</v>
      </c>
      <c r="K271" s="88" t="s">
        <v>96</v>
      </c>
      <c r="L271" s="42">
        <f>SUM(L247:L270)</f>
        <v>0</v>
      </c>
      <c r="M271" s="42">
        <f>SUM(M247:M270)</f>
        <v>0</v>
      </c>
      <c r="N271" s="10"/>
    </row>
    <row r="272" spans="1:14" s="85" customFormat="1" ht="21.6" thickTop="1" thickBot="1" x14ac:dyDescent="0.35">
      <c r="A272" s="86"/>
      <c r="B272" s="144" t="s">
        <v>123</v>
      </c>
      <c r="C272" s="121"/>
      <c r="D272" s="122"/>
      <c r="E272" s="123" t="s">
        <v>48</v>
      </c>
      <c r="F272" s="124">
        <f>F244-E271-F271</f>
        <v>0</v>
      </c>
      <c r="G272" s="109"/>
      <c r="H272" s="153"/>
      <c r="I272" s="143" t="s">
        <v>123</v>
      </c>
      <c r="J272" s="139"/>
      <c r="K272" s="140"/>
      <c r="L272" s="141" t="s">
        <v>48</v>
      </c>
      <c r="M272" s="142">
        <f>M244-L271-M271</f>
        <v>0</v>
      </c>
      <c r="N272" s="34"/>
    </row>
    <row r="273" spans="1:14" s="85" customFormat="1" ht="15" thickTop="1" thickBot="1" x14ac:dyDescent="0.35">
      <c r="A273" s="86"/>
      <c r="B273" s="111"/>
      <c r="C273" s="112"/>
      <c r="D273" s="113"/>
      <c r="E273" s="112"/>
      <c r="F273" s="112"/>
      <c r="G273" s="110"/>
      <c r="H273" s="86"/>
      <c r="I273" s="35"/>
      <c r="J273" s="36"/>
      <c r="K273" s="12"/>
      <c r="L273" s="36"/>
      <c r="M273" s="36"/>
      <c r="N273" s="37"/>
    </row>
    <row r="274" spans="1:14" s="85" customFormat="1" x14ac:dyDescent="0.3">
      <c r="A274" s="86"/>
      <c r="B274" s="87"/>
      <c r="C274" s="38"/>
      <c r="D274" s="9"/>
      <c r="E274" s="38"/>
      <c r="F274" s="38"/>
      <c r="G274" s="87"/>
      <c r="H274" s="86"/>
      <c r="I274" s="87"/>
      <c r="J274" s="38"/>
      <c r="K274" s="9"/>
      <c r="L274" s="38"/>
      <c r="M274" s="38"/>
      <c r="N274" s="87"/>
    </row>
    <row r="275" spans="1:14" s="85" customFormat="1" ht="14.4" thickBot="1" x14ac:dyDescent="0.35">
      <c r="A275" s="86"/>
      <c r="B275" s="38"/>
      <c r="C275" s="38"/>
      <c r="D275" s="38"/>
      <c r="E275" s="38"/>
      <c r="F275" s="38"/>
      <c r="G275" s="38"/>
      <c r="H275" s="86"/>
      <c r="I275" s="38"/>
      <c r="J275" s="38"/>
      <c r="K275" s="38"/>
      <c r="L275" s="38"/>
      <c r="M275" s="38"/>
      <c r="N275" s="38"/>
    </row>
    <row r="276" spans="1:14" s="85" customFormat="1" ht="14.4" thickBot="1" x14ac:dyDescent="0.35">
      <c r="A276" s="86"/>
      <c r="B276" s="100"/>
      <c r="C276" s="101"/>
      <c r="D276" s="101"/>
      <c r="E276" s="101"/>
      <c r="F276" s="101"/>
      <c r="G276" s="102"/>
      <c r="H276" s="86"/>
      <c r="I276" s="39"/>
      <c r="J276" s="40"/>
      <c r="K276" s="40"/>
      <c r="L276" s="40"/>
      <c r="M276" s="40"/>
      <c r="N276" s="41"/>
    </row>
    <row r="277" spans="1:14" s="85" customFormat="1" ht="15.75" customHeight="1" thickBot="1" x14ac:dyDescent="0.35">
      <c r="A277" s="86" t="s">
        <v>145</v>
      </c>
      <c r="B277" s="125"/>
      <c r="C277" s="126"/>
      <c r="D277" s="1438" t="s">
        <v>127</v>
      </c>
      <c r="E277" s="1440" t="s">
        <v>46</v>
      </c>
      <c r="F277" s="1441"/>
      <c r="G277" s="129"/>
      <c r="H277" s="149" t="s">
        <v>144</v>
      </c>
      <c r="I277" s="132"/>
      <c r="J277" s="133"/>
      <c r="K277" s="1438" t="s">
        <v>116</v>
      </c>
      <c r="L277" s="1440" t="s">
        <v>46</v>
      </c>
      <c r="M277" s="1441"/>
      <c r="N277" s="137"/>
    </row>
    <row r="278" spans="1:14" s="85" customFormat="1" ht="15.75" customHeight="1" thickBot="1" x14ac:dyDescent="0.35">
      <c r="A278" s="86"/>
      <c r="B278" s="127"/>
      <c r="C278" s="128"/>
      <c r="D278" s="1439"/>
      <c r="E278" s="4" t="s">
        <v>43</v>
      </c>
      <c r="F278" s="5">
        <v>0</v>
      </c>
      <c r="G278" s="130"/>
      <c r="H278" s="149"/>
      <c r="I278" s="134"/>
      <c r="J278" s="135"/>
      <c r="K278" s="1439"/>
      <c r="L278" s="4" t="s">
        <v>43</v>
      </c>
      <c r="M278" s="5">
        <v>0</v>
      </c>
      <c r="N278" s="138"/>
    </row>
    <row r="279" spans="1:14" s="85" customFormat="1" ht="15" customHeight="1" x14ac:dyDescent="0.3">
      <c r="A279" s="86"/>
      <c r="B279" s="103"/>
      <c r="C279" s="104"/>
      <c r="D279" s="105"/>
      <c r="E279" s="105"/>
      <c r="F279" s="105"/>
      <c r="G279" s="106"/>
      <c r="H279" s="150"/>
      <c r="I279" s="28"/>
      <c r="J279" s="29"/>
      <c r="K279" s="30"/>
      <c r="L279" s="30"/>
      <c r="M279" s="30"/>
      <c r="N279" s="8"/>
    </row>
    <row r="280" spans="1:14" s="85" customFormat="1" ht="15" customHeight="1" x14ac:dyDescent="0.3">
      <c r="A280" s="86"/>
      <c r="B280" s="13" t="s">
        <v>122</v>
      </c>
      <c r="C280" s="93" t="s">
        <v>120</v>
      </c>
      <c r="D280" s="14" t="s">
        <v>47</v>
      </c>
      <c r="E280" s="15" t="s">
        <v>117</v>
      </c>
      <c r="F280" s="15" t="s">
        <v>118</v>
      </c>
      <c r="G280" s="107"/>
      <c r="H280" s="151"/>
      <c r="I280" s="13" t="s">
        <v>122</v>
      </c>
      <c r="J280" s="93" t="s">
        <v>120</v>
      </c>
      <c r="K280" s="14" t="s">
        <v>47</v>
      </c>
      <c r="L280" s="15" t="s">
        <v>124</v>
      </c>
      <c r="M280" s="15" t="s">
        <v>118</v>
      </c>
      <c r="N280" s="11"/>
    </row>
    <row r="281" spans="1:14" s="85" customFormat="1" ht="15" customHeight="1" x14ac:dyDescent="0.3">
      <c r="A281" s="86"/>
      <c r="B281" s="114"/>
      <c r="C281" s="115"/>
      <c r="D281" s="9" t="s">
        <v>369</v>
      </c>
      <c r="E281" s="145"/>
      <c r="F281" s="145"/>
      <c r="G281" s="108"/>
      <c r="H281" s="152"/>
      <c r="I281" s="31"/>
      <c r="J281" s="94"/>
      <c r="K281" s="9" t="s">
        <v>369</v>
      </c>
      <c r="L281" s="32"/>
      <c r="M281" s="32"/>
      <c r="N281" s="10"/>
    </row>
    <row r="282" spans="1:14" s="85" customFormat="1" ht="15" customHeight="1" x14ac:dyDescent="0.3">
      <c r="A282" s="86"/>
      <c r="B282" s="114"/>
      <c r="C282" s="115"/>
      <c r="D282" s="9" t="s">
        <v>370</v>
      </c>
      <c r="E282" s="145"/>
      <c r="F282" s="145"/>
      <c r="G282" s="108"/>
      <c r="H282" s="152"/>
      <c r="I282" s="31"/>
      <c r="J282" s="94"/>
      <c r="K282" s="9" t="s">
        <v>370</v>
      </c>
      <c r="L282" s="32"/>
      <c r="M282" s="32"/>
      <c r="N282" s="10"/>
    </row>
    <row r="283" spans="1:14" s="85" customFormat="1" ht="15" customHeight="1" x14ac:dyDescent="0.3">
      <c r="A283" s="86"/>
      <c r="B283" s="116"/>
      <c r="C283" s="117"/>
      <c r="D283" s="9" t="s">
        <v>371</v>
      </c>
      <c r="E283" s="145"/>
      <c r="F283" s="145"/>
      <c r="G283" s="108"/>
      <c r="H283" s="152"/>
      <c r="I283" s="16"/>
      <c r="J283" s="95"/>
      <c r="K283" s="9" t="s">
        <v>371</v>
      </c>
      <c r="L283" s="32"/>
      <c r="M283" s="32"/>
      <c r="N283" s="10"/>
    </row>
    <row r="284" spans="1:14" s="85" customFormat="1" ht="15" customHeight="1" x14ac:dyDescent="0.3">
      <c r="A284" s="86"/>
      <c r="B284" s="116"/>
      <c r="C284" s="117"/>
      <c r="D284" s="9" t="s">
        <v>372</v>
      </c>
      <c r="E284" s="145"/>
      <c r="F284" s="145"/>
      <c r="G284" s="108"/>
      <c r="H284" s="152"/>
      <c r="I284" s="16"/>
      <c r="J284" s="95"/>
      <c r="K284" s="9" t="s">
        <v>372</v>
      </c>
      <c r="L284" s="32"/>
      <c r="M284" s="32"/>
      <c r="N284" s="10"/>
    </row>
    <row r="285" spans="1:14" s="85" customFormat="1" ht="15" customHeight="1" x14ac:dyDescent="0.3">
      <c r="A285" s="86"/>
      <c r="B285" s="118"/>
      <c r="C285" s="119"/>
      <c r="D285" s="9" t="s">
        <v>373</v>
      </c>
      <c r="E285" s="145"/>
      <c r="F285" s="145"/>
      <c r="G285" s="108"/>
      <c r="H285" s="152"/>
      <c r="I285" s="17"/>
      <c r="J285" s="96"/>
      <c r="K285" s="9" t="s">
        <v>373</v>
      </c>
      <c r="L285" s="32"/>
      <c r="M285" s="32"/>
      <c r="N285" s="10"/>
    </row>
    <row r="286" spans="1:14" s="85" customFormat="1" ht="15" customHeight="1" x14ac:dyDescent="0.3">
      <c r="A286" s="86"/>
      <c r="B286" s="118"/>
      <c r="C286" s="119"/>
      <c r="D286" s="9" t="s">
        <v>374</v>
      </c>
      <c r="E286" s="145"/>
      <c r="F286" s="145"/>
      <c r="G286" s="108"/>
      <c r="H286" s="152"/>
      <c r="I286" s="17"/>
      <c r="J286" s="96"/>
      <c r="K286" s="9" t="s">
        <v>374</v>
      </c>
      <c r="L286" s="32"/>
      <c r="M286" s="32"/>
      <c r="N286" s="10"/>
    </row>
    <row r="287" spans="1:14" s="85" customFormat="1" ht="15" customHeight="1" x14ac:dyDescent="0.3">
      <c r="A287" s="86"/>
      <c r="B287" s="118"/>
      <c r="C287" s="119"/>
      <c r="D287" s="9" t="s">
        <v>375</v>
      </c>
      <c r="E287" s="145"/>
      <c r="F287" s="145"/>
      <c r="G287" s="108"/>
      <c r="H287" s="152"/>
      <c r="I287" s="17"/>
      <c r="J287" s="96"/>
      <c r="K287" s="9" t="s">
        <v>375</v>
      </c>
      <c r="L287" s="32"/>
      <c r="M287" s="32"/>
      <c r="N287" s="10"/>
    </row>
    <row r="288" spans="1:14" s="85" customFormat="1" ht="15" customHeight="1" x14ac:dyDescent="0.3">
      <c r="A288" s="86"/>
      <c r="B288" s="118"/>
      <c r="C288" s="119"/>
      <c r="D288" s="9" t="s">
        <v>376</v>
      </c>
      <c r="E288" s="145"/>
      <c r="F288" s="145"/>
      <c r="G288" s="108"/>
      <c r="H288" s="152"/>
      <c r="I288" s="17"/>
      <c r="J288" s="96"/>
      <c r="K288" s="9" t="s">
        <v>376</v>
      </c>
      <c r="L288" s="32"/>
      <c r="M288" s="32"/>
      <c r="N288" s="10"/>
    </row>
    <row r="289" spans="1:14" s="85" customFormat="1" ht="15" customHeight="1" x14ac:dyDescent="0.3">
      <c r="A289" s="86"/>
      <c r="B289" s="118"/>
      <c r="C289" s="119"/>
      <c r="D289" s="9" t="s">
        <v>377</v>
      </c>
      <c r="E289" s="145"/>
      <c r="F289" s="145"/>
      <c r="G289" s="108"/>
      <c r="H289" s="152"/>
      <c r="I289" s="17"/>
      <c r="J289" s="96"/>
      <c r="K289" s="9" t="s">
        <v>377</v>
      </c>
      <c r="L289" s="32"/>
      <c r="M289" s="32"/>
      <c r="N289" s="10"/>
    </row>
    <row r="290" spans="1:14" s="85" customFormat="1" ht="15" customHeight="1" x14ac:dyDescent="0.3">
      <c r="A290" s="86"/>
      <c r="B290" s="118"/>
      <c r="C290" s="119"/>
      <c r="D290" s="9" t="s">
        <v>378</v>
      </c>
      <c r="E290" s="145"/>
      <c r="F290" s="145"/>
      <c r="G290" s="108"/>
      <c r="H290" s="152"/>
      <c r="I290" s="17"/>
      <c r="J290" s="96"/>
      <c r="K290" s="9" t="s">
        <v>378</v>
      </c>
      <c r="L290" s="32"/>
      <c r="M290" s="32"/>
      <c r="N290" s="10"/>
    </row>
    <row r="291" spans="1:14" s="85" customFormat="1" ht="15" customHeight="1" x14ac:dyDescent="0.3">
      <c r="A291" s="86"/>
      <c r="B291" s="118"/>
      <c r="C291" s="119"/>
      <c r="D291" s="9" t="s">
        <v>379</v>
      </c>
      <c r="E291" s="145"/>
      <c r="F291" s="145"/>
      <c r="G291" s="108"/>
      <c r="H291" s="152"/>
      <c r="I291" s="17"/>
      <c r="J291" s="96"/>
      <c r="K291" s="9" t="s">
        <v>379</v>
      </c>
      <c r="L291" s="32"/>
      <c r="M291" s="32"/>
      <c r="N291" s="10"/>
    </row>
    <row r="292" spans="1:14" s="85" customFormat="1" ht="15" customHeight="1" x14ac:dyDescent="0.3">
      <c r="A292" s="86"/>
      <c r="B292" s="118"/>
      <c r="C292" s="119"/>
      <c r="D292" s="9" t="s">
        <v>380</v>
      </c>
      <c r="E292" s="145"/>
      <c r="F292" s="145"/>
      <c r="G292" s="108"/>
      <c r="H292" s="152"/>
      <c r="I292" s="17"/>
      <c r="J292" s="96"/>
      <c r="K292" s="9" t="s">
        <v>380</v>
      </c>
      <c r="L292" s="32"/>
      <c r="M292" s="32"/>
      <c r="N292" s="10"/>
    </row>
    <row r="293" spans="1:14" s="85" customFormat="1" ht="15" customHeight="1" x14ac:dyDescent="0.3">
      <c r="A293" s="86"/>
      <c r="B293" s="118"/>
      <c r="C293" s="119"/>
      <c r="D293" s="9" t="s">
        <v>381</v>
      </c>
      <c r="E293" s="145"/>
      <c r="F293" s="145"/>
      <c r="G293" s="108"/>
      <c r="H293" s="152"/>
      <c r="I293" s="17"/>
      <c r="J293" s="96"/>
      <c r="K293" s="9" t="s">
        <v>381</v>
      </c>
      <c r="L293" s="32"/>
      <c r="M293" s="32"/>
      <c r="N293" s="10"/>
    </row>
    <row r="294" spans="1:14" s="85" customFormat="1" ht="15" customHeight="1" x14ac:dyDescent="0.3">
      <c r="A294" s="86"/>
      <c r="B294" s="118"/>
      <c r="C294" s="119"/>
      <c r="D294" s="9" t="s">
        <v>382</v>
      </c>
      <c r="E294" s="145"/>
      <c r="F294" s="145"/>
      <c r="G294" s="108"/>
      <c r="H294" s="152"/>
      <c r="I294" s="17"/>
      <c r="J294" s="96"/>
      <c r="K294" s="9" t="s">
        <v>382</v>
      </c>
      <c r="L294" s="32"/>
      <c r="M294" s="32"/>
      <c r="N294" s="10"/>
    </row>
    <row r="295" spans="1:14" s="85" customFormat="1" ht="15" customHeight="1" x14ac:dyDescent="0.3">
      <c r="A295" s="86"/>
      <c r="B295" s="118"/>
      <c r="C295" s="119"/>
      <c r="D295" s="9" t="s">
        <v>383</v>
      </c>
      <c r="E295" s="145"/>
      <c r="F295" s="145"/>
      <c r="G295" s="108"/>
      <c r="H295" s="152"/>
      <c r="I295" s="17"/>
      <c r="J295" s="96"/>
      <c r="K295" s="9" t="s">
        <v>383</v>
      </c>
      <c r="L295" s="32"/>
      <c r="M295" s="32"/>
      <c r="N295" s="10"/>
    </row>
    <row r="296" spans="1:14" s="85" customFormat="1" ht="15" customHeight="1" x14ac:dyDescent="0.3">
      <c r="A296" s="86"/>
      <c r="B296" s="118"/>
      <c r="C296" s="119"/>
      <c r="D296" s="9" t="s">
        <v>384</v>
      </c>
      <c r="E296" s="145"/>
      <c r="F296" s="145"/>
      <c r="G296" s="108"/>
      <c r="H296" s="152"/>
      <c r="I296" s="17"/>
      <c r="J296" s="96"/>
      <c r="K296" s="9" t="s">
        <v>384</v>
      </c>
      <c r="L296" s="32"/>
      <c r="M296" s="32"/>
      <c r="N296" s="10"/>
    </row>
    <row r="297" spans="1:14" s="85" customFormat="1" ht="15" customHeight="1" x14ac:dyDescent="0.3">
      <c r="A297" s="86"/>
      <c r="B297" s="118"/>
      <c r="C297" s="119"/>
      <c r="D297" s="9" t="s">
        <v>385</v>
      </c>
      <c r="E297" s="145"/>
      <c r="F297" s="145"/>
      <c r="G297" s="108"/>
      <c r="H297" s="152"/>
      <c r="I297" s="17"/>
      <c r="J297" s="96"/>
      <c r="K297" s="9" t="s">
        <v>385</v>
      </c>
      <c r="L297" s="32"/>
      <c r="M297" s="32"/>
      <c r="N297" s="10"/>
    </row>
    <row r="298" spans="1:14" s="85" customFormat="1" ht="15" customHeight="1" x14ac:dyDescent="0.3">
      <c r="A298" s="86"/>
      <c r="B298" s="118"/>
      <c r="C298" s="119"/>
      <c r="D298" s="9" t="s">
        <v>386</v>
      </c>
      <c r="E298" s="145"/>
      <c r="F298" s="145"/>
      <c r="G298" s="108"/>
      <c r="H298" s="152"/>
      <c r="I298" s="17"/>
      <c r="J298" s="96"/>
      <c r="K298" s="9" t="s">
        <v>386</v>
      </c>
      <c r="L298" s="32"/>
      <c r="M298" s="32"/>
      <c r="N298" s="10"/>
    </row>
    <row r="299" spans="1:14" s="85" customFormat="1" ht="15" customHeight="1" x14ac:dyDescent="0.3">
      <c r="A299" s="86"/>
      <c r="B299" s="118"/>
      <c r="C299" s="119"/>
      <c r="D299" s="9" t="s">
        <v>387</v>
      </c>
      <c r="E299" s="145"/>
      <c r="F299" s="145"/>
      <c r="G299" s="108"/>
      <c r="H299" s="152"/>
      <c r="I299" s="17"/>
      <c r="J299" s="96"/>
      <c r="K299" s="9" t="s">
        <v>387</v>
      </c>
      <c r="L299" s="32"/>
      <c r="M299" s="32"/>
      <c r="N299" s="10"/>
    </row>
    <row r="300" spans="1:14" s="85" customFormat="1" ht="15" customHeight="1" x14ac:dyDescent="0.3">
      <c r="A300" s="86"/>
      <c r="B300" s="118"/>
      <c r="C300" s="119"/>
      <c r="D300" s="9" t="s">
        <v>388</v>
      </c>
      <c r="E300" s="145"/>
      <c r="F300" s="145"/>
      <c r="G300" s="108"/>
      <c r="H300" s="152"/>
      <c r="I300" s="17"/>
      <c r="J300" s="96"/>
      <c r="K300" s="9" t="s">
        <v>388</v>
      </c>
      <c r="L300" s="32"/>
      <c r="M300" s="32"/>
      <c r="N300" s="10"/>
    </row>
    <row r="301" spans="1:14" s="85" customFormat="1" ht="15" customHeight="1" x14ac:dyDescent="0.3">
      <c r="A301" s="86"/>
      <c r="B301" s="118"/>
      <c r="C301" s="119"/>
      <c r="D301" s="9" t="s">
        <v>389</v>
      </c>
      <c r="E301" s="145"/>
      <c r="F301" s="145"/>
      <c r="G301" s="108"/>
      <c r="H301" s="152"/>
      <c r="I301" s="17"/>
      <c r="J301" s="96"/>
      <c r="K301" s="9" t="s">
        <v>389</v>
      </c>
      <c r="L301" s="32"/>
      <c r="M301" s="32"/>
      <c r="N301" s="10"/>
    </row>
    <row r="302" spans="1:14" s="85" customFormat="1" ht="15" customHeight="1" x14ac:dyDescent="0.3">
      <c r="A302" s="86"/>
      <c r="B302" s="118"/>
      <c r="C302" s="119"/>
      <c r="D302" s="9" t="s">
        <v>390</v>
      </c>
      <c r="E302" s="145"/>
      <c r="F302" s="145"/>
      <c r="G302" s="108"/>
      <c r="H302" s="152"/>
      <c r="I302" s="17"/>
      <c r="J302" s="96"/>
      <c r="K302" s="9" t="s">
        <v>390</v>
      </c>
      <c r="L302" s="32"/>
      <c r="M302" s="32"/>
      <c r="N302" s="10"/>
    </row>
    <row r="303" spans="1:14" s="85" customFormat="1" ht="15" customHeight="1" x14ac:dyDescent="0.3">
      <c r="A303" s="86"/>
      <c r="B303" s="118"/>
      <c r="C303" s="119"/>
      <c r="D303" s="9" t="s">
        <v>391</v>
      </c>
      <c r="E303" s="145"/>
      <c r="F303" s="145"/>
      <c r="G303" s="108"/>
      <c r="H303" s="152"/>
      <c r="I303" s="17"/>
      <c r="J303" s="96"/>
      <c r="K303" s="9" t="s">
        <v>391</v>
      </c>
      <c r="L303" s="32"/>
      <c r="M303" s="32"/>
      <c r="N303" s="10"/>
    </row>
    <row r="304" spans="1:14" s="85" customFormat="1" ht="15" customHeight="1" x14ac:dyDescent="0.3">
      <c r="A304" s="86"/>
      <c r="B304" s="118"/>
      <c r="C304" s="119"/>
      <c r="D304" s="9" t="s">
        <v>392</v>
      </c>
      <c r="E304" s="146"/>
      <c r="F304" s="147"/>
      <c r="G304" s="108"/>
      <c r="H304" s="152"/>
      <c r="I304" s="17"/>
      <c r="J304" s="96"/>
      <c r="K304" s="9" t="s">
        <v>392</v>
      </c>
      <c r="L304" s="33"/>
      <c r="M304" s="42"/>
      <c r="N304" s="10"/>
    </row>
    <row r="305" spans="1:14" s="85" customFormat="1" ht="15" customHeight="1" thickBot="1" x14ac:dyDescent="0.35">
      <c r="A305" s="86"/>
      <c r="B305" s="120" t="s">
        <v>121</v>
      </c>
      <c r="C305" s="119">
        <f t="shared" ref="C305" si="0">1500-SUM(C281:C304)</f>
        <v>1500</v>
      </c>
      <c r="D305" s="88" t="s">
        <v>96</v>
      </c>
      <c r="E305" s="147">
        <f t="shared" ref="E305:F305" si="1">SUM(E281:E304)</f>
        <v>0</v>
      </c>
      <c r="F305" s="147">
        <f t="shared" si="1"/>
        <v>0</v>
      </c>
      <c r="G305" s="108"/>
      <c r="H305" s="152"/>
      <c r="I305" s="97" t="s">
        <v>119</v>
      </c>
      <c r="J305" s="98">
        <f t="shared" ref="J305" si="2">SUM(J281:J304)</f>
        <v>0</v>
      </c>
      <c r="K305" s="88" t="s">
        <v>96</v>
      </c>
      <c r="L305" s="42">
        <f t="shared" ref="L305:M305" si="3">SUM(L281:L304)</f>
        <v>0</v>
      </c>
      <c r="M305" s="42">
        <f t="shared" si="3"/>
        <v>0</v>
      </c>
      <c r="N305" s="10"/>
    </row>
    <row r="306" spans="1:14" s="85" customFormat="1" ht="21.6" thickTop="1" thickBot="1" x14ac:dyDescent="0.35">
      <c r="A306" s="86"/>
      <c r="B306" s="144" t="s">
        <v>123</v>
      </c>
      <c r="C306" s="121"/>
      <c r="D306" s="122"/>
      <c r="E306" s="123" t="s">
        <v>48</v>
      </c>
      <c r="F306" s="124">
        <f t="shared" ref="F306" si="4">F278-E305-F305</f>
        <v>0</v>
      </c>
      <c r="G306" s="109"/>
      <c r="H306" s="153"/>
      <c r="I306" s="143" t="s">
        <v>123</v>
      </c>
      <c r="J306" s="139"/>
      <c r="K306" s="140"/>
      <c r="L306" s="141" t="s">
        <v>48</v>
      </c>
      <c r="M306" s="142">
        <f t="shared" ref="M306" si="5">M278-L305-M305</f>
        <v>0</v>
      </c>
      <c r="N306" s="34"/>
    </row>
    <row r="307" spans="1:14" s="85" customFormat="1" ht="15" thickTop="1" thickBot="1" x14ac:dyDescent="0.35">
      <c r="A307" s="86"/>
      <c r="B307" s="111"/>
      <c r="C307" s="112"/>
      <c r="D307" s="113"/>
      <c r="E307" s="112"/>
      <c r="F307" s="112"/>
      <c r="G307" s="110"/>
      <c r="H307" s="86"/>
      <c r="I307" s="35"/>
      <c r="J307" s="36"/>
      <c r="K307" s="12"/>
      <c r="L307" s="36"/>
      <c r="M307" s="36"/>
      <c r="N307" s="37"/>
    </row>
    <row r="308" spans="1:14" s="85" customFormat="1" x14ac:dyDescent="0.3">
      <c r="A308" s="86"/>
      <c r="B308" s="87"/>
      <c r="C308" s="38"/>
      <c r="D308" s="9"/>
      <c r="E308" s="38"/>
      <c r="F308" s="38"/>
      <c r="G308" s="87"/>
      <c r="H308" s="86"/>
      <c r="I308" s="87"/>
      <c r="J308" s="38"/>
      <c r="K308" s="9"/>
      <c r="L308" s="38"/>
      <c r="M308" s="38"/>
      <c r="N308" s="87"/>
    </row>
    <row r="309" spans="1:14" s="85" customFormat="1" ht="14.4" thickBot="1" x14ac:dyDescent="0.35">
      <c r="A309" s="86"/>
      <c r="B309" s="38"/>
      <c r="C309" s="38"/>
      <c r="D309" s="38"/>
      <c r="E309" s="38"/>
      <c r="F309" s="38"/>
      <c r="G309" s="38"/>
      <c r="H309" s="86"/>
      <c r="I309" s="38"/>
      <c r="J309" s="38"/>
      <c r="K309" s="38"/>
      <c r="L309" s="38"/>
      <c r="M309" s="38"/>
      <c r="N309" s="38"/>
    </row>
    <row r="310" spans="1:14" s="85" customFormat="1" ht="14.4" thickBot="1" x14ac:dyDescent="0.35">
      <c r="A310" s="86"/>
      <c r="B310" s="100"/>
      <c r="C310" s="101"/>
      <c r="D310" s="101"/>
      <c r="E310" s="101"/>
      <c r="F310" s="101"/>
      <c r="G310" s="102"/>
      <c r="H310" s="86"/>
      <c r="I310" s="39"/>
      <c r="J310" s="40"/>
      <c r="K310" s="40"/>
      <c r="L310" s="40"/>
      <c r="M310" s="40"/>
      <c r="N310" s="41"/>
    </row>
    <row r="311" spans="1:14" s="85" customFormat="1" ht="15.75" customHeight="1" thickBot="1" x14ac:dyDescent="0.35">
      <c r="A311" s="86" t="s">
        <v>146</v>
      </c>
      <c r="B311" s="125"/>
      <c r="C311" s="126"/>
      <c r="D311" s="1438" t="s">
        <v>127</v>
      </c>
      <c r="E311" s="1440" t="s">
        <v>46</v>
      </c>
      <c r="F311" s="1441"/>
      <c r="G311" s="129"/>
      <c r="H311" s="149" t="s">
        <v>147</v>
      </c>
      <c r="I311" s="132"/>
      <c r="J311" s="133"/>
      <c r="K311" s="1438" t="s">
        <v>116</v>
      </c>
      <c r="L311" s="1440" t="s">
        <v>46</v>
      </c>
      <c r="M311" s="1441"/>
      <c r="N311" s="137"/>
    </row>
    <row r="312" spans="1:14" s="85" customFormat="1" ht="15.75" customHeight="1" thickBot="1" x14ac:dyDescent="0.35">
      <c r="A312" s="86"/>
      <c r="B312" s="127"/>
      <c r="C312" s="128"/>
      <c r="D312" s="1439"/>
      <c r="E312" s="4" t="s">
        <v>43</v>
      </c>
      <c r="F312" s="5">
        <v>0</v>
      </c>
      <c r="G312" s="130"/>
      <c r="H312" s="149"/>
      <c r="I312" s="134"/>
      <c r="J312" s="135"/>
      <c r="K312" s="1439"/>
      <c r="L312" s="4" t="s">
        <v>43</v>
      </c>
      <c r="M312" s="5">
        <v>0</v>
      </c>
      <c r="N312" s="138"/>
    </row>
    <row r="313" spans="1:14" s="85" customFormat="1" ht="15" customHeight="1" x14ac:dyDescent="0.3">
      <c r="A313" s="86"/>
      <c r="B313" s="103"/>
      <c r="C313" s="104"/>
      <c r="D313" s="105"/>
      <c r="E313" s="105"/>
      <c r="F313" s="105"/>
      <c r="G313" s="106"/>
      <c r="H313" s="150"/>
      <c r="I313" s="28"/>
      <c r="J313" s="29"/>
      <c r="K313" s="30"/>
      <c r="L313" s="30"/>
      <c r="M313" s="30"/>
      <c r="N313" s="8"/>
    </row>
    <row r="314" spans="1:14" s="85" customFormat="1" ht="15" customHeight="1" x14ac:dyDescent="0.3">
      <c r="A314" s="86"/>
      <c r="B314" s="13" t="s">
        <v>122</v>
      </c>
      <c r="C314" s="93" t="s">
        <v>120</v>
      </c>
      <c r="D314" s="14" t="s">
        <v>47</v>
      </c>
      <c r="E314" s="15" t="s">
        <v>117</v>
      </c>
      <c r="F314" s="15" t="s">
        <v>118</v>
      </c>
      <c r="G314" s="107"/>
      <c r="H314" s="151"/>
      <c r="I314" s="13" t="s">
        <v>122</v>
      </c>
      <c r="J314" s="93" t="s">
        <v>120</v>
      </c>
      <c r="K314" s="14" t="s">
        <v>47</v>
      </c>
      <c r="L314" s="15" t="s">
        <v>124</v>
      </c>
      <c r="M314" s="15" t="s">
        <v>118</v>
      </c>
      <c r="N314" s="11"/>
    </row>
    <row r="315" spans="1:14" s="85" customFormat="1" ht="15" customHeight="1" x14ac:dyDescent="0.3">
      <c r="A315" s="86"/>
      <c r="B315" s="114"/>
      <c r="C315" s="115"/>
      <c r="D315" s="9" t="s">
        <v>369</v>
      </c>
      <c r="E315" s="145"/>
      <c r="F315" s="145"/>
      <c r="G315" s="108"/>
      <c r="H315" s="152"/>
      <c r="I315" s="31"/>
      <c r="J315" s="94"/>
      <c r="K315" s="9" t="s">
        <v>369</v>
      </c>
      <c r="L315" s="32"/>
      <c r="M315" s="32"/>
      <c r="N315" s="10"/>
    </row>
    <row r="316" spans="1:14" s="85" customFormat="1" ht="15" customHeight="1" x14ac:dyDescent="0.3">
      <c r="A316" s="86"/>
      <c r="B316" s="114"/>
      <c r="C316" s="115"/>
      <c r="D316" s="9" t="s">
        <v>370</v>
      </c>
      <c r="E316" s="145"/>
      <c r="F316" s="145"/>
      <c r="G316" s="108"/>
      <c r="H316" s="152"/>
      <c r="I316" s="31"/>
      <c r="J316" s="94"/>
      <c r="K316" s="9" t="s">
        <v>370</v>
      </c>
      <c r="L316" s="32"/>
      <c r="M316" s="32"/>
      <c r="N316" s="10"/>
    </row>
    <row r="317" spans="1:14" s="85" customFormat="1" ht="15" customHeight="1" x14ac:dyDescent="0.3">
      <c r="A317" s="86"/>
      <c r="B317" s="116"/>
      <c r="C317" s="117"/>
      <c r="D317" s="9" t="s">
        <v>371</v>
      </c>
      <c r="E317" s="145"/>
      <c r="F317" s="145"/>
      <c r="G317" s="108"/>
      <c r="H317" s="152"/>
      <c r="I317" s="16"/>
      <c r="J317" s="95"/>
      <c r="K317" s="9" t="s">
        <v>371</v>
      </c>
      <c r="L317" s="32"/>
      <c r="M317" s="32"/>
      <c r="N317" s="10"/>
    </row>
    <row r="318" spans="1:14" s="85" customFormat="1" ht="15" customHeight="1" x14ac:dyDescent="0.3">
      <c r="A318" s="86"/>
      <c r="B318" s="116"/>
      <c r="C318" s="117"/>
      <c r="D318" s="9" t="s">
        <v>372</v>
      </c>
      <c r="E318" s="145"/>
      <c r="F318" s="145"/>
      <c r="G318" s="108"/>
      <c r="H318" s="152"/>
      <c r="I318" s="16"/>
      <c r="J318" s="95"/>
      <c r="K318" s="9" t="s">
        <v>372</v>
      </c>
      <c r="L318" s="32"/>
      <c r="M318" s="32"/>
      <c r="N318" s="10"/>
    </row>
    <row r="319" spans="1:14" s="85" customFormat="1" ht="15" customHeight="1" x14ac:dyDescent="0.3">
      <c r="A319" s="86"/>
      <c r="B319" s="118"/>
      <c r="C319" s="119"/>
      <c r="D319" s="9" t="s">
        <v>373</v>
      </c>
      <c r="E319" s="145"/>
      <c r="F319" s="145"/>
      <c r="G319" s="108"/>
      <c r="H319" s="152"/>
      <c r="I319" s="17"/>
      <c r="J319" s="96"/>
      <c r="K319" s="9" t="s">
        <v>373</v>
      </c>
      <c r="L319" s="32"/>
      <c r="M319" s="32"/>
      <c r="N319" s="10"/>
    </row>
    <row r="320" spans="1:14" s="85" customFormat="1" ht="15" customHeight="1" x14ac:dyDescent="0.3">
      <c r="A320" s="86"/>
      <c r="B320" s="118"/>
      <c r="C320" s="119"/>
      <c r="D320" s="9" t="s">
        <v>374</v>
      </c>
      <c r="E320" s="145"/>
      <c r="F320" s="145"/>
      <c r="G320" s="108"/>
      <c r="H320" s="152"/>
      <c r="I320" s="17"/>
      <c r="J320" s="96"/>
      <c r="K320" s="9" t="s">
        <v>374</v>
      </c>
      <c r="L320" s="32"/>
      <c r="M320" s="32"/>
      <c r="N320" s="10"/>
    </row>
    <row r="321" spans="1:14" s="85" customFormat="1" ht="15" customHeight="1" x14ac:dyDescent="0.3">
      <c r="A321" s="86"/>
      <c r="B321" s="118"/>
      <c r="C321" s="119"/>
      <c r="D321" s="9" t="s">
        <v>375</v>
      </c>
      <c r="E321" s="145"/>
      <c r="F321" s="145"/>
      <c r="G321" s="108"/>
      <c r="H321" s="152"/>
      <c r="I321" s="17"/>
      <c r="J321" s="96"/>
      <c r="K321" s="9" t="s">
        <v>375</v>
      </c>
      <c r="L321" s="32"/>
      <c r="M321" s="32"/>
      <c r="N321" s="10"/>
    </row>
    <row r="322" spans="1:14" s="85" customFormat="1" ht="15" customHeight="1" x14ac:dyDescent="0.3">
      <c r="A322" s="86"/>
      <c r="B322" s="118"/>
      <c r="C322" s="119"/>
      <c r="D322" s="9" t="s">
        <v>376</v>
      </c>
      <c r="E322" s="145"/>
      <c r="F322" s="145"/>
      <c r="G322" s="108"/>
      <c r="H322" s="152"/>
      <c r="I322" s="17"/>
      <c r="J322" s="96"/>
      <c r="K322" s="9" t="s">
        <v>376</v>
      </c>
      <c r="L322" s="32"/>
      <c r="M322" s="32"/>
      <c r="N322" s="10"/>
    </row>
    <row r="323" spans="1:14" s="85" customFormat="1" ht="15" customHeight="1" x14ac:dyDescent="0.3">
      <c r="A323" s="86"/>
      <c r="B323" s="118"/>
      <c r="C323" s="119"/>
      <c r="D323" s="9" t="s">
        <v>377</v>
      </c>
      <c r="E323" s="145"/>
      <c r="F323" s="145"/>
      <c r="G323" s="108"/>
      <c r="H323" s="152"/>
      <c r="I323" s="17"/>
      <c r="J323" s="96"/>
      <c r="K323" s="9" t="s">
        <v>377</v>
      </c>
      <c r="L323" s="32"/>
      <c r="M323" s="32"/>
      <c r="N323" s="10"/>
    </row>
    <row r="324" spans="1:14" s="85" customFormat="1" ht="15" customHeight="1" x14ac:dyDescent="0.3">
      <c r="A324" s="86"/>
      <c r="B324" s="118"/>
      <c r="C324" s="119"/>
      <c r="D324" s="9" t="s">
        <v>378</v>
      </c>
      <c r="E324" s="145"/>
      <c r="F324" s="145"/>
      <c r="G324" s="108"/>
      <c r="H324" s="152"/>
      <c r="I324" s="17"/>
      <c r="J324" s="96"/>
      <c r="K324" s="9" t="s">
        <v>378</v>
      </c>
      <c r="L324" s="32"/>
      <c r="M324" s="32"/>
      <c r="N324" s="10"/>
    </row>
    <row r="325" spans="1:14" s="85" customFormat="1" ht="15" customHeight="1" x14ac:dyDescent="0.3">
      <c r="A325" s="86"/>
      <c r="B325" s="118"/>
      <c r="C325" s="119"/>
      <c r="D325" s="9" t="s">
        <v>379</v>
      </c>
      <c r="E325" s="145"/>
      <c r="F325" s="145"/>
      <c r="G325" s="108"/>
      <c r="H325" s="152"/>
      <c r="I325" s="17"/>
      <c r="J325" s="96"/>
      <c r="K325" s="9" t="s">
        <v>379</v>
      </c>
      <c r="L325" s="32"/>
      <c r="M325" s="32"/>
      <c r="N325" s="10"/>
    </row>
    <row r="326" spans="1:14" s="85" customFormat="1" ht="15" customHeight="1" x14ac:dyDescent="0.3">
      <c r="A326" s="86"/>
      <c r="B326" s="118"/>
      <c r="C326" s="119"/>
      <c r="D326" s="9" t="s">
        <v>380</v>
      </c>
      <c r="E326" s="145"/>
      <c r="F326" s="145"/>
      <c r="G326" s="108"/>
      <c r="H326" s="152"/>
      <c r="I326" s="17"/>
      <c r="J326" s="96"/>
      <c r="K326" s="9" t="s">
        <v>380</v>
      </c>
      <c r="L326" s="32"/>
      <c r="M326" s="32"/>
      <c r="N326" s="10"/>
    </row>
    <row r="327" spans="1:14" s="85" customFormat="1" ht="15" customHeight="1" x14ac:dyDescent="0.3">
      <c r="A327" s="86"/>
      <c r="B327" s="118"/>
      <c r="C327" s="119"/>
      <c r="D327" s="9" t="s">
        <v>381</v>
      </c>
      <c r="E327" s="145"/>
      <c r="F327" s="145"/>
      <c r="G327" s="108"/>
      <c r="H327" s="152"/>
      <c r="I327" s="17"/>
      <c r="J327" s="96"/>
      <c r="K327" s="9" t="s">
        <v>381</v>
      </c>
      <c r="L327" s="32"/>
      <c r="M327" s="32"/>
      <c r="N327" s="10"/>
    </row>
    <row r="328" spans="1:14" s="85" customFormat="1" ht="15" customHeight="1" x14ac:dyDescent="0.3">
      <c r="A328" s="86"/>
      <c r="B328" s="118"/>
      <c r="C328" s="119"/>
      <c r="D328" s="9" t="s">
        <v>382</v>
      </c>
      <c r="E328" s="145"/>
      <c r="F328" s="145"/>
      <c r="G328" s="108"/>
      <c r="H328" s="152"/>
      <c r="I328" s="17"/>
      <c r="J328" s="96"/>
      <c r="K328" s="9" t="s">
        <v>382</v>
      </c>
      <c r="L328" s="32"/>
      <c r="M328" s="32"/>
      <c r="N328" s="10"/>
    </row>
    <row r="329" spans="1:14" s="85" customFormat="1" ht="15" customHeight="1" x14ac:dyDescent="0.3">
      <c r="A329" s="86"/>
      <c r="B329" s="118"/>
      <c r="C329" s="119"/>
      <c r="D329" s="9" t="s">
        <v>383</v>
      </c>
      <c r="E329" s="145"/>
      <c r="F329" s="145"/>
      <c r="G329" s="108"/>
      <c r="H329" s="152"/>
      <c r="I329" s="17"/>
      <c r="J329" s="96"/>
      <c r="K329" s="9" t="s">
        <v>383</v>
      </c>
      <c r="L329" s="32"/>
      <c r="M329" s="32"/>
      <c r="N329" s="10"/>
    </row>
    <row r="330" spans="1:14" s="85" customFormat="1" ht="15" customHeight="1" x14ac:dyDescent="0.3">
      <c r="A330" s="86"/>
      <c r="B330" s="118"/>
      <c r="C330" s="119"/>
      <c r="D330" s="9" t="s">
        <v>384</v>
      </c>
      <c r="E330" s="145"/>
      <c r="F330" s="145"/>
      <c r="G330" s="108"/>
      <c r="H330" s="152"/>
      <c r="I330" s="17"/>
      <c r="J330" s="96"/>
      <c r="K330" s="9" t="s">
        <v>384</v>
      </c>
      <c r="L330" s="32"/>
      <c r="M330" s="32"/>
      <c r="N330" s="10"/>
    </row>
    <row r="331" spans="1:14" s="85" customFormat="1" ht="15" customHeight="1" x14ac:dyDescent="0.3">
      <c r="A331" s="86"/>
      <c r="B331" s="118"/>
      <c r="C331" s="119"/>
      <c r="D331" s="9" t="s">
        <v>385</v>
      </c>
      <c r="E331" s="145"/>
      <c r="F331" s="145"/>
      <c r="G331" s="108"/>
      <c r="H331" s="152"/>
      <c r="I331" s="17"/>
      <c r="J331" s="96"/>
      <c r="K331" s="9" t="s">
        <v>385</v>
      </c>
      <c r="L331" s="32"/>
      <c r="M331" s="32"/>
      <c r="N331" s="10"/>
    </row>
    <row r="332" spans="1:14" s="85" customFormat="1" ht="15" customHeight="1" x14ac:dyDescent="0.3">
      <c r="A332" s="86"/>
      <c r="B332" s="118"/>
      <c r="C332" s="119"/>
      <c r="D332" s="9" t="s">
        <v>386</v>
      </c>
      <c r="E332" s="145"/>
      <c r="F332" s="145"/>
      <c r="G332" s="108"/>
      <c r="H332" s="152"/>
      <c r="I332" s="17"/>
      <c r="J332" s="96"/>
      <c r="K332" s="9" t="s">
        <v>386</v>
      </c>
      <c r="L332" s="32"/>
      <c r="M332" s="32"/>
      <c r="N332" s="10"/>
    </row>
    <row r="333" spans="1:14" s="85" customFormat="1" ht="15" customHeight="1" x14ac:dyDescent="0.3">
      <c r="A333" s="86"/>
      <c r="B333" s="118"/>
      <c r="C333" s="119"/>
      <c r="D333" s="9" t="s">
        <v>387</v>
      </c>
      <c r="E333" s="145"/>
      <c r="F333" s="145"/>
      <c r="G333" s="108"/>
      <c r="H333" s="152"/>
      <c r="I333" s="17"/>
      <c r="J333" s="96"/>
      <c r="K333" s="9" t="s">
        <v>387</v>
      </c>
      <c r="L333" s="32"/>
      <c r="M333" s="32"/>
      <c r="N333" s="10"/>
    </row>
    <row r="334" spans="1:14" s="85" customFormat="1" ht="15" customHeight="1" x14ac:dyDescent="0.3">
      <c r="A334" s="86"/>
      <c r="B334" s="118"/>
      <c r="C334" s="119"/>
      <c r="D334" s="9" t="s">
        <v>388</v>
      </c>
      <c r="E334" s="145"/>
      <c r="F334" s="145"/>
      <c r="G334" s="108"/>
      <c r="H334" s="152"/>
      <c r="I334" s="17"/>
      <c r="J334" s="96"/>
      <c r="K334" s="9" t="s">
        <v>388</v>
      </c>
      <c r="L334" s="32"/>
      <c r="M334" s="32"/>
      <c r="N334" s="10"/>
    </row>
    <row r="335" spans="1:14" s="85" customFormat="1" ht="15" customHeight="1" x14ac:dyDescent="0.3">
      <c r="A335" s="86"/>
      <c r="B335" s="118"/>
      <c r="C335" s="119"/>
      <c r="D335" s="9" t="s">
        <v>389</v>
      </c>
      <c r="E335" s="145"/>
      <c r="F335" s="145"/>
      <c r="G335" s="108"/>
      <c r="H335" s="152"/>
      <c r="I335" s="17"/>
      <c r="J335" s="96"/>
      <c r="K335" s="9" t="s">
        <v>389</v>
      </c>
      <c r="L335" s="32"/>
      <c r="M335" s="32"/>
      <c r="N335" s="10"/>
    </row>
    <row r="336" spans="1:14" s="85" customFormat="1" ht="15" customHeight="1" x14ac:dyDescent="0.3">
      <c r="A336" s="86"/>
      <c r="B336" s="118"/>
      <c r="C336" s="119"/>
      <c r="D336" s="9" t="s">
        <v>390</v>
      </c>
      <c r="E336" s="145"/>
      <c r="F336" s="145"/>
      <c r="G336" s="108"/>
      <c r="H336" s="152"/>
      <c r="I336" s="17"/>
      <c r="J336" s="96"/>
      <c r="K336" s="9" t="s">
        <v>390</v>
      </c>
      <c r="L336" s="32"/>
      <c r="M336" s="32"/>
      <c r="N336" s="10"/>
    </row>
    <row r="337" spans="1:14" s="85" customFormat="1" ht="15" customHeight="1" x14ac:dyDescent="0.3">
      <c r="A337" s="86"/>
      <c r="B337" s="118"/>
      <c r="C337" s="119"/>
      <c r="D337" s="9" t="s">
        <v>391</v>
      </c>
      <c r="E337" s="145"/>
      <c r="F337" s="145"/>
      <c r="G337" s="108"/>
      <c r="H337" s="152"/>
      <c r="I337" s="17"/>
      <c r="J337" s="96"/>
      <c r="K337" s="9" t="s">
        <v>391</v>
      </c>
      <c r="L337" s="32"/>
      <c r="M337" s="32"/>
      <c r="N337" s="10"/>
    </row>
    <row r="338" spans="1:14" s="85" customFormat="1" ht="15" customHeight="1" x14ac:dyDescent="0.3">
      <c r="A338" s="86"/>
      <c r="B338" s="118"/>
      <c r="C338" s="119"/>
      <c r="D338" s="9" t="s">
        <v>392</v>
      </c>
      <c r="E338" s="146"/>
      <c r="F338" s="147"/>
      <c r="G338" s="108"/>
      <c r="H338" s="152"/>
      <c r="I338" s="17"/>
      <c r="J338" s="96"/>
      <c r="K338" s="9" t="s">
        <v>392</v>
      </c>
      <c r="L338" s="33"/>
      <c r="M338" s="42"/>
      <c r="N338" s="10"/>
    </row>
    <row r="339" spans="1:14" s="85" customFormat="1" ht="15" customHeight="1" thickBot="1" x14ac:dyDescent="0.35">
      <c r="A339" s="86"/>
      <c r="B339" s="120" t="s">
        <v>121</v>
      </c>
      <c r="C339" s="119">
        <f t="shared" ref="C339" si="6">1500-SUM(C315:C338)</f>
        <v>1500</v>
      </c>
      <c r="D339" s="88" t="s">
        <v>96</v>
      </c>
      <c r="E339" s="147">
        <f t="shared" ref="E339:F339" si="7">SUM(E315:E338)</f>
        <v>0</v>
      </c>
      <c r="F339" s="147">
        <f t="shared" si="7"/>
        <v>0</v>
      </c>
      <c r="G339" s="108"/>
      <c r="H339" s="152"/>
      <c r="I339" s="97" t="s">
        <v>119</v>
      </c>
      <c r="J339" s="98">
        <f t="shared" ref="J339" si="8">SUM(J315:J338)</f>
        <v>0</v>
      </c>
      <c r="K339" s="88" t="s">
        <v>96</v>
      </c>
      <c r="L339" s="42">
        <f t="shared" ref="L339:M339" si="9">SUM(L315:L338)</f>
        <v>0</v>
      </c>
      <c r="M339" s="42">
        <f t="shared" si="9"/>
        <v>0</v>
      </c>
      <c r="N339" s="10"/>
    </row>
    <row r="340" spans="1:14" s="85" customFormat="1" ht="21.6" thickTop="1" thickBot="1" x14ac:dyDescent="0.35">
      <c r="A340" s="86"/>
      <c r="B340" s="144" t="s">
        <v>123</v>
      </c>
      <c r="C340" s="121"/>
      <c r="D340" s="122"/>
      <c r="E340" s="123" t="s">
        <v>48</v>
      </c>
      <c r="F340" s="124">
        <f t="shared" ref="F340" si="10">F312-E339-F339</f>
        <v>0</v>
      </c>
      <c r="G340" s="109"/>
      <c r="H340" s="153"/>
      <c r="I340" s="143" t="s">
        <v>123</v>
      </c>
      <c r="J340" s="139"/>
      <c r="K340" s="140"/>
      <c r="L340" s="141" t="s">
        <v>48</v>
      </c>
      <c r="M340" s="142">
        <f t="shared" ref="M340" si="11">M312-L339-M339</f>
        <v>0</v>
      </c>
      <c r="N340" s="34"/>
    </row>
    <row r="341" spans="1:14" s="85" customFormat="1" ht="15" thickTop="1" thickBot="1" x14ac:dyDescent="0.35">
      <c r="A341" s="86"/>
      <c r="B341" s="111"/>
      <c r="C341" s="112"/>
      <c r="D341" s="113"/>
      <c r="E341" s="112"/>
      <c r="F341" s="112"/>
      <c r="G341" s="110"/>
      <c r="H341" s="86"/>
      <c r="I341" s="35"/>
      <c r="J341" s="36"/>
      <c r="K341" s="12"/>
      <c r="L341" s="36"/>
      <c r="M341" s="36"/>
      <c r="N341" s="37"/>
    </row>
    <row r="342" spans="1:14" s="85" customFormat="1" x14ac:dyDescent="0.3">
      <c r="A342" s="86"/>
      <c r="B342" s="87"/>
      <c r="C342" s="38"/>
      <c r="D342" s="9"/>
      <c r="E342" s="38"/>
      <c r="F342" s="38"/>
      <c r="G342" s="87"/>
      <c r="H342" s="86"/>
      <c r="I342" s="87"/>
      <c r="J342" s="38"/>
      <c r="K342" s="9"/>
      <c r="L342" s="38"/>
      <c r="M342" s="38"/>
      <c r="N342" s="87"/>
    </row>
    <row r="343" spans="1:14" s="85" customFormat="1" ht="14.4" thickBot="1" x14ac:dyDescent="0.35">
      <c r="A343" s="86"/>
      <c r="B343" s="38"/>
      <c r="C343" s="38"/>
      <c r="D343" s="38"/>
      <c r="E343" s="38"/>
      <c r="F343" s="38"/>
      <c r="G343" s="38"/>
      <c r="H343" s="86"/>
      <c r="I343" s="38"/>
      <c r="J343" s="38"/>
      <c r="K343" s="38"/>
      <c r="L343" s="38"/>
      <c r="M343" s="38"/>
      <c r="N343" s="38"/>
    </row>
    <row r="344" spans="1:14" s="85" customFormat="1" ht="14.4" thickBot="1" x14ac:dyDescent="0.35">
      <c r="A344" s="86"/>
      <c r="B344" s="100"/>
      <c r="C344" s="101"/>
      <c r="D344" s="101"/>
      <c r="E344" s="101"/>
      <c r="F344" s="101"/>
      <c r="G344" s="102"/>
      <c r="H344" s="86"/>
      <c r="I344" s="39"/>
      <c r="J344" s="40"/>
      <c r="K344" s="40"/>
      <c r="L344" s="40"/>
      <c r="M344" s="40"/>
      <c r="N344" s="41"/>
    </row>
    <row r="345" spans="1:14" s="85" customFormat="1" ht="15.75" customHeight="1" thickBot="1" x14ac:dyDescent="0.35">
      <c r="A345" s="86" t="s">
        <v>148</v>
      </c>
      <c r="B345" s="125"/>
      <c r="C345" s="126"/>
      <c r="D345" s="1438" t="s">
        <v>127</v>
      </c>
      <c r="E345" s="1440" t="s">
        <v>46</v>
      </c>
      <c r="F345" s="1441"/>
      <c r="G345" s="129"/>
      <c r="H345" s="149" t="s">
        <v>149</v>
      </c>
      <c r="I345" s="132"/>
      <c r="J345" s="133"/>
      <c r="K345" s="1438" t="s">
        <v>116</v>
      </c>
      <c r="L345" s="1440" t="s">
        <v>46</v>
      </c>
      <c r="M345" s="1441"/>
      <c r="N345" s="137"/>
    </row>
    <row r="346" spans="1:14" s="85" customFormat="1" ht="15.75" customHeight="1" thickBot="1" x14ac:dyDescent="0.35">
      <c r="A346" s="86"/>
      <c r="B346" s="127"/>
      <c r="C346" s="128"/>
      <c r="D346" s="1439"/>
      <c r="E346" s="4" t="s">
        <v>43</v>
      </c>
      <c r="F346" s="5">
        <v>0</v>
      </c>
      <c r="G346" s="130"/>
      <c r="H346" s="149"/>
      <c r="I346" s="134"/>
      <c r="J346" s="135"/>
      <c r="K346" s="1439"/>
      <c r="L346" s="4" t="s">
        <v>43</v>
      </c>
      <c r="M346" s="5">
        <v>0</v>
      </c>
      <c r="N346" s="138"/>
    </row>
    <row r="347" spans="1:14" s="85" customFormat="1" ht="15" customHeight="1" x14ac:dyDescent="0.3">
      <c r="A347" s="86"/>
      <c r="B347" s="103"/>
      <c r="C347" s="104"/>
      <c r="D347" s="105"/>
      <c r="E347" s="105"/>
      <c r="F347" s="105"/>
      <c r="G347" s="106"/>
      <c r="H347" s="150"/>
      <c r="I347" s="28"/>
      <c r="J347" s="29"/>
      <c r="K347" s="30"/>
      <c r="L347" s="30"/>
      <c r="M347" s="30"/>
      <c r="N347" s="8"/>
    </row>
    <row r="348" spans="1:14" s="85" customFormat="1" ht="15" customHeight="1" x14ac:dyDescent="0.3">
      <c r="A348" s="86"/>
      <c r="B348" s="13" t="s">
        <v>122</v>
      </c>
      <c r="C348" s="93" t="s">
        <v>120</v>
      </c>
      <c r="D348" s="14" t="s">
        <v>47</v>
      </c>
      <c r="E348" s="15" t="s">
        <v>117</v>
      </c>
      <c r="F348" s="15" t="s">
        <v>118</v>
      </c>
      <c r="G348" s="107"/>
      <c r="H348" s="151"/>
      <c r="I348" s="13" t="s">
        <v>122</v>
      </c>
      <c r="J348" s="93" t="s">
        <v>120</v>
      </c>
      <c r="K348" s="14" t="s">
        <v>47</v>
      </c>
      <c r="L348" s="15" t="s">
        <v>124</v>
      </c>
      <c r="M348" s="15" t="s">
        <v>118</v>
      </c>
      <c r="N348" s="11"/>
    </row>
    <row r="349" spans="1:14" s="85" customFormat="1" ht="15" customHeight="1" x14ac:dyDescent="0.3">
      <c r="A349" s="86"/>
      <c r="B349" s="114"/>
      <c r="C349" s="115"/>
      <c r="D349" s="9" t="s">
        <v>369</v>
      </c>
      <c r="E349" s="145"/>
      <c r="F349" s="145"/>
      <c r="G349" s="108"/>
      <c r="H349" s="152"/>
      <c r="I349" s="31"/>
      <c r="J349" s="94"/>
      <c r="K349" s="9" t="s">
        <v>369</v>
      </c>
      <c r="L349" s="32"/>
      <c r="M349" s="32"/>
      <c r="N349" s="10"/>
    </row>
    <row r="350" spans="1:14" s="85" customFormat="1" ht="15" customHeight="1" x14ac:dyDescent="0.3">
      <c r="A350" s="86"/>
      <c r="B350" s="114"/>
      <c r="C350" s="115"/>
      <c r="D350" s="9" t="s">
        <v>370</v>
      </c>
      <c r="E350" s="145"/>
      <c r="F350" s="145"/>
      <c r="G350" s="108"/>
      <c r="H350" s="152"/>
      <c r="I350" s="31"/>
      <c r="J350" s="94"/>
      <c r="K350" s="9" t="s">
        <v>370</v>
      </c>
      <c r="L350" s="32"/>
      <c r="M350" s="32"/>
      <c r="N350" s="10"/>
    </row>
    <row r="351" spans="1:14" s="85" customFormat="1" ht="15" customHeight="1" x14ac:dyDescent="0.3">
      <c r="A351" s="86"/>
      <c r="B351" s="116"/>
      <c r="C351" s="117"/>
      <c r="D351" s="9" t="s">
        <v>371</v>
      </c>
      <c r="E351" s="145"/>
      <c r="F351" s="145"/>
      <c r="G351" s="108"/>
      <c r="H351" s="152"/>
      <c r="I351" s="16"/>
      <c r="J351" s="95"/>
      <c r="K351" s="9" t="s">
        <v>371</v>
      </c>
      <c r="L351" s="32"/>
      <c r="M351" s="32"/>
      <c r="N351" s="10"/>
    </row>
    <row r="352" spans="1:14" s="85" customFormat="1" ht="15" customHeight="1" x14ac:dyDescent="0.3">
      <c r="A352" s="86"/>
      <c r="B352" s="116"/>
      <c r="C352" s="117"/>
      <c r="D352" s="9" t="s">
        <v>372</v>
      </c>
      <c r="E352" s="145"/>
      <c r="F352" s="145"/>
      <c r="G352" s="108"/>
      <c r="H352" s="152"/>
      <c r="I352" s="16"/>
      <c r="J352" s="95"/>
      <c r="K352" s="9" t="s">
        <v>372</v>
      </c>
      <c r="L352" s="32"/>
      <c r="M352" s="32"/>
      <c r="N352" s="10"/>
    </row>
    <row r="353" spans="1:14" s="85" customFormat="1" ht="15" customHeight="1" x14ac:dyDescent="0.3">
      <c r="A353" s="86"/>
      <c r="B353" s="118"/>
      <c r="C353" s="119"/>
      <c r="D353" s="9" t="s">
        <v>373</v>
      </c>
      <c r="E353" s="145"/>
      <c r="F353" s="145"/>
      <c r="G353" s="108"/>
      <c r="H353" s="152"/>
      <c r="I353" s="17"/>
      <c r="J353" s="96"/>
      <c r="K353" s="9" t="s">
        <v>373</v>
      </c>
      <c r="L353" s="32"/>
      <c r="M353" s="32"/>
      <c r="N353" s="10"/>
    </row>
    <row r="354" spans="1:14" s="85" customFormat="1" ht="15" customHeight="1" x14ac:dyDescent="0.3">
      <c r="A354" s="86"/>
      <c r="B354" s="118"/>
      <c r="C354" s="119"/>
      <c r="D354" s="9" t="s">
        <v>374</v>
      </c>
      <c r="E354" s="145"/>
      <c r="F354" s="145"/>
      <c r="G354" s="108"/>
      <c r="H354" s="152"/>
      <c r="I354" s="17"/>
      <c r="J354" s="96"/>
      <c r="K354" s="9" t="s">
        <v>374</v>
      </c>
      <c r="L354" s="32"/>
      <c r="M354" s="32"/>
      <c r="N354" s="10"/>
    </row>
    <row r="355" spans="1:14" s="85" customFormat="1" ht="15" customHeight="1" x14ac:dyDescent="0.3">
      <c r="A355" s="86"/>
      <c r="B355" s="118"/>
      <c r="C355" s="119"/>
      <c r="D355" s="9" t="s">
        <v>375</v>
      </c>
      <c r="E355" s="145"/>
      <c r="F355" s="145"/>
      <c r="G355" s="108"/>
      <c r="H355" s="152"/>
      <c r="I355" s="17"/>
      <c r="J355" s="96"/>
      <c r="K355" s="9" t="s">
        <v>375</v>
      </c>
      <c r="L355" s="32"/>
      <c r="M355" s="32"/>
      <c r="N355" s="10"/>
    </row>
    <row r="356" spans="1:14" s="85" customFormat="1" ht="15" customHeight="1" x14ac:dyDescent="0.3">
      <c r="A356" s="86"/>
      <c r="B356" s="118"/>
      <c r="C356" s="119"/>
      <c r="D356" s="9" t="s">
        <v>376</v>
      </c>
      <c r="E356" s="145"/>
      <c r="F356" s="145"/>
      <c r="G356" s="108"/>
      <c r="H356" s="152"/>
      <c r="I356" s="17"/>
      <c r="J356" s="96"/>
      <c r="K356" s="9" t="s">
        <v>376</v>
      </c>
      <c r="L356" s="32"/>
      <c r="M356" s="32"/>
      <c r="N356" s="10"/>
    </row>
    <row r="357" spans="1:14" s="85" customFormat="1" ht="15" customHeight="1" x14ac:dyDescent="0.3">
      <c r="A357" s="86"/>
      <c r="B357" s="118"/>
      <c r="C357" s="119"/>
      <c r="D357" s="9" t="s">
        <v>377</v>
      </c>
      <c r="E357" s="145"/>
      <c r="F357" s="145"/>
      <c r="G357" s="108"/>
      <c r="H357" s="152"/>
      <c r="I357" s="17"/>
      <c r="J357" s="96"/>
      <c r="K357" s="9" t="s">
        <v>377</v>
      </c>
      <c r="L357" s="32"/>
      <c r="M357" s="32"/>
      <c r="N357" s="10"/>
    </row>
    <row r="358" spans="1:14" s="85" customFormat="1" ht="15" customHeight="1" x14ac:dyDescent="0.3">
      <c r="A358" s="86"/>
      <c r="B358" s="118"/>
      <c r="C358" s="119"/>
      <c r="D358" s="9" t="s">
        <v>378</v>
      </c>
      <c r="E358" s="145"/>
      <c r="F358" s="145"/>
      <c r="G358" s="108"/>
      <c r="H358" s="152"/>
      <c r="I358" s="17"/>
      <c r="J358" s="96"/>
      <c r="K358" s="9" t="s">
        <v>378</v>
      </c>
      <c r="L358" s="32"/>
      <c r="M358" s="32"/>
      <c r="N358" s="10"/>
    </row>
    <row r="359" spans="1:14" s="85" customFormat="1" ht="15" customHeight="1" x14ac:dyDescent="0.3">
      <c r="A359" s="86"/>
      <c r="B359" s="118"/>
      <c r="C359" s="119"/>
      <c r="D359" s="9" t="s">
        <v>379</v>
      </c>
      <c r="E359" s="145"/>
      <c r="F359" s="145"/>
      <c r="G359" s="108"/>
      <c r="H359" s="152"/>
      <c r="I359" s="17"/>
      <c r="J359" s="96"/>
      <c r="K359" s="9" t="s">
        <v>379</v>
      </c>
      <c r="L359" s="32"/>
      <c r="M359" s="32"/>
      <c r="N359" s="10"/>
    </row>
    <row r="360" spans="1:14" s="85" customFormat="1" ht="15" customHeight="1" x14ac:dyDescent="0.3">
      <c r="A360" s="86"/>
      <c r="B360" s="118"/>
      <c r="C360" s="119"/>
      <c r="D360" s="9" t="s">
        <v>380</v>
      </c>
      <c r="E360" s="145"/>
      <c r="F360" s="145"/>
      <c r="G360" s="108"/>
      <c r="H360" s="152"/>
      <c r="I360" s="17"/>
      <c r="J360" s="96"/>
      <c r="K360" s="9" t="s">
        <v>380</v>
      </c>
      <c r="L360" s="32"/>
      <c r="M360" s="32"/>
      <c r="N360" s="10"/>
    </row>
    <row r="361" spans="1:14" s="85" customFormat="1" ht="15" customHeight="1" x14ac:dyDescent="0.3">
      <c r="A361" s="86"/>
      <c r="B361" s="118"/>
      <c r="C361" s="119"/>
      <c r="D361" s="9" t="s">
        <v>381</v>
      </c>
      <c r="E361" s="145"/>
      <c r="F361" s="145"/>
      <c r="G361" s="108"/>
      <c r="H361" s="152"/>
      <c r="I361" s="17"/>
      <c r="J361" s="96"/>
      <c r="K361" s="9" t="s">
        <v>381</v>
      </c>
      <c r="L361" s="32"/>
      <c r="M361" s="32"/>
      <c r="N361" s="10"/>
    </row>
    <row r="362" spans="1:14" s="85" customFormat="1" ht="15" customHeight="1" x14ac:dyDescent="0.3">
      <c r="A362" s="86"/>
      <c r="B362" s="118"/>
      <c r="C362" s="119"/>
      <c r="D362" s="9" t="s">
        <v>382</v>
      </c>
      <c r="E362" s="145"/>
      <c r="F362" s="145"/>
      <c r="G362" s="108"/>
      <c r="H362" s="152"/>
      <c r="I362" s="17"/>
      <c r="J362" s="96"/>
      <c r="K362" s="9" t="s">
        <v>382</v>
      </c>
      <c r="L362" s="32"/>
      <c r="M362" s="32"/>
      <c r="N362" s="10"/>
    </row>
    <row r="363" spans="1:14" s="85" customFormat="1" ht="15" customHeight="1" x14ac:dyDescent="0.3">
      <c r="A363" s="86"/>
      <c r="B363" s="118"/>
      <c r="C363" s="119"/>
      <c r="D363" s="9" t="s">
        <v>383</v>
      </c>
      <c r="E363" s="145"/>
      <c r="F363" s="145"/>
      <c r="G363" s="108"/>
      <c r="H363" s="152"/>
      <c r="I363" s="17"/>
      <c r="J363" s="96"/>
      <c r="K363" s="9" t="s">
        <v>383</v>
      </c>
      <c r="L363" s="32"/>
      <c r="M363" s="32"/>
      <c r="N363" s="10"/>
    </row>
    <row r="364" spans="1:14" s="85" customFormat="1" ht="15" customHeight="1" x14ac:dyDescent="0.3">
      <c r="A364" s="86"/>
      <c r="B364" s="118"/>
      <c r="C364" s="119"/>
      <c r="D364" s="9" t="s">
        <v>384</v>
      </c>
      <c r="E364" s="145"/>
      <c r="F364" s="145"/>
      <c r="G364" s="108"/>
      <c r="H364" s="152"/>
      <c r="I364" s="17"/>
      <c r="J364" s="96"/>
      <c r="K364" s="9" t="s">
        <v>384</v>
      </c>
      <c r="L364" s="32"/>
      <c r="M364" s="32"/>
      <c r="N364" s="10"/>
    </row>
    <row r="365" spans="1:14" s="85" customFormat="1" ht="15" customHeight="1" x14ac:dyDescent="0.3">
      <c r="A365" s="86"/>
      <c r="B365" s="118"/>
      <c r="C365" s="119"/>
      <c r="D365" s="9" t="s">
        <v>385</v>
      </c>
      <c r="E365" s="145"/>
      <c r="F365" s="145"/>
      <c r="G365" s="108"/>
      <c r="H365" s="152"/>
      <c r="I365" s="17"/>
      <c r="J365" s="96"/>
      <c r="K365" s="9" t="s">
        <v>385</v>
      </c>
      <c r="L365" s="32"/>
      <c r="M365" s="32"/>
      <c r="N365" s="10"/>
    </row>
    <row r="366" spans="1:14" s="85" customFormat="1" ht="15" customHeight="1" x14ac:dyDescent="0.3">
      <c r="A366" s="86"/>
      <c r="B366" s="118"/>
      <c r="C366" s="119"/>
      <c r="D366" s="9" t="s">
        <v>386</v>
      </c>
      <c r="E366" s="145"/>
      <c r="F366" s="145"/>
      <c r="G366" s="108"/>
      <c r="H366" s="152"/>
      <c r="I366" s="17"/>
      <c r="J366" s="96"/>
      <c r="K366" s="9" t="s">
        <v>386</v>
      </c>
      <c r="L366" s="32"/>
      <c r="M366" s="32"/>
      <c r="N366" s="10"/>
    </row>
    <row r="367" spans="1:14" s="85" customFormat="1" ht="15" customHeight="1" x14ac:dyDescent="0.3">
      <c r="A367" s="86"/>
      <c r="B367" s="118"/>
      <c r="C367" s="119"/>
      <c r="D367" s="9" t="s">
        <v>387</v>
      </c>
      <c r="E367" s="145"/>
      <c r="F367" s="145"/>
      <c r="G367" s="108"/>
      <c r="H367" s="152"/>
      <c r="I367" s="17"/>
      <c r="J367" s="96"/>
      <c r="K367" s="9" t="s">
        <v>387</v>
      </c>
      <c r="L367" s="32"/>
      <c r="M367" s="32"/>
      <c r="N367" s="10"/>
    </row>
    <row r="368" spans="1:14" s="85" customFormat="1" ht="15" customHeight="1" x14ac:dyDescent="0.3">
      <c r="A368" s="86"/>
      <c r="B368" s="118"/>
      <c r="C368" s="119"/>
      <c r="D368" s="9" t="s">
        <v>388</v>
      </c>
      <c r="E368" s="145"/>
      <c r="F368" s="145"/>
      <c r="G368" s="108"/>
      <c r="H368" s="152"/>
      <c r="I368" s="17"/>
      <c r="J368" s="96"/>
      <c r="K368" s="9" t="s">
        <v>388</v>
      </c>
      <c r="L368" s="32"/>
      <c r="M368" s="32"/>
      <c r="N368" s="10"/>
    </row>
    <row r="369" spans="1:14" s="85" customFormat="1" ht="15" customHeight="1" x14ac:dyDescent="0.3">
      <c r="A369" s="86"/>
      <c r="B369" s="118"/>
      <c r="C369" s="119"/>
      <c r="D369" s="9" t="s">
        <v>389</v>
      </c>
      <c r="E369" s="145"/>
      <c r="F369" s="145"/>
      <c r="G369" s="108"/>
      <c r="H369" s="152"/>
      <c r="I369" s="17"/>
      <c r="J369" s="96"/>
      <c r="K369" s="9" t="s">
        <v>389</v>
      </c>
      <c r="L369" s="32"/>
      <c r="M369" s="32"/>
      <c r="N369" s="10"/>
    </row>
    <row r="370" spans="1:14" s="85" customFormat="1" ht="15" customHeight="1" x14ac:dyDescent="0.3">
      <c r="A370" s="86"/>
      <c r="B370" s="118"/>
      <c r="C370" s="119"/>
      <c r="D370" s="9" t="s">
        <v>390</v>
      </c>
      <c r="E370" s="145"/>
      <c r="F370" s="145"/>
      <c r="G370" s="108"/>
      <c r="H370" s="152"/>
      <c r="I370" s="17"/>
      <c r="J370" s="96"/>
      <c r="K370" s="9" t="s">
        <v>390</v>
      </c>
      <c r="L370" s="32"/>
      <c r="M370" s="32"/>
      <c r="N370" s="10"/>
    </row>
    <row r="371" spans="1:14" s="85" customFormat="1" ht="15" customHeight="1" x14ac:dyDescent="0.3">
      <c r="A371" s="86"/>
      <c r="B371" s="118"/>
      <c r="C371" s="119"/>
      <c r="D371" s="9" t="s">
        <v>391</v>
      </c>
      <c r="E371" s="145"/>
      <c r="F371" s="145"/>
      <c r="G371" s="108"/>
      <c r="H371" s="152"/>
      <c r="I371" s="17"/>
      <c r="J371" s="96"/>
      <c r="K371" s="9" t="s">
        <v>391</v>
      </c>
      <c r="L371" s="32"/>
      <c r="M371" s="32"/>
      <c r="N371" s="10"/>
    </row>
    <row r="372" spans="1:14" s="85" customFormat="1" ht="15" customHeight="1" x14ac:dyDescent="0.3">
      <c r="A372" s="86"/>
      <c r="B372" s="118"/>
      <c r="C372" s="119"/>
      <c r="D372" s="9" t="s">
        <v>392</v>
      </c>
      <c r="E372" s="146"/>
      <c r="F372" s="147"/>
      <c r="G372" s="108"/>
      <c r="H372" s="152"/>
      <c r="I372" s="17"/>
      <c r="J372" s="96"/>
      <c r="K372" s="9" t="s">
        <v>392</v>
      </c>
      <c r="L372" s="33"/>
      <c r="M372" s="42"/>
      <c r="N372" s="10"/>
    </row>
    <row r="373" spans="1:14" s="85" customFormat="1" ht="15" customHeight="1" thickBot="1" x14ac:dyDescent="0.35">
      <c r="A373" s="86"/>
      <c r="B373" s="120" t="s">
        <v>121</v>
      </c>
      <c r="C373" s="119">
        <f>1500-SUM(C349:C372)</f>
        <v>1500</v>
      </c>
      <c r="D373" s="88" t="s">
        <v>96</v>
      </c>
      <c r="E373" s="147">
        <f>SUM(E349:E372)</f>
        <v>0</v>
      </c>
      <c r="F373" s="147">
        <f>SUM(F349:F372)</f>
        <v>0</v>
      </c>
      <c r="G373" s="108"/>
      <c r="H373" s="152"/>
      <c r="I373" s="97" t="s">
        <v>119</v>
      </c>
      <c r="J373" s="98">
        <f>SUM(J349:J372)</f>
        <v>0</v>
      </c>
      <c r="K373" s="88" t="s">
        <v>96</v>
      </c>
      <c r="L373" s="42">
        <f>SUM(L349:L372)</f>
        <v>0</v>
      </c>
      <c r="M373" s="42">
        <f>SUM(M349:M372)</f>
        <v>0</v>
      </c>
      <c r="N373" s="10"/>
    </row>
    <row r="374" spans="1:14" s="85" customFormat="1" ht="21.6" thickTop="1" thickBot="1" x14ac:dyDescent="0.35">
      <c r="A374" s="86"/>
      <c r="B374" s="144" t="s">
        <v>123</v>
      </c>
      <c r="C374" s="121"/>
      <c r="D374" s="122"/>
      <c r="E374" s="123" t="s">
        <v>48</v>
      </c>
      <c r="F374" s="124">
        <f>F346-E373-F373</f>
        <v>0</v>
      </c>
      <c r="G374" s="109"/>
      <c r="H374" s="153"/>
      <c r="I374" s="143" t="s">
        <v>123</v>
      </c>
      <c r="J374" s="139"/>
      <c r="K374" s="140"/>
      <c r="L374" s="141" t="s">
        <v>48</v>
      </c>
      <c r="M374" s="142">
        <f>M346-L373-M373</f>
        <v>0</v>
      </c>
      <c r="N374" s="34"/>
    </row>
    <row r="375" spans="1:14" s="85" customFormat="1" ht="15" thickTop="1" thickBot="1" x14ac:dyDescent="0.35">
      <c r="A375" s="86"/>
      <c r="B375" s="111"/>
      <c r="C375" s="112"/>
      <c r="D375" s="113"/>
      <c r="E375" s="112"/>
      <c r="F375" s="112"/>
      <c r="G375" s="110"/>
      <c r="H375" s="86"/>
      <c r="I375" s="35"/>
      <c r="J375" s="36"/>
      <c r="K375" s="12"/>
      <c r="L375" s="36"/>
      <c r="M375" s="36"/>
      <c r="N375" s="37"/>
    </row>
    <row r="376" spans="1:14" s="85" customFormat="1" x14ac:dyDescent="0.3">
      <c r="A376" s="86"/>
      <c r="B376" s="87"/>
      <c r="C376" s="38"/>
      <c r="D376" s="9"/>
      <c r="E376" s="38"/>
      <c r="F376" s="38"/>
      <c r="G376" s="87"/>
      <c r="H376" s="86"/>
      <c r="I376" s="87"/>
      <c r="J376" s="38"/>
      <c r="K376" s="9"/>
      <c r="L376" s="38"/>
      <c r="M376" s="38"/>
      <c r="N376" s="87"/>
    </row>
    <row r="377" spans="1:14" s="85" customFormat="1" ht="14.4" thickBot="1" x14ac:dyDescent="0.35">
      <c r="A377" s="86"/>
      <c r="B377" s="38"/>
      <c r="C377" s="38"/>
      <c r="D377" s="38"/>
      <c r="E377" s="38"/>
      <c r="F377" s="38"/>
      <c r="G377" s="38"/>
      <c r="H377" s="86"/>
      <c r="I377" s="38"/>
      <c r="J377" s="38"/>
      <c r="K377" s="38"/>
      <c r="L377" s="38"/>
      <c r="M377" s="38"/>
      <c r="N377" s="38"/>
    </row>
    <row r="378" spans="1:14" s="85" customFormat="1" ht="14.4" thickBot="1" x14ac:dyDescent="0.35">
      <c r="A378" s="86"/>
      <c r="B378" s="100"/>
      <c r="C378" s="101"/>
      <c r="D378" s="101"/>
      <c r="E378" s="101"/>
      <c r="F378" s="101"/>
      <c r="G378" s="102"/>
      <c r="H378" s="86"/>
      <c r="I378" s="39"/>
      <c r="J378" s="40"/>
      <c r="K378" s="40"/>
      <c r="L378" s="40"/>
      <c r="M378" s="40"/>
      <c r="N378" s="41"/>
    </row>
    <row r="379" spans="1:14" s="85" customFormat="1" ht="15.75" customHeight="1" thickBot="1" x14ac:dyDescent="0.35">
      <c r="A379" s="86" t="s">
        <v>150</v>
      </c>
      <c r="B379" s="125"/>
      <c r="C379" s="126"/>
      <c r="D379" s="1438" t="s">
        <v>127</v>
      </c>
      <c r="E379" s="1440" t="s">
        <v>46</v>
      </c>
      <c r="F379" s="1441"/>
      <c r="G379" s="129"/>
      <c r="H379" s="149" t="s">
        <v>151</v>
      </c>
      <c r="I379" s="132"/>
      <c r="J379" s="133"/>
      <c r="K379" s="1438" t="s">
        <v>116</v>
      </c>
      <c r="L379" s="1440" t="s">
        <v>46</v>
      </c>
      <c r="M379" s="1441"/>
      <c r="N379" s="137"/>
    </row>
    <row r="380" spans="1:14" s="85" customFormat="1" ht="15.75" customHeight="1" thickBot="1" x14ac:dyDescent="0.35">
      <c r="A380" s="86"/>
      <c r="B380" s="127"/>
      <c r="C380" s="128"/>
      <c r="D380" s="1439"/>
      <c r="E380" s="4" t="s">
        <v>43</v>
      </c>
      <c r="F380" s="5">
        <v>0</v>
      </c>
      <c r="G380" s="130"/>
      <c r="H380" s="149"/>
      <c r="I380" s="134"/>
      <c r="J380" s="135"/>
      <c r="K380" s="1439"/>
      <c r="L380" s="4" t="s">
        <v>43</v>
      </c>
      <c r="M380" s="5">
        <v>0</v>
      </c>
      <c r="N380" s="138"/>
    </row>
    <row r="381" spans="1:14" s="85" customFormat="1" ht="15" customHeight="1" x14ac:dyDescent="0.3">
      <c r="A381" s="86"/>
      <c r="B381" s="103"/>
      <c r="C381" s="104"/>
      <c r="D381" s="105"/>
      <c r="E381" s="105"/>
      <c r="F381" s="105"/>
      <c r="G381" s="106"/>
      <c r="H381" s="150"/>
      <c r="I381" s="28"/>
      <c r="J381" s="29"/>
      <c r="K381" s="30"/>
      <c r="L381" s="30"/>
      <c r="M381" s="30"/>
      <c r="N381" s="8"/>
    </row>
    <row r="382" spans="1:14" s="85" customFormat="1" ht="15" customHeight="1" x14ac:dyDescent="0.3">
      <c r="A382" s="86"/>
      <c r="B382" s="13" t="s">
        <v>122</v>
      </c>
      <c r="C382" s="93" t="s">
        <v>120</v>
      </c>
      <c r="D382" s="14" t="s">
        <v>47</v>
      </c>
      <c r="E382" s="15" t="s">
        <v>117</v>
      </c>
      <c r="F382" s="15" t="s">
        <v>118</v>
      </c>
      <c r="G382" s="107"/>
      <c r="H382" s="151"/>
      <c r="I382" s="13" t="s">
        <v>122</v>
      </c>
      <c r="J382" s="93" t="s">
        <v>120</v>
      </c>
      <c r="K382" s="14" t="s">
        <v>47</v>
      </c>
      <c r="L382" s="15" t="s">
        <v>124</v>
      </c>
      <c r="M382" s="15" t="s">
        <v>118</v>
      </c>
      <c r="N382" s="11"/>
    </row>
    <row r="383" spans="1:14" s="85" customFormat="1" ht="15" customHeight="1" x14ac:dyDescent="0.3">
      <c r="A383" s="86"/>
      <c r="B383" s="114"/>
      <c r="C383" s="115"/>
      <c r="D383" s="9" t="s">
        <v>369</v>
      </c>
      <c r="E383" s="145"/>
      <c r="F383" s="145"/>
      <c r="G383" s="108"/>
      <c r="H383" s="152"/>
      <c r="I383" s="31"/>
      <c r="J383" s="94"/>
      <c r="K383" s="9" t="s">
        <v>369</v>
      </c>
      <c r="L383" s="32"/>
      <c r="M383" s="32"/>
      <c r="N383" s="10"/>
    </row>
    <row r="384" spans="1:14" s="85" customFormat="1" ht="15" customHeight="1" x14ac:dyDescent="0.3">
      <c r="A384" s="86"/>
      <c r="B384" s="114"/>
      <c r="C384" s="115"/>
      <c r="D384" s="9" t="s">
        <v>370</v>
      </c>
      <c r="E384" s="145"/>
      <c r="F384" s="145"/>
      <c r="G384" s="108"/>
      <c r="H384" s="152"/>
      <c r="I384" s="31"/>
      <c r="J384" s="94"/>
      <c r="K384" s="9" t="s">
        <v>370</v>
      </c>
      <c r="L384" s="32"/>
      <c r="M384" s="32"/>
      <c r="N384" s="10"/>
    </row>
    <row r="385" spans="1:14" s="85" customFormat="1" ht="15" customHeight="1" x14ac:dyDescent="0.3">
      <c r="A385" s="86"/>
      <c r="B385" s="116"/>
      <c r="C385" s="117"/>
      <c r="D385" s="9" t="s">
        <v>371</v>
      </c>
      <c r="E385" s="145"/>
      <c r="F385" s="145"/>
      <c r="G385" s="108"/>
      <c r="H385" s="152"/>
      <c r="I385" s="16"/>
      <c r="J385" s="95"/>
      <c r="K385" s="9" t="s">
        <v>371</v>
      </c>
      <c r="L385" s="32"/>
      <c r="M385" s="32"/>
      <c r="N385" s="10"/>
    </row>
    <row r="386" spans="1:14" s="85" customFormat="1" ht="15" customHeight="1" x14ac:dyDescent="0.3">
      <c r="A386" s="86"/>
      <c r="B386" s="116"/>
      <c r="C386" s="117"/>
      <c r="D386" s="9" t="s">
        <v>372</v>
      </c>
      <c r="E386" s="145"/>
      <c r="F386" s="145"/>
      <c r="G386" s="108"/>
      <c r="H386" s="152"/>
      <c r="I386" s="16"/>
      <c r="J386" s="95"/>
      <c r="K386" s="9" t="s">
        <v>372</v>
      </c>
      <c r="L386" s="32"/>
      <c r="M386" s="32"/>
      <c r="N386" s="10"/>
    </row>
    <row r="387" spans="1:14" s="85" customFormat="1" ht="15" customHeight="1" x14ac:dyDescent="0.3">
      <c r="A387" s="86"/>
      <c r="B387" s="118"/>
      <c r="C387" s="119"/>
      <c r="D387" s="9" t="s">
        <v>373</v>
      </c>
      <c r="E387" s="145"/>
      <c r="F387" s="145"/>
      <c r="G387" s="108"/>
      <c r="H387" s="152"/>
      <c r="I387" s="17"/>
      <c r="J387" s="96"/>
      <c r="K387" s="9" t="s">
        <v>373</v>
      </c>
      <c r="L387" s="32"/>
      <c r="M387" s="32"/>
      <c r="N387" s="10"/>
    </row>
    <row r="388" spans="1:14" s="85" customFormat="1" ht="15" customHeight="1" x14ac:dyDescent="0.3">
      <c r="A388" s="86"/>
      <c r="B388" s="118"/>
      <c r="C388" s="119"/>
      <c r="D388" s="9" t="s">
        <v>374</v>
      </c>
      <c r="E388" s="145"/>
      <c r="F388" s="145"/>
      <c r="G388" s="108"/>
      <c r="H388" s="152"/>
      <c r="I388" s="17"/>
      <c r="J388" s="96"/>
      <c r="K388" s="9" t="s">
        <v>374</v>
      </c>
      <c r="L388" s="32"/>
      <c r="M388" s="32"/>
      <c r="N388" s="10"/>
    </row>
    <row r="389" spans="1:14" s="85" customFormat="1" ht="15" customHeight="1" x14ac:dyDescent="0.3">
      <c r="A389" s="86"/>
      <c r="B389" s="118"/>
      <c r="C389" s="119"/>
      <c r="D389" s="9" t="s">
        <v>375</v>
      </c>
      <c r="E389" s="145"/>
      <c r="F389" s="145"/>
      <c r="G389" s="108"/>
      <c r="H389" s="152"/>
      <c r="I389" s="17"/>
      <c r="J389" s="96"/>
      <c r="K389" s="9" t="s">
        <v>375</v>
      </c>
      <c r="L389" s="32"/>
      <c r="M389" s="32"/>
      <c r="N389" s="10"/>
    </row>
    <row r="390" spans="1:14" s="85" customFormat="1" ht="15" customHeight="1" x14ac:dyDescent="0.3">
      <c r="A390" s="86"/>
      <c r="B390" s="118"/>
      <c r="C390" s="119"/>
      <c r="D390" s="9" t="s">
        <v>376</v>
      </c>
      <c r="E390" s="145"/>
      <c r="F390" s="145"/>
      <c r="G390" s="108"/>
      <c r="H390" s="152"/>
      <c r="I390" s="17"/>
      <c r="J390" s="96"/>
      <c r="K390" s="9" t="s">
        <v>376</v>
      </c>
      <c r="L390" s="32"/>
      <c r="M390" s="32"/>
      <c r="N390" s="10"/>
    </row>
    <row r="391" spans="1:14" s="85" customFormat="1" ht="15" customHeight="1" x14ac:dyDescent="0.3">
      <c r="A391" s="86"/>
      <c r="B391" s="118"/>
      <c r="C391" s="119"/>
      <c r="D391" s="9" t="s">
        <v>377</v>
      </c>
      <c r="E391" s="145"/>
      <c r="F391" s="145"/>
      <c r="G391" s="108"/>
      <c r="H391" s="152"/>
      <c r="I391" s="17"/>
      <c r="J391" s="96"/>
      <c r="K391" s="9" t="s">
        <v>377</v>
      </c>
      <c r="L391" s="32"/>
      <c r="M391" s="32"/>
      <c r="N391" s="10"/>
    </row>
    <row r="392" spans="1:14" s="85" customFormat="1" ht="15" customHeight="1" x14ac:dyDescent="0.3">
      <c r="A392" s="86"/>
      <c r="B392" s="118"/>
      <c r="C392" s="119"/>
      <c r="D392" s="9" t="s">
        <v>378</v>
      </c>
      <c r="E392" s="145"/>
      <c r="F392" s="145"/>
      <c r="G392" s="108"/>
      <c r="H392" s="152"/>
      <c r="I392" s="17"/>
      <c r="J392" s="96"/>
      <c r="K392" s="9" t="s">
        <v>378</v>
      </c>
      <c r="L392" s="32"/>
      <c r="M392" s="32"/>
      <c r="N392" s="10"/>
    </row>
    <row r="393" spans="1:14" s="85" customFormat="1" ht="15" customHeight="1" x14ac:dyDescent="0.3">
      <c r="A393" s="86"/>
      <c r="B393" s="118"/>
      <c r="C393" s="119"/>
      <c r="D393" s="9" t="s">
        <v>379</v>
      </c>
      <c r="E393" s="145"/>
      <c r="F393" s="145"/>
      <c r="G393" s="108"/>
      <c r="H393" s="152"/>
      <c r="I393" s="17"/>
      <c r="J393" s="96"/>
      <c r="K393" s="9" t="s">
        <v>379</v>
      </c>
      <c r="L393" s="32"/>
      <c r="M393" s="32"/>
      <c r="N393" s="10"/>
    </row>
    <row r="394" spans="1:14" s="85" customFormat="1" ht="15" customHeight="1" x14ac:dyDescent="0.3">
      <c r="A394" s="86"/>
      <c r="B394" s="118"/>
      <c r="C394" s="119"/>
      <c r="D394" s="9" t="s">
        <v>380</v>
      </c>
      <c r="E394" s="145"/>
      <c r="F394" s="145"/>
      <c r="G394" s="108"/>
      <c r="H394" s="152"/>
      <c r="I394" s="17"/>
      <c r="J394" s="96"/>
      <c r="K394" s="9" t="s">
        <v>380</v>
      </c>
      <c r="L394" s="32"/>
      <c r="M394" s="32"/>
      <c r="N394" s="10"/>
    </row>
    <row r="395" spans="1:14" s="85" customFormat="1" ht="15" customHeight="1" x14ac:dyDescent="0.3">
      <c r="A395" s="86"/>
      <c r="B395" s="118"/>
      <c r="C395" s="119"/>
      <c r="D395" s="9" t="s">
        <v>381</v>
      </c>
      <c r="E395" s="145"/>
      <c r="F395" s="145"/>
      <c r="G395" s="108"/>
      <c r="H395" s="152"/>
      <c r="I395" s="17"/>
      <c r="J395" s="96"/>
      <c r="K395" s="9" t="s">
        <v>381</v>
      </c>
      <c r="L395" s="32"/>
      <c r="M395" s="32"/>
      <c r="N395" s="10"/>
    </row>
    <row r="396" spans="1:14" s="85" customFormat="1" ht="15" customHeight="1" x14ac:dyDescent="0.3">
      <c r="A396" s="86"/>
      <c r="B396" s="118"/>
      <c r="C396" s="119"/>
      <c r="D396" s="9" t="s">
        <v>382</v>
      </c>
      <c r="E396" s="145"/>
      <c r="F396" s="145"/>
      <c r="G396" s="108"/>
      <c r="H396" s="152"/>
      <c r="I396" s="17"/>
      <c r="J396" s="96"/>
      <c r="K396" s="9" t="s">
        <v>382</v>
      </c>
      <c r="L396" s="32"/>
      <c r="M396" s="32"/>
      <c r="N396" s="10"/>
    </row>
    <row r="397" spans="1:14" s="85" customFormat="1" ht="15" customHeight="1" x14ac:dyDescent="0.3">
      <c r="A397" s="86"/>
      <c r="B397" s="118"/>
      <c r="C397" s="119"/>
      <c r="D397" s="9" t="s">
        <v>383</v>
      </c>
      <c r="E397" s="145"/>
      <c r="F397" s="145"/>
      <c r="G397" s="108"/>
      <c r="H397" s="152"/>
      <c r="I397" s="17"/>
      <c r="J397" s="96"/>
      <c r="K397" s="9" t="s">
        <v>383</v>
      </c>
      <c r="L397" s="32"/>
      <c r="M397" s="32"/>
      <c r="N397" s="10"/>
    </row>
    <row r="398" spans="1:14" s="85" customFormat="1" ht="15" customHeight="1" x14ac:dyDescent="0.3">
      <c r="A398" s="86"/>
      <c r="B398" s="118"/>
      <c r="C398" s="119"/>
      <c r="D398" s="9" t="s">
        <v>384</v>
      </c>
      <c r="E398" s="145"/>
      <c r="F398" s="145"/>
      <c r="G398" s="108"/>
      <c r="H398" s="152"/>
      <c r="I398" s="17"/>
      <c r="J398" s="96"/>
      <c r="K398" s="9" t="s">
        <v>384</v>
      </c>
      <c r="L398" s="32"/>
      <c r="M398" s="32"/>
      <c r="N398" s="10"/>
    </row>
    <row r="399" spans="1:14" s="85" customFormat="1" ht="15" customHeight="1" x14ac:dyDescent="0.3">
      <c r="A399" s="86"/>
      <c r="B399" s="118"/>
      <c r="C399" s="119"/>
      <c r="D399" s="9" t="s">
        <v>385</v>
      </c>
      <c r="E399" s="145"/>
      <c r="F399" s="145"/>
      <c r="G399" s="108"/>
      <c r="H399" s="152"/>
      <c r="I399" s="17"/>
      <c r="J399" s="96"/>
      <c r="K399" s="9" t="s">
        <v>385</v>
      </c>
      <c r="L399" s="32"/>
      <c r="M399" s="32"/>
      <c r="N399" s="10"/>
    </row>
    <row r="400" spans="1:14" s="85" customFormat="1" ht="15" customHeight="1" x14ac:dyDescent="0.3">
      <c r="A400" s="86"/>
      <c r="B400" s="118"/>
      <c r="C400" s="119"/>
      <c r="D400" s="9" t="s">
        <v>386</v>
      </c>
      <c r="E400" s="145"/>
      <c r="F400" s="145"/>
      <c r="G400" s="108"/>
      <c r="H400" s="152"/>
      <c r="I400" s="17"/>
      <c r="J400" s="96"/>
      <c r="K400" s="9" t="s">
        <v>386</v>
      </c>
      <c r="L400" s="32"/>
      <c r="M400" s="32"/>
      <c r="N400" s="10"/>
    </row>
    <row r="401" spans="1:14" s="85" customFormat="1" ht="15" customHeight="1" x14ac:dyDescent="0.3">
      <c r="A401" s="86"/>
      <c r="B401" s="118"/>
      <c r="C401" s="119"/>
      <c r="D401" s="9" t="s">
        <v>387</v>
      </c>
      <c r="E401" s="145"/>
      <c r="F401" s="145"/>
      <c r="G401" s="108"/>
      <c r="H401" s="152"/>
      <c r="I401" s="17"/>
      <c r="J401" s="96"/>
      <c r="K401" s="9" t="s">
        <v>387</v>
      </c>
      <c r="L401" s="32"/>
      <c r="M401" s="32"/>
      <c r="N401" s="10"/>
    </row>
    <row r="402" spans="1:14" s="85" customFormat="1" ht="15" customHeight="1" x14ac:dyDescent="0.3">
      <c r="A402" s="86"/>
      <c r="B402" s="118"/>
      <c r="C402" s="119"/>
      <c r="D402" s="9" t="s">
        <v>388</v>
      </c>
      <c r="E402" s="145"/>
      <c r="F402" s="145"/>
      <c r="G402" s="108"/>
      <c r="H402" s="152"/>
      <c r="I402" s="17"/>
      <c r="J402" s="96"/>
      <c r="K402" s="9" t="s">
        <v>388</v>
      </c>
      <c r="L402" s="32"/>
      <c r="M402" s="32"/>
      <c r="N402" s="10"/>
    </row>
    <row r="403" spans="1:14" s="85" customFormat="1" ht="15" customHeight="1" x14ac:dyDescent="0.3">
      <c r="A403" s="86"/>
      <c r="B403" s="118"/>
      <c r="C403" s="119"/>
      <c r="D403" s="9" t="s">
        <v>389</v>
      </c>
      <c r="E403" s="145"/>
      <c r="F403" s="145"/>
      <c r="G403" s="108"/>
      <c r="H403" s="152"/>
      <c r="I403" s="17"/>
      <c r="J403" s="96"/>
      <c r="K403" s="9" t="s">
        <v>389</v>
      </c>
      <c r="L403" s="32"/>
      <c r="M403" s="32"/>
      <c r="N403" s="10"/>
    </row>
    <row r="404" spans="1:14" s="85" customFormat="1" ht="15" customHeight="1" x14ac:dyDescent="0.3">
      <c r="A404" s="86"/>
      <c r="B404" s="118"/>
      <c r="C404" s="119"/>
      <c r="D404" s="9" t="s">
        <v>390</v>
      </c>
      <c r="E404" s="145"/>
      <c r="F404" s="145"/>
      <c r="G404" s="108"/>
      <c r="H404" s="152"/>
      <c r="I404" s="17"/>
      <c r="J404" s="96"/>
      <c r="K404" s="9" t="s">
        <v>390</v>
      </c>
      <c r="L404" s="32"/>
      <c r="M404" s="32"/>
      <c r="N404" s="10"/>
    </row>
    <row r="405" spans="1:14" s="85" customFormat="1" ht="15" customHeight="1" x14ac:dyDescent="0.3">
      <c r="A405" s="86"/>
      <c r="B405" s="118"/>
      <c r="C405" s="119"/>
      <c r="D405" s="9" t="s">
        <v>391</v>
      </c>
      <c r="E405" s="145"/>
      <c r="F405" s="145"/>
      <c r="G405" s="108"/>
      <c r="H405" s="152"/>
      <c r="I405" s="17"/>
      <c r="J405" s="96"/>
      <c r="K405" s="9" t="s">
        <v>391</v>
      </c>
      <c r="L405" s="32"/>
      <c r="M405" s="32"/>
      <c r="N405" s="10"/>
    </row>
    <row r="406" spans="1:14" s="85" customFormat="1" ht="15" customHeight="1" x14ac:dyDescent="0.3">
      <c r="A406" s="86"/>
      <c r="B406" s="118"/>
      <c r="C406" s="119"/>
      <c r="D406" s="9" t="s">
        <v>392</v>
      </c>
      <c r="E406" s="146"/>
      <c r="F406" s="147"/>
      <c r="G406" s="108"/>
      <c r="H406" s="152"/>
      <c r="I406" s="17"/>
      <c r="J406" s="96"/>
      <c r="K406" s="9" t="s">
        <v>392</v>
      </c>
      <c r="L406" s="33"/>
      <c r="M406" s="42"/>
      <c r="N406" s="10"/>
    </row>
    <row r="407" spans="1:14" s="85" customFormat="1" ht="15" customHeight="1" thickBot="1" x14ac:dyDescent="0.35">
      <c r="A407" s="86"/>
      <c r="B407" s="120" t="s">
        <v>121</v>
      </c>
      <c r="C407" s="119">
        <f>1500-SUM(C383:C406)</f>
        <v>1500</v>
      </c>
      <c r="D407" s="88" t="s">
        <v>96</v>
      </c>
      <c r="E407" s="147">
        <f>SUM(E383:E406)</f>
        <v>0</v>
      </c>
      <c r="F407" s="147">
        <f>SUM(F383:F406)</f>
        <v>0</v>
      </c>
      <c r="G407" s="108"/>
      <c r="H407" s="152"/>
      <c r="I407" s="97" t="s">
        <v>119</v>
      </c>
      <c r="J407" s="98">
        <f>SUM(J383:J406)</f>
        <v>0</v>
      </c>
      <c r="K407" s="88" t="s">
        <v>96</v>
      </c>
      <c r="L407" s="42">
        <f>SUM(L383:L406)</f>
        <v>0</v>
      </c>
      <c r="M407" s="42">
        <f>SUM(M383:M406)</f>
        <v>0</v>
      </c>
      <c r="N407" s="10"/>
    </row>
    <row r="408" spans="1:14" s="85" customFormat="1" ht="21.6" thickTop="1" thickBot="1" x14ac:dyDescent="0.35">
      <c r="A408" s="86"/>
      <c r="B408" s="144" t="s">
        <v>123</v>
      </c>
      <c r="C408" s="121"/>
      <c r="D408" s="122"/>
      <c r="E408" s="123" t="s">
        <v>48</v>
      </c>
      <c r="F408" s="124">
        <f>F380-E407-F407</f>
        <v>0</v>
      </c>
      <c r="G408" s="109"/>
      <c r="H408" s="153"/>
      <c r="I408" s="143" t="s">
        <v>123</v>
      </c>
      <c r="J408" s="139"/>
      <c r="K408" s="140"/>
      <c r="L408" s="141" t="s">
        <v>48</v>
      </c>
      <c r="M408" s="142">
        <f>M380-L407-M407</f>
        <v>0</v>
      </c>
      <c r="N408" s="34"/>
    </row>
    <row r="409" spans="1:14" s="85" customFormat="1" ht="15" thickTop="1" thickBot="1" x14ac:dyDescent="0.35">
      <c r="A409" s="86"/>
      <c r="B409" s="111"/>
      <c r="C409" s="112"/>
      <c r="D409" s="113"/>
      <c r="E409" s="112"/>
      <c r="F409" s="112"/>
      <c r="G409" s="110"/>
      <c r="H409" s="86"/>
      <c r="I409" s="35"/>
      <c r="J409" s="36"/>
      <c r="K409" s="12"/>
      <c r="L409" s="36"/>
      <c r="M409" s="36"/>
      <c r="N409" s="37"/>
    </row>
    <row r="410" spans="1:14" s="85" customFormat="1" x14ac:dyDescent="0.3">
      <c r="A410" s="86"/>
      <c r="B410" s="87"/>
      <c r="C410" s="38"/>
      <c r="D410" s="9"/>
      <c r="E410" s="38"/>
      <c r="F410" s="38"/>
      <c r="G410" s="87"/>
      <c r="H410" s="86"/>
      <c r="I410" s="87"/>
      <c r="J410" s="38"/>
      <c r="K410" s="9"/>
      <c r="L410" s="38"/>
      <c r="M410" s="38"/>
      <c r="N410" s="87"/>
    </row>
    <row r="411" spans="1:14" s="85" customFormat="1" x14ac:dyDescent="0.3">
      <c r="A411" s="86"/>
      <c r="B411" s="38"/>
      <c r="C411" s="38"/>
      <c r="D411" s="38"/>
      <c r="E411" s="38"/>
      <c r="F411" s="38"/>
      <c r="G411" s="38"/>
      <c r="H411" s="86"/>
      <c r="I411" s="38"/>
      <c r="J411" s="38"/>
      <c r="K411" s="38"/>
      <c r="L411" s="38"/>
      <c r="M411" s="38"/>
      <c r="N411" s="38"/>
    </row>
  </sheetData>
  <mergeCells count="48">
    <mergeCell ref="K73:K74"/>
    <mergeCell ref="L73:M73"/>
    <mergeCell ref="K5:K6"/>
    <mergeCell ref="D73:D74"/>
    <mergeCell ref="E73:F73"/>
    <mergeCell ref="D39:D40"/>
    <mergeCell ref="E39:F39"/>
    <mergeCell ref="D5:D6"/>
    <mergeCell ref="E5:F5"/>
    <mergeCell ref="L5:M5"/>
    <mergeCell ref="K39:K40"/>
    <mergeCell ref="L39:M39"/>
    <mergeCell ref="D107:D108"/>
    <mergeCell ref="E107:F107"/>
    <mergeCell ref="L209:M209"/>
    <mergeCell ref="E175:F175"/>
    <mergeCell ref="K175:K176"/>
    <mergeCell ref="D209:D210"/>
    <mergeCell ref="L107:M107"/>
    <mergeCell ref="K141:K142"/>
    <mergeCell ref="L141:M141"/>
    <mergeCell ref="L175:M175"/>
    <mergeCell ref="K107:K108"/>
    <mergeCell ref="E209:F209"/>
    <mergeCell ref="K209:K210"/>
    <mergeCell ref="D141:D142"/>
    <mergeCell ref="E141:F141"/>
    <mergeCell ref="D175:D176"/>
    <mergeCell ref="D379:D380"/>
    <mergeCell ref="E379:F379"/>
    <mergeCell ref="K379:K380"/>
    <mergeCell ref="L379:M379"/>
    <mergeCell ref="L277:M277"/>
    <mergeCell ref="D243:D244"/>
    <mergeCell ref="E243:F243"/>
    <mergeCell ref="L345:M345"/>
    <mergeCell ref="K243:K244"/>
    <mergeCell ref="L243:M243"/>
    <mergeCell ref="L311:M311"/>
    <mergeCell ref="D345:D346"/>
    <mergeCell ref="E345:F345"/>
    <mergeCell ref="K345:K346"/>
    <mergeCell ref="D277:D278"/>
    <mergeCell ref="E277:F277"/>
    <mergeCell ref="K277:K278"/>
    <mergeCell ref="D311:D312"/>
    <mergeCell ref="E311:F311"/>
    <mergeCell ref="K311:K3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Budget Summary - all orgs</vt:lpstr>
      <vt:lpstr>Expenditures - all orgs</vt:lpstr>
      <vt:lpstr>Budget Detail - AAAAAA</vt:lpstr>
      <vt:lpstr>Budget Detail - BBBBBB</vt:lpstr>
      <vt:lpstr>Budget Detail - CCCCCC</vt:lpstr>
      <vt:lpstr>Budget Detail - DDDDDD</vt:lpstr>
      <vt:lpstr>Budget Detail - EEEEEE</vt:lpstr>
      <vt:lpstr>Budget Detail - FFFFFF</vt:lpstr>
      <vt:lpstr>Payroll</vt:lpstr>
      <vt:lpstr>Travel</vt:lpstr>
      <vt:lpstr>Budget Forecasting</vt:lpstr>
      <vt:lpstr>Sheet1</vt:lpstr>
      <vt:lpstr>MethodofPayment</vt:lpstr>
      <vt:lpstr>Methodsofpayment</vt:lpstr>
      <vt:lpstr>Paymentmethod</vt:lpstr>
    </vt:vector>
  </TitlesOfParts>
  <Company>James Madison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 Services</dc:creator>
  <cp:lastModifiedBy>Administrator</cp:lastModifiedBy>
  <dcterms:created xsi:type="dcterms:W3CDTF">2014-01-14T18:40:46Z</dcterms:created>
  <dcterms:modified xsi:type="dcterms:W3CDTF">2015-10-02T13:23:52Z</dcterms:modified>
</cp:coreProperties>
</file>