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Volumes/data1/SA/UU/UU-Common/Budget/FY20 FEB Budgets/"/>
    </mc:Choice>
  </mc:AlternateContent>
  <xr:revisionPtr revIDLastSave="0" documentId="13_ncr:1_{2BACA3AA-141C-DF4A-859E-5FDD385ACC15}" xr6:coauthVersionLast="36" xr6:coauthVersionMax="36" xr10:uidLastSave="{00000000-0000-0000-0000-000000000000}"/>
  <bookViews>
    <workbookView xWindow="-31320" yWindow="-940" windowWidth="27360" windowHeight="16200" xr2:uid="{00000000-000D-0000-FFFF-FFFF00000000}"/>
  </bookViews>
  <sheets>
    <sheet name="Sheet3" sheetId="3" r:id="rId1"/>
    <sheet name="Sheet1" sheetId="1" r:id="rId2"/>
    <sheet name="Sheet2" sheetId="2" r:id="rId3"/>
  </sheets>
  <externalReferences>
    <externalReference r:id="rId4"/>
  </externalReferences>
  <calcPr calcId="181029"/>
  <pivotCaches>
    <pivotCache cacheId="4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27" i="2" s="1"/>
  <c r="A27" i="2"/>
  <c r="A1048576" i="2" s="1"/>
  <c r="A3" i="2"/>
  <c r="C28" i="1" l="1"/>
  <c r="C22" i="1"/>
  <c r="C21" i="1"/>
  <c r="C19" i="1"/>
  <c r="C18" i="1"/>
  <c r="C17" i="1"/>
  <c r="C16" i="1"/>
  <c r="C14" i="1"/>
  <c r="C13" i="1"/>
  <c r="C12" i="1"/>
  <c r="C10" i="1"/>
  <c r="C9" i="1"/>
  <c r="C8" i="1"/>
  <c r="C7" i="1"/>
  <c r="C6" i="1"/>
  <c r="C5" i="1"/>
  <c r="G4" i="1"/>
  <c r="C4" i="1"/>
  <c r="C3" i="1"/>
  <c r="C2" i="1"/>
</calcChain>
</file>

<file path=xl/sharedStrings.xml><?xml version="1.0" encoding="utf-8"?>
<sst xmlns="http://schemas.openxmlformats.org/spreadsheetml/2006/main" count="140" uniqueCount="80">
  <si>
    <t>DEPT ID</t>
  </si>
  <si>
    <t>Account Code</t>
  </si>
  <si>
    <t>Title</t>
  </si>
  <si>
    <t>Description</t>
  </si>
  <si>
    <t>Cost Breakdown</t>
  </si>
  <si>
    <t>Event/Committee</t>
  </si>
  <si>
    <t>Amount</t>
  </si>
  <si>
    <t>Lamination and Presentation Printing</t>
  </si>
  <si>
    <t xml:space="preserve">Madison Printing </t>
  </si>
  <si>
    <t>Presentations Coordinator</t>
  </si>
  <si>
    <t>Copies made at Madison Printing</t>
  </si>
  <si>
    <t>Vice President</t>
  </si>
  <si>
    <t>568-6411 (voice mail)</t>
  </si>
  <si>
    <t>1 line @ $24.50 x 12 months</t>
  </si>
  <si>
    <t>Helpline</t>
  </si>
  <si>
    <t>&lt;$1.50 each per sticker</t>
  </si>
  <si>
    <t>Treasurer</t>
  </si>
  <si>
    <t>&lt;$.50 each per button</t>
  </si>
  <si>
    <t>Tshirts to promote consent/empathy</t>
  </si>
  <si>
    <t xml:space="preserve">100 kits of miscellaneous emotional support supplies </t>
  </si>
  <si>
    <t>President</t>
  </si>
  <si>
    <t>Health Center services</t>
  </si>
  <si>
    <t>Set price by health center</t>
  </si>
  <si>
    <t>Speakers</t>
  </si>
  <si>
    <t>2 speakers, 600 people</t>
  </si>
  <si>
    <t>Food &amp; Dietary Services</t>
  </si>
  <si>
    <t>Fall facilitator training</t>
  </si>
  <si>
    <t>30 people</t>
  </si>
  <si>
    <t>Training Coordinator</t>
  </si>
  <si>
    <t>10 people</t>
  </si>
  <si>
    <t>CARE Week</t>
  </si>
  <si>
    <t>Educational presentations snacks</t>
  </si>
  <si>
    <t>300 people</t>
  </si>
  <si>
    <t>70 people</t>
  </si>
  <si>
    <t>Speakers per contractual agreement</t>
  </si>
  <si>
    <t>1 speaker and 6 exec members x twice a year</t>
  </si>
  <si>
    <t>Spring Recognition of Seniors</t>
  </si>
  <si>
    <t>40 people</t>
  </si>
  <si>
    <t>Apparel supplies</t>
  </si>
  <si>
    <t xml:space="preserve">Exec apparel </t>
  </si>
  <si>
    <t>7 jackets @ $40 a jacket</t>
  </si>
  <si>
    <t>Shirts for facilitators</t>
  </si>
  <si>
    <t>15 shirts @ $25 a shirt</t>
  </si>
  <si>
    <t>miscellaneous</t>
  </si>
  <si>
    <t>Registration and Lodging</t>
  </si>
  <si>
    <t>7 people @ 105</t>
  </si>
  <si>
    <t>7 people</t>
  </si>
  <si>
    <t>15 people</t>
  </si>
  <si>
    <t>SGA Allocation</t>
  </si>
  <si>
    <t>yearly distribution</t>
  </si>
  <si>
    <t>SGA</t>
  </si>
  <si>
    <t>Escape Room Community Building Fees</t>
  </si>
  <si>
    <t>Building Rental</t>
  </si>
  <si>
    <t>Hotel Fees for confrence</t>
  </si>
  <si>
    <t xml:space="preserve">State Vehicle </t>
  </si>
  <si>
    <t>Meals (travel)</t>
  </si>
  <si>
    <t xml:space="preserve">Travel to Conference </t>
  </si>
  <si>
    <t>Meals for Conference</t>
  </si>
  <si>
    <t>Educational Supplies</t>
  </si>
  <si>
    <t>Supplies for speaking events/ workshops during CARE week</t>
  </si>
  <si>
    <t>65 shirts @ 8 per shirt</t>
  </si>
  <si>
    <t>Step up for Survivors</t>
  </si>
  <si>
    <t>Informational flyers-- CARE week</t>
  </si>
  <si>
    <t>Consent sticker promote org</t>
  </si>
  <si>
    <t>Buttons to promote organization</t>
  </si>
  <si>
    <t>Grounding kits</t>
  </si>
  <si>
    <t>Spring facilitator training</t>
  </si>
  <si>
    <t>Officer transition</t>
  </si>
  <si>
    <t>Office supplies</t>
  </si>
  <si>
    <t>Professional development conference</t>
  </si>
  <si>
    <t>Row Labels</t>
  </si>
  <si>
    <t>(blank)</t>
  </si>
  <si>
    <t>Grand Total</t>
  </si>
  <si>
    <t>Sum of Amount</t>
  </si>
  <si>
    <t>Student Fees</t>
  </si>
  <si>
    <t>Printing Services</t>
  </si>
  <si>
    <t>Telecom</t>
  </si>
  <si>
    <t>Public Information &amp; Public Relations</t>
  </si>
  <si>
    <t>Office Supplies</t>
  </si>
  <si>
    <t>Promotional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</si>
</sst>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44" fontId="2" fillId="2" borderId="1" xfId="1" applyFont="1" applyFill="1" applyBorder="1"/>
    <xf numFmtId="0" fontId="0" fillId="2" borderId="1" xfId="0" applyFill="1" applyBorder="1"/>
    <xf numFmtId="44" fontId="0" fillId="2" borderId="1" xfId="1" applyFont="1" applyFill="1" applyBorder="1"/>
    <xf numFmtId="0" fontId="0" fillId="2" borderId="1" xfId="0" applyFont="1" applyFill="1" applyBorder="1"/>
    <xf numFmtId="4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atal/Documents/Natalie%20Documents/JMU/CARE/FY20%20workingCARE%20Budget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ccount Codes"/>
      <sheetName val="FY19 Pivot Table"/>
      <sheetName val="Account Code summary"/>
      <sheetName val="FY19 Budget"/>
      <sheetName val="Reconcile Report"/>
      <sheetName val="Sheet1"/>
    </sheetNames>
    <sheetDataSet>
      <sheetData sheetId="0"/>
      <sheetData sheetId="1">
        <row r="1">
          <cell r="A1" t="str">
            <v>Account Code</v>
          </cell>
          <cell r="B1" t="str">
            <v>Title</v>
          </cell>
        </row>
        <row r="2">
          <cell r="A2">
            <v>10600</v>
          </cell>
          <cell r="B2" t="str">
            <v>Student Fees</v>
          </cell>
        </row>
        <row r="3">
          <cell r="A3">
            <v>11570</v>
          </cell>
          <cell r="B3" t="str">
            <v>Miscellaneous Revenue</v>
          </cell>
        </row>
        <row r="4">
          <cell r="A4">
            <v>11710</v>
          </cell>
          <cell r="B4" t="str">
            <v>Ticket Sales</v>
          </cell>
        </row>
        <row r="5">
          <cell r="A5">
            <v>119900</v>
          </cell>
          <cell r="B5" t="str">
            <v>Stipends</v>
          </cell>
        </row>
        <row r="6">
          <cell r="A6">
            <v>121200</v>
          </cell>
          <cell r="B6" t="str">
            <v>Media Services</v>
          </cell>
        </row>
        <row r="7">
          <cell r="A7">
            <v>121400</v>
          </cell>
          <cell r="B7" t="str">
            <v>Postal Services</v>
          </cell>
        </row>
        <row r="8">
          <cell r="A8">
            <v>121500</v>
          </cell>
          <cell r="B8" t="str">
            <v>Printing Services</v>
          </cell>
        </row>
        <row r="9">
          <cell r="A9">
            <v>121800</v>
          </cell>
          <cell r="B9" t="str">
            <v>Telecom</v>
          </cell>
        </row>
        <row r="10">
          <cell r="A10">
            <v>121900</v>
          </cell>
          <cell r="B10" t="str">
            <v>Inbound Freight</v>
          </cell>
        </row>
        <row r="11">
          <cell r="A11">
            <v>122100</v>
          </cell>
          <cell r="B11" t="str">
            <v>Organization Memberships</v>
          </cell>
        </row>
        <row r="12">
          <cell r="A12">
            <v>122200</v>
          </cell>
          <cell r="B12" t="str">
            <v>Publication Subcriptions</v>
          </cell>
        </row>
        <row r="13">
          <cell r="A13">
            <v>124600</v>
          </cell>
          <cell r="B13" t="str">
            <v>Public Information &amp; Public Relations</v>
          </cell>
        </row>
        <row r="14">
          <cell r="A14">
            <v>126140</v>
          </cell>
          <cell r="B14" t="str">
            <v>Architectural Services</v>
          </cell>
        </row>
        <row r="15">
          <cell r="A15">
            <v>126400</v>
          </cell>
          <cell r="B15" t="str">
            <v>Food &amp; Dietary Services</v>
          </cell>
        </row>
        <row r="16">
          <cell r="A16">
            <v>127400</v>
          </cell>
          <cell r="B16" t="str">
            <v>Computer Hardware Maintenance</v>
          </cell>
        </row>
        <row r="17">
          <cell r="A17">
            <v>127500</v>
          </cell>
          <cell r="B17" t="str">
            <v>Computer Software Maintenance</v>
          </cell>
        </row>
        <row r="18">
          <cell r="A18">
            <v>128200</v>
          </cell>
          <cell r="B18" t="str">
            <v>Personal Vehicle</v>
          </cell>
        </row>
        <row r="19">
          <cell r="A19">
            <v>128300</v>
          </cell>
          <cell r="B19" t="str">
            <v>Commercial Air</v>
          </cell>
        </row>
        <row r="20">
          <cell r="A20">
            <v>128400</v>
          </cell>
          <cell r="B20" t="str">
            <v>State Vechile</v>
          </cell>
        </row>
        <row r="21">
          <cell r="A21">
            <v>128500</v>
          </cell>
          <cell r="B21" t="str">
            <v>Registration and Lodging</v>
          </cell>
        </row>
        <row r="22">
          <cell r="A22">
            <v>128800</v>
          </cell>
          <cell r="B22" t="str">
            <v>Travel Meals</v>
          </cell>
        </row>
        <row r="23">
          <cell r="A23">
            <v>131100</v>
          </cell>
          <cell r="B23" t="str">
            <v>Apparel supplies</v>
          </cell>
        </row>
        <row r="24">
          <cell r="A24">
            <v>131200</v>
          </cell>
          <cell r="B24" t="str">
            <v>Office Supplies</v>
          </cell>
        </row>
        <row r="25">
          <cell r="A25">
            <v>131300</v>
          </cell>
          <cell r="B25" t="str">
            <v>Sationary</v>
          </cell>
        </row>
        <row r="26">
          <cell r="A26">
            <v>137700</v>
          </cell>
          <cell r="B26" t="str">
            <v>Photographic Supplies</v>
          </cell>
        </row>
        <row r="27">
          <cell r="A27">
            <v>136200</v>
          </cell>
          <cell r="B27" t="str">
            <v>Food/Dietary Supplies</v>
          </cell>
        </row>
        <row r="28">
          <cell r="A28">
            <v>136400</v>
          </cell>
          <cell r="B28" t="str">
            <v>Laundry and Linen</v>
          </cell>
        </row>
        <row r="29">
          <cell r="A29">
            <v>137800</v>
          </cell>
          <cell r="B29" t="str">
            <v>Recreational Supplies</v>
          </cell>
        </row>
        <row r="30">
          <cell r="A30">
            <v>137810</v>
          </cell>
          <cell r="B30" t="str">
            <v>Promotional Supplies</v>
          </cell>
        </row>
        <row r="31">
          <cell r="A31">
            <v>141300</v>
          </cell>
          <cell r="B31" t="str">
            <v>Premiums</v>
          </cell>
        </row>
        <row r="32">
          <cell r="A32">
            <v>153400</v>
          </cell>
          <cell r="B32" t="str">
            <v>Equipment Rentals</v>
          </cell>
        </row>
        <row r="33">
          <cell r="A33">
            <v>153500</v>
          </cell>
          <cell r="B33" t="str">
            <v>Building Rental</v>
          </cell>
        </row>
        <row r="34">
          <cell r="A34">
            <v>221800</v>
          </cell>
          <cell r="B34" t="str">
            <v>Computer Software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557.478598958332" createdVersion="6" refreshedVersion="6" minRefreshableVersion="3" recordCount="28" xr:uid="{BB198E3C-525E-6145-99DD-4194758B1FD3}">
  <cacheSource type="worksheet">
    <worksheetSource ref="A1:G1048576" sheet="Sheet1"/>
  </cacheSource>
  <cacheFields count="7">
    <cacheField name="DEPT ID" numFmtId="0">
      <sharedItems containsString="0" containsBlank="1" containsNumber="1" containsInteger="1" minValue="800159" maxValue="800159"/>
    </cacheField>
    <cacheField name="Account Code" numFmtId="0">
      <sharedItems containsString="0" containsBlank="1" containsNumber="1" containsInteger="1" minValue="10600" maxValue="153500" count="14">
        <n v="121500"/>
        <n v="121800"/>
        <n v="137810"/>
        <n v="124600"/>
        <n v="137400"/>
        <n v="126400"/>
        <n v="131100"/>
        <n v="131200"/>
        <n v="128500"/>
        <n v="124800"/>
        <n v="128800"/>
        <n v="153500"/>
        <n v="10600"/>
        <m/>
      </sharedItems>
    </cacheField>
    <cacheField name="Title" numFmtId="0">
      <sharedItems containsBlank="1" count="14">
        <s v="Printing Services"/>
        <s v="Telecom"/>
        <s v="Promotional Supplies"/>
        <s v="Public Information &amp; Public Relations"/>
        <s v="Educational Supplies"/>
        <s v="Food &amp; Dietary Services"/>
        <s v="Apparel supplies"/>
        <s v="Office Supplies"/>
        <s v="Registration and Lodging"/>
        <s v="State Vehicle "/>
        <s v="Meals (travel)"/>
        <s v="Building Rental"/>
        <s v="Student Fees"/>
        <m/>
      </sharedItems>
    </cacheField>
    <cacheField name="Description" numFmtId="0">
      <sharedItems containsBlank="1" count="28">
        <s v="Lamination and Presentation Printing"/>
        <s v="Informational flyers-- CARE week"/>
        <s v="568-6411 (voice mail)"/>
        <s v="Consent sticker promote org"/>
        <s v="Buttons to promote organization"/>
        <s v="Tshirts to promote consent/empathy"/>
        <s v="Grounding kits"/>
        <s v="Health Center services"/>
        <s v="Speakers"/>
        <s v="Supplies for speaking events/ workshops during CARE week"/>
        <s v="Fall facilitator training"/>
        <s v="Spring facilitator training"/>
        <s v="Officer transition"/>
        <s v="CARE Week"/>
        <s v="Educational presentations snacks"/>
        <s v="Step up for Survivors"/>
        <s v="Speakers per contractual agreement"/>
        <s v="Spring Recognition of Seniors"/>
        <s v="Exec apparel "/>
        <s v="Shirts for facilitators"/>
        <s v="Office supplies"/>
        <s v="Professional development conference"/>
        <s v="Travel to Conference "/>
        <s v="Meals for Conference"/>
        <s v="Hotel Fees for confrence"/>
        <s v="Escape Room Community Building Fees"/>
        <s v="SGA Allocation"/>
        <m/>
      </sharedItems>
    </cacheField>
    <cacheField name="Cost Breakdown" numFmtId="0">
      <sharedItems containsBlank="1"/>
    </cacheField>
    <cacheField name="Event/Committee" numFmtId="0">
      <sharedItems containsBlank="1"/>
    </cacheField>
    <cacheField name="Amount" numFmtId="44">
      <sharedItems containsString="0" containsBlank="1" containsNumber="1" containsInteger="1" minValue="-13335" maxValue="5325" count="19">
        <n v="200"/>
        <n v="250"/>
        <n v="294"/>
        <n v="300"/>
        <n v="370"/>
        <n v="520"/>
        <n v="830"/>
        <n v="175"/>
        <n v="5325"/>
        <n v="100"/>
        <n v="400"/>
        <n v="280"/>
        <n v="375"/>
        <n v="736"/>
        <n v="500"/>
        <n v="700"/>
        <n v="230"/>
        <n v="-1333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">
  <r>
    <n v="800159"/>
    <x v="0"/>
    <x v="0"/>
    <x v="0"/>
    <s v="Madison Printing "/>
    <s v="Presentations Coordinator"/>
    <x v="0"/>
  </r>
  <r>
    <n v="800159"/>
    <x v="0"/>
    <x v="0"/>
    <x v="1"/>
    <s v="Copies made at Madison Printing"/>
    <s v="Vice President"/>
    <x v="1"/>
  </r>
  <r>
    <n v="800159"/>
    <x v="1"/>
    <x v="1"/>
    <x v="2"/>
    <s v="1 line @ $24.50 x 12 months"/>
    <s v="Helpline"/>
    <x v="2"/>
  </r>
  <r>
    <n v="800159"/>
    <x v="2"/>
    <x v="2"/>
    <x v="3"/>
    <s v="&lt;$1.50 each per sticker"/>
    <s v="Treasurer"/>
    <x v="3"/>
  </r>
  <r>
    <n v="800159"/>
    <x v="2"/>
    <x v="2"/>
    <x v="4"/>
    <s v="&lt;$.50 each per button"/>
    <s v="Treasurer"/>
    <x v="4"/>
  </r>
  <r>
    <n v="800159"/>
    <x v="2"/>
    <x v="2"/>
    <x v="5"/>
    <s v="65 shirts @ 8 per shirt"/>
    <s v="Treasurer"/>
    <x v="5"/>
  </r>
  <r>
    <n v="800159"/>
    <x v="2"/>
    <x v="2"/>
    <x v="6"/>
    <s v="100 kits of miscellaneous emotional support supplies "/>
    <s v="President"/>
    <x v="6"/>
  </r>
  <r>
    <n v="800159"/>
    <x v="3"/>
    <x v="3"/>
    <x v="7"/>
    <s v="Set price by health center"/>
    <s v="President"/>
    <x v="7"/>
  </r>
  <r>
    <n v="800159"/>
    <x v="3"/>
    <x v="3"/>
    <x v="8"/>
    <s v="2 speakers, 600 people"/>
    <s v="President"/>
    <x v="8"/>
  </r>
  <r>
    <n v="800159"/>
    <x v="4"/>
    <x v="4"/>
    <x v="9"/>
    <m/>
    <s v="President"/>
    <x v="9"/>
  </r>
  <r>
    <n v="800159"/>
    <x v="5"/>
    <x v="5"/>
    <x v="10"/>
    <s v="30 people"/>
    <s v="Training Coordinator"/>
    <x v="0"/>
  </r>
  <r>
    <n v="800159"/>
    <x v="5"/>
    <x v="5"/>
    <x v="11"/>
    <s v="30 people"/>
    <s v="Training Coordinator"/>
    <x v="0"/>
  </r>
  <r>
    <n v="800159"/>
    <x v="5"/>
    <x v="5"/>
    <x v="12"/>
    <s v="10 people"/>
    <s v="President"/>
    <x v="9"/>
  </r>
  <r>
    <n v="800159"/>
    <x v="5"/>
    <x v="5"/>
    <x v="13"/>
    <m/>
    <s v="President"/>
    <x v="10"/>
  </r>
  <r>
    <n v="800159"/>
    <x v="5"/>
    <x v="5"/>
    <x v="14"/>
    <s v="300 people"/>
    <s v="Presentations Coordinator"/>
    <x v="0"/>
  </r>
  <r>
    <n v="800159"/>
    <x v="5"/>
    <x v="5"/>
    <x v="15"/>
    <s v="70 people"/>
    <s v="Vice President"/>
    <x v="0"/>
  </r>
  <r>
    <n v="800159"/>
    <x v="5"/>
    <x v="5"/>
    <x v="16"/>
    <s v="1 speaker and 6 exec members x twice a year"/>
    <s v="President"/>
    <x v="1"/>
  </r>
  <r>
    <n v="800159"/>
    <x v="5"/>
    <x v="5"/>
    <x v="17"/>
    <s v="40 people"/>
    <s v="President"/>
    <x v="9"/>
  </r>
  <r>
    <n v="800159"/>
    <x v="6"/>
    <x v="6"/>
    <x v="18"/>
    <s v="7 jackets @ $40 a jacket"/>
    <s v="Treasurer"/>
    <x v="11"/>
  </r>
  <r>
    <n v="800159"/>
    <x v="6"/>
    <x v="6"/>
    <x v="19"/>
    <s v="15 shirts @ $25 a shirt"/>
    <s v="Treasurer"/>
    <x v="12"/>
  </r>
  <r>
    <n v="800159"/>
    <x v="7"/>
    <x v="7"/>
    <x v="20"/>
    <s v="miscellaneous"/>
    <s v="Treasurer"/>
    <x v="0"/>
  </r>
  <r>
    <n v="800159"/>
    <x v="8"/>
    <x v="8"/>
    <x v="21"/>
    <s v="7 people @ 105"/>
    <s v="Treasurer"/>
    <x v="13"/>
  </r>
  <r>
    <n v="800159"/>
    <x v="9"/>
    <x v="9"/>
    <x v="22"/>
    <s v="7 people"/>
    <s v="Treasurer"/>
    <x v="3"/>
  </r>
  <r>
    <n v="800159"/>
    <x v="10"/>
    <x v="10"/>
    <x v="23"/>
    <s v="7 people"/>
    <s v="Treasurer"/>
    <x v="14"/>
  </r>
  <r>
    <n v="800159"/>
    <x v="8"/>
    <x v="8"/>
    <x v="24"/>
    <s v="7 people"/>
    <s v="Treasurer"/>
    <x v="15"/>
  </r>
  <r>
    <n v="800159"/>
    <x v="11"/>
    <x v="11"/>
    <x v="25"/>
    <s v="15 people"/>
    <s v="Treasurer"/>
    <x v="16"/>
  </r>
  <r>
    <n v="800159"/>
    <x v="12"/>
    <x v="12"/>
    <x v="26"/>
    <s v="yearly distribution"/>
    <s v="SGA"/>
    <x v="17"/>
  </r>
  <r>
    <m/>
    <x v="13"/>
    <x v="13"/>
    <x v="27"/>
    <m/>
    <m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169FF6-469B-224E-8828-DEB8C16579DC}" name="PivotTable5" cacheId="4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0" firstHeaderRow="1" firstDataRow="1" firstDataCol="1"/>
  <pivotFields count="7">
    <pivotField showAll="0"/>
    <pivotField axis="axisRow" showAll="0">
      <items count="15">
        <item x="12"/>
        <item x="0"/>
        <item x="1"/>
        <item x="3"/>
        <item x="9"/>
        <item x="5"/>
        <item x="8"/>
        <item x="10"/>
        <item x="6"/>
        <item x="7"/>
        <item x="4"/>
        <item x="2"/>
        <item x="11"/>
        <item x="13"/>
        <item t="default"/>
      </items>
    </pivotField>
    <pivotField axis="axisRow" showAll="0" defaultSubtotal="0">
      <items count="14">
        <item x="6"/>
        <item x="11"/>
        <item x="4"/>
        <item x="5"/>
        <item x="10"/>
        <item x="7"/>
        <item x="0"/>
        <item x="2"/>
        <item x="3"/>
        <item x="8"/>
        <item x="9"/>
        <item x="12"/>
        <item x="1"/>
        <item x="13"/>
      </items>
    </pivotField>
    <pivotField axis="axisRow" showAll="0" defaultSubtotal="0">
      <items count="28">
        <item x="2"/>
        <item x="4"/>
        <item x="13"/>
        <item x="3"/>
        <item x="14"/>
        <item x="25"/>
        <item x="18"/>
        <item x="10"/>
        <item x="6"/>
        <item x="7"/>
        <item x="24"/>
        <item x="1"/>
        <item x="0"/>
        <item x="23"/>
        <item x="20"/>
        <item x="12"/>
        <item x="21"/>
        <item x="26"/>
        <item x="19"/>
        <item x="8"/>
        <item x="16"/>
        <item x="11"/>
        <item x="17"/>
        <item x="15"/>
        <item x="9"/>
        <item x="22"/>
        <item x="5"/>
        <item x="27"/>
      </items>
    </pivotField>
    <pivotField showAll="0"/>
    <pivotField showAll="0"/>
    <pivotField dataField="1" showAll="0">
      <items count="20">
        <item x="17"/>
        <item x="9"/>
        <item x="7"/>
        <item x="0"/>
        <item x="16"/>
        <item x="1"/>
        <item x="11"/>
        <item x="2"/>
        <item x="3"/>
        <item x="4"/>
        <item x="12"/>
        <item x="10"/>
        <item x="14"/>
        <item x="5"/>
        <item x="15"/>
        <item x="13"/>
        <item x="6"/>
        <item x="8"/>
        <item x="18"/>
        <item t="default"/>
      </items>
    </pivotField>
  </pivotFields>
  <rowFields count="3">
    <field x="1"/>
    <field x="2"/>
    <field x="3"/>
  </rowFields>
  <rowItems count="57">
    <i>
      <x/>
    </i>
    <i r="1">
      <x v="11"/>
    </i>
    <i r="2">
      <x v="17"/>
    </i>
    <i>
      <x v="1"/>
    </i>
    <i r="1">
      <x v="6"/>
    </i>
    <i r="2">
      <x v="11"/>
    </i>
    <i r="2">
      <x v="12"/>
    </i>
    <i>
      <x v="2"/>
    </i>
    <i r="1">
      <x v="12"/>
    </i>
    <i r="2">
      <x/>
    </i>
    <i>
      <x v="3"/>
    </i>
    <i r="1">
      <x v="8"/>
    </i>
    <i r="2">
      <x v="9"/>
    </i>
    <i r="2">
      <x v="19"/>
    </i>
    <i>
      <x v="4"/>
    </i>
    <i r="1">
      <x v="10"/>
    </i>
    <i r="2">
      <x v="25"/>
    </i>
    <i>
      <x v="5"/>
    </i>
    <i r="1">
      <x v="3"/>
    </i>
    <i r="2">
      <x v="2"/>
    </i>
    <i r="2">
      <x v="4"/>
    </i>
    <i r="2">
      <x v="7"/>
    </i>
    <i r="2">
      <x v="15"/>
    </i>
    <i r="2">
      <x v="20"/>
    </i>
    <i r="2">
      <x v="21"/>
    </i>
    <i r="2">
      <x v="22"/>
    </i>
    <i r="2">
      <x v="23"/>
    </i>
    <i>
      <x v="6"/>
    </i>
    <i r="1">
      <x v="9"/>
    </i>
    <i r="2">
      <x v="10"/>
    </i>
    <i r="2">
      <x v="16"/>
    </i>
    <i>
      <x v="7"/>
    </i>
    <i r="1">
      <x v="4"/>
    </i>
    <i r="2">
      <x v="13"/>
    </i>
    <i>
      <x v="8"/>
    </i>
    <i r="1">
      <x/>
    </i>
    <i r="2">
      <x v="6"/>
    </i>
    <i r="2">
      <x v="18"/>
    </i>
    <i>
      <x v="9"/>
    </i>
    <i r="1">
      <x v="5"/>
    </i>
    <i r="2">
      <x v="14"/>
    </i>
    <i>
      <x v="10"/>
    </i>
    <i r="1">
      <x v="2"/>
    </i>
    <i r="2">
      <x v="24"/>
    </i>
    <i>
      <x v="11"/>
    </i>
    <i r="1">
      <x v="7"/>
    </i>
    <i r="2">
      <x v="1"/>
    </i>
    <i r="2">
      <x v="3"/>
    </i>
    <i r="2">
      <x v="8"/>
    </i>
    <i r="2">
      <x v="26"/>
    </i>
    <i>
      <x v="12"/>
    </i>
    <i r="1">
      <x v="1"/>
    </i>
    <i r="2">
      <x v="5"/>
    </i>
    <i>
      <x v="13"/>
    </i>
    <i r="1">
      <x v="13"/>
    </i>
    <i r="2">
      <x v="27"/>
    </i>
    <i t="grand">
      <x/>
    </i>
  </rowItems>
  <colItems count="1">
    <i/>
  </colItems>
  <dataFields count="1">
    <dataField name="Sum of Amount" fld="6" baseField="0" baseItem="0"/>
  </dataField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F15F-037E-3243-AFB3-EC808869F589}">
  <dimension ref="A3:B60"/>
  <sheetViews>
    <sheetView tabSelected="1" workbookViewId="0">
      <selection activeCell="A3" sqref="A3:B60"/>
    </sheetView>
  </sheetViews>
  <sheetFormatPr baseColWidth="10" defaultRowHeight="15" x14ac:dyDescent="0.2"/>
  <cols>
    <col min="1" max="1" width="50.6640625" bestFit="1" customWidth="1"/>
    <col min="2" max="2" width="13" bestFit="1" customWidth="1"/>
    <col min="3" max="3" width="17.1640625" bestFit="1" customWidth="1"/>
  </cols>
  <sheetData>
    <row r="3" spans="1:2" x14ac:dyDescent="0.2">
      <c r="A3" s="7" t="s">
        <v>70</v>
      </c>
      <c r="B3" t="s">
        <v>73</v>
      </c>
    </row>
    <row r="4" spans="1:2" x14ac:dyDescent="0.2">
      <c r="A4" s="8">
        <v>10600</v>
      </c>
      <c r="B4" s="9">
        <v>-13335</v>
      </c>
    </row>
    <row r="5" spans="1:2" x14ac:dyDescent="0.2">
      <c r="A5" s="10" t="s">
        <v>74</v>
      </c>
      <c r="B5" s="9"/>
    </row>
    <row r="6" spans="1:2" x14ac:dyDescent="0.2">
      <c r="A6" s="11" t="s">
        <v>48</v>
      </c>
      <c r="B6" s="9">
        <v>-13335</v>
      </c>
    </row>
    <row r="7" spans="1:2" x14ac:dyDescent="0.2">
      <c r="A7" s="8">
        <v>121500</v>
      </c>
      <c r="B7" s="9">
        <v>450</v>
      </c>
    </row>
    <row r="8" spans="1:2" x14ac:dyDescent="0.2">
      <c r="A8" s="10" t="s">
        <v>75</v>
      </c>
      <c r="B8" s="9"/>
    </row>
    <row r="9" spans="1:2" x14ac:dyDescent="0.2">
      <c r="A9" s="11" t="s">
        <v>62</v>
      </c>
      <c r="B9" s="9">
        <v>250</v>
      </c>
    </row>
    <row r="10" spans="1:2" x14ac:dyDescent="0.2">
      <c r="A10" s="11" t="s">
        <v>7</v>
      </c>
      <c r="B10" s="9">
        <v>200</v>
      </c>
    </row>
    <row r="11" spans="1:2" x14ac:dyDescent="0.2">
      <c r="A11" s="8">
        <v>121800</v>
      </c>
      <c r="B11" s="9">
        <v>294</v>
      </c>
    </row>
    <row r="12" spans="1:2" x14ac:dyDescent="0.2">
      <c r="A12" s="10" t="s">
        <v>76</v>
      </c>
      <c r="B12" s="9"/>
    </row>
    <row r="13" spans="1:2" x14ac:dyDescent="0.2">
      <c r="A13" s="11" t="s">
        <v>12</v>
      </c>
      <c r="B13" s="9">
        <v>294</v>
      </c>
    </row>
    <row r="14" spans="1:2" x14ac:dyDescent="0.2">
      <c r="A14" s="8">
        <v>124600</v>
      </c>
      <c r="B14" s="9">
        <v>5500</v>
      </c>
    </row>
    <row r="15" spans="1:2" x14ac:dyDescent="0.2">
      <c r="A15" s="10" t="s">
        <v>77</v>
      </c>
      <c r="B15" s="9"/>
    </row>
    <row r="16" spans="1:2" x14ac:dyDescent="0.2">
      <c r="A16" s="11" t="s">
        <v>21</v>
      </c>
      <c r="B16" s="9">
        <v>175</v>
      </c>
    </row>
    <row r="17" spans="1:2" x14ac:dyDescent="0.2">
      <c r="A17" s="11" t="s">
        <v>23</v>
      </c>
      <c r="B17" s="9">
        <v>5325</v>
      </c>
    </row>
    <row r="18" spans="1:2" x14ac:dyDescent="0.2">
      <c r="A18" s="8">
        <v>124800</v>
      </c>
      <c r="B18" s="9">
        <v>300</v>
      </c>
    </row>
    <row r="19" spans="1:2" x14ac:dyDescent="0.2">
      <c r="A19" s="10" t="s">
        <v>54</v>
      </c>
      <c r="B19" s="9"/>
    </row>
    <row r="20" spans="1:2" x14ac:dyDescent="0.2">
      <c r="A20" s="11" t="s">
        <v>56</v>
      </c>
      <c r="B20" s="9">
        <v>300</v>
      </c>
    </row>
    <row r="21" spans="1:2" x14ac:dyDescent="0.2">
      <c r="A21" s="8">
        <v>126400</v>
      </c>
      <c r="B21" s="9">
        <v>1650</v>
      </c>
    </row>
    <row r="22" spans="1:2" x14ac:dyDescent="0.2">
      <c r="A22" s="10" t="s">
        <v>25</v>
      </c>
      <c r="B22" s="9"/>
    </row>
    <row r="23" spans="1:2" x14ac:dyDescent="0.2">
      <c r="A23" s="11" t="s">
        <v>30</v>
      </c>
      <c r="B23" s="9">
        <v>400</v>
      </c>
    </row>
    <row r="24" spans="1:2" x14ac:dyDescent="0.2">
      <c r="A24" s="11" t="s">
        <v>31</v>
      </c>
      <c r="B24" s="9">
        <v>200</v>
      </c>
    </row>
    <row r="25" spans="1:2" x14ac:dyDescent="0.2">
      <c r="A25" s="11" t="s">
        <v>26</v>
      </c>
      <c r="B25" s="9">
        <v>200</v>
      </c>
    </row>
    <row r="26" spans="1:2" x14ac:dyDescent="0.2">
      <c r="A26" s="11" t="s">
        <v>67</v>
      </c>
      <c r="B26" s="9">
        <v>100</v>
      </c>
    </row>
    <row r="27" spans="1:2" x14ac:dyDescent="0.2">
      <c r="A27" s="11" t="s">
        <v>34</v>
      </c>
      <c r="B27" s="9">
        <v>250</v>
      </c>
    </row>
    <row r="28" spans="1:2" x14ac:dyDescent="0.2">
      <c r="A28" s="11" t="s">
        <v>66</v>
      </c>
      <c r="B28" s="9">
        <v>200</v>
      </c>
    </row>
    <row r="29" spans="1:2" x14ac:dyDescent="0.2">
      <c r="A29" s="11" t="s">
        <v>36</v>
      </c>
      <c r="B29" s="9">
        <v>100</v>
      </c>
    </row>
    <row r="30" spans="1:2" x14ac:dyDescent="0.2">
      <c r="A30" s="11" t="s">
        <v>61</v>
      </c>
      <c r="B30" s="9">
        <v>200</v>
      </c>
    </row>
    <row r="31" spans="1:2" x14ac:dyDescent="0.2">
      <c r="A31" s="8">
        <v>128500</v>
      </c>
      <c r="B31" s="9">
        <v>1436</v>
      </c>
    </row>
    <row r="32" spans="1:2" x14ac:dyDescent="0.2">
      <c r="A32" s="10" t="s">
        <v>44</v>
      </c>
      <c r="B32" s="9"/>
    </row>
    <row r="33" spans="1:2" x14ac:dyDescent="0.2">
      <c r="A33" s="11" t="s">
        <v>53</v>
      </c>
      <c r="B33" s="9">
        <v>700</v>
      </c>
    </row>
    <row r="34" spans="1:2" x14ac:dyDescent="0.2">
      <c r="A34" s="11" t="s">
        <v>69</v>
      </c>
      <c r="B34" s="9">
        <v>736</v>
      </c>
    </row>
    <row r="35" spans="1:2" x14ac:dyDescent="0.2">
      <c r="A35" s="8">
        <v>128800</v>
      </c>
      <c r="B35" s="9">
        <v>500</v>
      </c>
    </row>
    <row r="36" spans="1:2" x14ac:dyDescent="0.2">
      <c r="A36" s="10" t="s">
        <v>55</v>
      </c>
      <c r="B36" s="9"/>
    </row>
    <row r="37" spans="1:2" x14ac:dyDescent="0.2">
      <c r="A37" s="11" t="s">
        <v>57</v>
      </c>
      <c r="B37" s="9">
        <v>500</v>
      </c>
    </row>
    <row r="38" spans="1:2" x14ac:dyDescent="0.2">
      <c r="A38" s="8">
        <v>131100</v>
      </c>
      <c r="B38" s="9">
        <v>655</v>
      </c>
    </row>
    <row r="39" spans="1:2" x14ac:dyDescent="0.2">
      <c r="A39" s="10" t="s">
        <v>38</v>
      </c>
      <c r="B39" s="9"/>
    </row>
    <row r="40" spans="1:2" x14ac:dyDescent="0.2">
      <c r="A40" s="11" t="s">
        <v>39</v>
      </c>
      <c r="B40" s="9">
        <v>280</v>
      </c>
    </row>
    <row r="41" spans="1:2" x14ac:dyDescent="0.2">
      <c r="A41" s="11" t="s">
        <v>41</v>
      </c>
      <c r="B41" s="9">
        <v>375</v>
      </c>
    </row>
    <row r="42" spans="1:2" x14ac:dyDescent="0.2">
      <c r="A42" s="8">
        <v>131200</v>
      </c>
      <c r="B42" s="9">
        <v>200</v>
      </c>
    </row>
    <row r="43" spans="1:2" x14ac:dyDescent="0.2">
      <c r="A43" s="10" t="s">
        <v>78</v>
      </c>
      <c r="B43" s="9"/>
    </row>
    <row r="44" spans="1:2" x14ac:dyDescent="0.2">
      <c r="A44" s="11" t="s">
        <v>68</v>
      </c>
      <c r="B44" s="9">
        <v>200</v>
      </c>
    </row>
    <row r="45" spans="1:2" x14ac:dyDescent="0.2">
      <c r="A45" s="8">
        <v>137400</v>
      </c>
      <c r="B45" s="9">
        <v>100</v>
      </c>
    </row>
    <row r="46" spans="1:2" x14ac:dyDescent="0.2">
      <c r="A46" s="10" t="s">
        <v>58</v>
      </c>
      <c r="B46" s="9"/>
    </row>
    <row r="47" spans="1:2" x14ac:dyDescent="0.2">
      <c r="A47" s="11" t="s">
        <v>59</v>
      </c>
      <c r="B47" s="9">
        <v>100</v>
      </c>
    </row>
    <row r="48" spans="1:2" x14ac:dyDescent="0.2">
      <c r="A48" s="8">
        <v>137810</v>
      </c>
      <c r="B48" s="9">
        <v>2020</v>
      </c>
    </row>
    <row r="49" spans="1:2" x14ac:dyDescent="0.2">
      <c r="A49" s="10" t="s">
        <v>79</v>
      </c>
      <c r="B49" s="9"/>
    </row>
    <row r="50" spans="1:2" x14ac:dyDescent="0.2">
      <c r="A50" s="11" t="s">
        <v>64</v>
      </c>
      <c r="B50" s="9">
        <v>370</v>
      </c>
    </row>
    <row r="51" spans="1:2" x14ac:dyDescent="0.2">
      <c r="A51" s="11" t="s">
        <v>63</v>
      </c>
      <c r="B51" s="9">
        <v>300</v>
      </c>
    </row>
    <row r="52" spans="1:2" x14ac:dyDescent="0.2">
      <c r="A52" s="11" t="s">
        <v>65</v>
      </c>
      <c r="B52" s="9">
        <v>830</v>
      </c>
    </row>
    <row r="53" spans="1:2" x14ac:dyDescent="0.2">
      <c r="A53" s="11" t="s">
        <v>18</v>
      </c>
      <c r="B53" s="9">
        <v>520</v>
      </c>
    </row>
    <row r="54" spans="1:2" x14ac:dyDescent="0.2">
      <c r="A54" s="8">
        <v>153500</v>
      </c>
      <c r="B54" s="9">
        <v>230</v>
      </c>
    </row>
    <row r="55" spans="1:2" x14ac:dyDescent="0.2">
      <c r="A55" s="10" t="s">
        <v>52</v>
      </c>
      <c r="B55" s="9"/>
    </row>
    <row r="56" spans="1:2" x14ac:dyDescent="0.2">
      <c r="A56" s="11" t="s">
        <v>51</v>
      </c>
      <c r="B56" s="9">
        <v>230</v>
      </c>
    </row>
    <row r="57" spans="1:2" x14ac:dyDescent="0.2">
      <c r="A57" s="8" t="s">
        <v>71</v>
      </c>
      <c r="B57" s="9"/>
    </row>
    <row r="58" spans="1:2" x14ac:dyDescent="0.2">
      <c r="A58" s="10" t="s">
        <v>71</v>
      </c>
      <c r="B58" s="9"/>
    </row>
    <row r="59" spans="1:2" x14ac:dyDescent="0.2">
      <c r="A59" s="11" t="s">
        <v>71</v>
      </c>
      <c r="B59" s="9"/>
    </row>
    <row r="60" spans="1:2" x14ac:dyDescent="0.2">
      <c r="A60" s="8" t="s">
        <v>72</v>
      </c>
      <c r="B60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opLeftCell="E2" workbookViewId="0">
      <selection activeCell="C16" sqref="C16"/>
    </sheetView>
  </sheetViews>
  <sheetFormatPr baseColWidth="10" defaultColWidth="12.5" defaultRowHeight="15" x14ac:dyDescent="0.2"/>
  <cols>
    <col min="1" max="1" width="12.5" style="3"/>
    <col min="2" max="2" width="14.5" style="3" bestFit="1" customWidth="1"/>
    <col min="3" max="3" width="37.83203125" style="3" customWidth="1"/>
    <col min="4" max="4" width="57.5" style="3" bestFit="1" customWidth="1"/>
    <col min="5" max="5" width="57.5" style="3" customWidth="1"/>
    <col min="6" max="6" width="22.6640625" style="3" bestFit="1" customWidth="1"/>
    <col min="7" max="7" width="13.1640625" style="4" bestFit="1" customWidth="1"/>
    <col min="8" max="16384" width="12.5" style="3"/>
  </cols>
  <sheetData>
    <row r="1" spans="1:7" s="1" customFormat="1" ht="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x14ac:dyDescent="0.2">
      <c r="A2" s="3">
        <v>800159</v>
      </c>
      <c r="B2" s="3">
        <v>121500</v>
      </c>
      <c r="C2" s="3" t="str">
        <f>LOOKUP(B2,'[1]Account Codes'!A:B)</f>
        <v>Printing Services</v>
      </c>
      <c r="D2" s="3" t="s">
        <v>7</v>
      </c>
      <c r="E2" s="3" t="s">
        <v>8</v>
      </c>
      <c r="F2" s="3" t="s">
        <v>9</v>
      </c>
      <c r="G2" s="4">
        <v>200</v>
      </c>
    </row>
    <row r="3" spans="1:7" x14ac:dyDescent="0.2">
      <c r="A3" s="3">
        <v>800159</v>
      </c>
      <c r="B3" s="3">
        <v>121500</v>
      </c>
      <c r="C3" s="3" t="str">
        <f>LOOKUP(B3,'[1]Account Codes'!A:B)</f>
        <v>Printing Services</v>
      </c>
      <c r="D3" s="3" t="s">
        <v>62</v>
      </c>
      <c r="E3" s="3" t="s">
        <v>10</v>
      </c>
      <c r="F3" s="3" t="s">
        <v>11</v>
      </c>
      <c r="G3" s="4">
        <v>250</v>
      </c>
    </row>
    <row r="4" spans="1:7" x14ac:dyDescent="0.2">
      <c r="A4" s="3">
        <v>800159</v>
      </c>
      <c r="B4" s="3">
        <v>121800</v>
      </c>
      <c r="C4" s="3" t="str">
        <f>LOOKUP(B4,'[1]Account Codes'!A:B)</f>
        <v>Telecom</v>
      </c>
      <c r="D4" s="3" t="s">
        <v>12</v>
      </c>
      <c r="E4" s="3" t="s">
        <v>13</v>
      </c>
      <c r="F4" s="3" t="s">
        <v>14</v>
      </c>
      <c r="G4" s="4">
        <f>24.5*12</f>
        <v>294</v>
      </c>
    </row>
    <row r="5" spans="1:7" x14ac:dyDescent="0.2">
      <c r="A5" s="3">
        <v>800159</v>
      </c>
      <c r="B5" s="3">
        <v>137810</v>
      </c>
      <c r="C5" s="3" t="str">
        <f>LOOKUP(B5,'[1]Account Codes'!A:B)</f>
        <v>Promotional Supplies</v>
      </c>
      <c r="D5" s="3" t="s">
        <v>63</v>
      </c>
      <c r="E5" s="3" t="s">
        <v>15</v>
      </c>
      <c r="F5" s="3" t="s">
        <v>16</v>
      </c>
      <c r="G5" s="4">
        <v>300</v>
      </c>
    </row>
    <row r="6" spans="1:7" x14ac:dyDescent="0.2">
      <c r="A6" s="3">
        <v>800159</v>
      </c>
      <c r="B6" s="3">
        <v>137810</v>
      </c>
      <c r="C6" s="3" t="str">
        <f>LOOKUP(B6,'[1]Account Codes'!A:B)</f>
        <v>Promotional Supplies</v>
      </c>
      <c r="D6" s="3" t="s">
        <v>64</v>
      </c>
      <c r="E6" s="3" t="s">
        <v>17</v>
      </c>
      <c r="F6" s="3" t="s">
        <v>16</v>
      </c>
      <c r="G6" s="4">
        <v>370</v>
      </c>
    </row>
    <row r="7" spans="1:7" x14ac:dyDescent="0.2">
      <c r="A7" s="3">
        <v>800159</v>
      </c>
      <c r="B7" s="3">
        <v>137810</v>
      </c>
      <c r="C7" s="3" t="str">
        <f>LOOKUP(B7,'[1]Account Codes'!A:B)</f>
        <v>Promotional Supplies</v>
      </c>
      <c r="D7" s="3" t="s">
        <v>18</v>
      </c>
      <c r="E7" s="3" t="s">
        <v>60</v>
      </c>
      <c r="F7" s="3" t="s">
        <v>16</v>
      </c>
      <c r="G7" s="4">
        <v>520</v>
      </c>
    </row>
    <row r="8" spans="1:7" x14ac:dyDescent="0.2">
      <c r="A8" s="3">
        <v>800159</v>
      </c>
      <c r="B8" s="3">
        <v>137810</v>
      </c>
      <c r="C8" s="3" t="str">
        <f>LOOKUP(B8,'[1]Account Codes'!A:B)</f>
        <v>Promotional Supplies</v>
      </c>
      <c r="D8" s="3" t="s">
        <v>65</v>
      </c>
      <c r="E8" s="3" t="s">
        <v>19</v>
      </c>
      <c r="F8" s="3" t="s">
        <v>20</v>
      </c>
      <c r="G8" s="4">
        <v>830</v>
      </c>
    </row>
    <row r="9" spans="1:7" x14ac:dyDescent="0.2">
      <c r="A9" s="3">
        <v>800159</v>
      </c>
      <c r="B9" s="3">
        <v>124600</v>
      </c>
      <c r="C9" s="3" t="str">
        <f>LOOKUP(B9,'[1]Account Codes'!A:B)</f>
        <v>Public Information &amp; Public Relations</v>
      </c>
      <c r="D9" s="3" t="s">
        <v>21</v>
      </c>
      <c r="E9" s="3" t="s">
        <v>22</v>
      </c>
      <c r="F9" s="3" t="s">
        <v>20</v>
      </c>
      <c r="G9" s="4">
        <v>175</v>
      </c>
    </row>
    <row r="10" spans="1:7" x14ac:dyDescent="0.2">
      <c r="A10" s="3">
        <v>800159</v>
      </c>
      <c r="B10" s="3">
        <v>124600</v>
      </c>
      <c r="C10" s="3" t="str">
        <f>LOOKUP(B10,'[1]Account Codes'!A:B)</f>
        <v>Public Information &amp; Public Relations</v>
      </c>
      <c r="D10" s="3" t="s">
        <v>23</v>
      </c>
      <c r="E10" s="3" t="s">
        <v>24</v>
      </c>
      <c r="F10" s="3" t="s">
        <v>20</v>
      </c>
      <c r="G10" s="4">
        <v>5325</v>
      </c>
    </row>
    <row r="11" spans="1:7" x14ac:dyDescent="0.2">
      <c r="A11" s="3">
        <v>800159</v>
      </c>
      <c r="B11" s="3">
        <v>137400</v>
      </c>
      <c r="C11" s="3" t="s">
        <v>58</v>
      </c>
      <c r="D11" s="3" t="s">
        <v>59</v>
      </c>
      <c r="F11" s="3" t="s">
        <v>20</v>
      </c>
      <c r="G11" s="4">
        <v>100</v>
      </c>
    </row>
    <row r="12" spans="1:7" x14ac:dyDescent="0.2">
      <c r="A12" s="3">
        <v>800159</v>
      </c>
      <c r="B12" s="3">
        <v>126400</v>
      </c>
      <c r="C12" s="3" t="str">
        <f>LOOKUP(B12,'[1]Account Codes'!A:B)</f>
        <v>Food &amp; Dietary Services</v>
      </c>
      <c r="D12" s="3" t="s">
        <v>26</v>
      </c>
      <c r="E12" s="3" t="s">
        <v>27</v>
      </c>
      <c r="F12" s="3" t="s">
        <v>28</v>
      </c>
      <c r="G12" s="4">
        <v>200</v>
      </c>
    </row>
    <row r="13" spans="1:7" x14ac:dyDescent="0.2">
      <c r="A13" s="3">
        <v>800159</v>
      </c>
      <c r="B13" s="3">
        <v>126400</v>
      </c>
      <c r="C13" s="3" t="str">
        <f>LOOKUP(B13,'[1]Account Codes'!A:B)</f>
        <v>Food &amp; Dietary Services</v>
      </c>
      <c r="D13" s="3" t="s">
        <v>66</v>
      </c>
      <c r="E13" s="3" t="s">
        <v>27</v>
      </c>
      <c r="F13" s="3" t="s">
        <v>28</v>
      </c>
      <c r="G13" s="4">
        <v>200</v>
      </c>
    </row>
    <row r="14" spans="1:7" x14ac:dyDescent="0.2">
      <c r="A14" s="3">
        <v>800159</v>
      </c>
      <c r="B14" s="3">
        <v>126400</v>
      </c>
      <c r="C14" s="3" t="str">
        <f>LOOKUP(B14,'[1]Account Codes'!A:B)</f>
        <v>Food &amp; Dietary Services</v>
      </c>
      <c r="D14" s="3" t="s">
        <v>67</v>
      </c>
      <c r="E14" s="3" t="s">
        <v>29</v>
      </c>
      <c r="F14" s="3" t="s">
        <v>20</v>
      </c>
      <c r="G14" s="4">
        <v>100</v>
      </c>
    </row>
    <row r="15" spans="1:7" x14ac:dyDescent="0.2">
      <c r="A15" s="3">
        <v>800159</v>
      </c>
      <c r="B15" s="3">
        <v>126400</v>
      </c>
      <c r="C15" s="3" t="s">
        <v>25</v>
      </c>
      <c r="D15" s="3" t="s">
        <v>30</v>
      </c>
      <c r="F15" s="3" t="s">
        <v>20</v>
      </c>
      <c r="G15" s="4">
        <v>400</v>
      </c>
    </row>
    <row r="16" spans="1:7" x14ac:dyDescent="0.2">
      <c r="A16" s="3">
        <v>800159</v>
      </c>
      <c r="B16" s="3">
        <v>126400</v>
      </c>
      <c r="C16" s="3" t="str">
        <f>LOOKUP(B16,'[1]Account Codes'!A:B)</f>
        <v>Food &amp; Dietary Services</v>
      </c>
      <c r="D16" s="3" t="s">
        <v>31</v>
      </c>
      <c r="E16" s="3" t="s">
        <v>32</v>
      </c>
      <c r="F16" s="3" t="s">
        <v>9</v>
      </c>
      <c r="G16" s="4">
        <v>200</v>
      </c>
    </row>
    <row r="17" spans="1:7" x14ac:dyDescent="0.2">
      <c r="A17" s="3">
        <v>800159</v>
      </c>
      <c r="B17" s="3">
        <v>126400</v>
      </c>
      <c r="C17" s="3" t="str">
        <f>LOOKUP(B17,'[1]Account Codes'!A:B)</f>
        <v>Food &amp; Dietary Services</v>
      </c>
      <c r="D17" s="3" t="s">
        <v>61</v>
      </c>
      <c r="E17" s="3" t="s">
        <v>33</v>
      </c>
      <c r="F17" s="3" t="s">
        <v>11</v>
      </c>
      <c r="G17" s="4">
        <v>200</v>
      </c>
    </row>
    <row r="18" spans="1:7" x14ac:dyDescent="0.2">
      <c r="A18" s="3">
        <v>800159</v>
      </c>
      <c r="B18" s="3">
        <v>126400</v>
      </c>
      <c r="C18" s="3" t="str">
        <f>LOOKUP(B18,'[1]Account Codes'!A:B)</f>
        <v>Food &amp; Dietary Services</v>
      </c>
      <c r="D18" s="3" t="s">
        <v>34</v>
      </c>
      <c r="E18" s="3" t="s">
        <v>35</v>
      </c>
      <c r="F18" s="3" t="s">
        <v>20</v>
      </c>
      <c r="G18" s="4">
        <v>250</v>
      </c>
    </row>
    <row r="19" spans="1:7" x14ac:dyDescent="0.2">
      <c r="A19" s="3">
        <v>800159</v>
      </c>
      <c r="B19" s="3">
        <v>126400</v>
      </c>
      <c r="C19" s="3" t="str">
        <f>LOOKUP(B19,'[1]Account Codes'!A:B)</f>
        <v>Food &amp; Dietary Services</v>
      </c>
      <c r="D19" s="3" t="s">
        <v>36</v>
      </c>
      <c r="E19" s="3" t="s">
        <v>37</v>
      </c>
      <c r="F19" s="3" t="s">
        <v>20</v>
      </c>
      <c r="G19" s="4">
        <v>100</v>
      </c>
    </row>
    <row r="20" spans="1:7" x14ac:dyDescent="0.2">
      <c r="A20" s="3">
        <v>800159</v>
      </c>
      <c r="B20" s="3">
        <v>131100</v>
      </c>
      <c r="C20" s="3" t="s">
        <v>38</v>
      </c>
      <c r="D20" s="3" t="s">
        <v>39</v>
      </c>
      <c r="E20" s="3" t="s">
        <v>40</v>
      </c>
      <c r="F20" s="3" t="s">
        <v>16</v>
      </c>
      <c r="G20" s="4">
        <v>280</v>
      </c>
    </row>
    <row r="21" spans="1:7" x14ac:dyDescent="0.2">
      <c r="A21" s="3">
        <v>800159</v>
      </c>
      <c r="B21" s="3">
        <v>131100</v>
      </c>
      <c r="C21" s="3" t="str">
        <f>LOOKUP(B21,'[1]Account Codes'!A:B)</f>
        <v>Apparel supplies</v>
      </c>
      <c r="D21" s="3" t="s">
        <v>41</v>
      </c>
      <c r="E21" s="3" t="s">
        <v>42</v>
      </c>
      <c r="F21" s="3" t="s">
        <v>16</v>
      </c>
      <c r="G21" s="4">
        <v>375</v>
      </c>
    </row>
    <row r="22" spans="1:7" x14ac:dyDescent="0.2">
      <c r="A22" s="3">
        <v>800159</v>
      </c>
      <c r="B22" s="3">
        <v>131200</v>
      </c>
      <c r="C22" s="3" t="str">
        <f>LOOKUP(B22,'[1]Account Codes'!A:B)</f>
        <v>Office Supplies</v>
      </c>
      <c r="D22" s="3" t="s">
        <v>68</v>
      </c>
      <c r="E22" s="3" t="s">
        <v>43</v>
      </c>
      <c r="F22" s="3" t="s">
        <v>16</v>
      </c>
      <c r="G22" s="4">
        <v>200</v>
      </c>
    </row>
    <row r="23" spans="1:7" x14ac:dyDescent="0.2">
      <c r="A23" s="3">
        <v>800159</v>
      </c>
      <c r="B23" s="3">
        <v>128500</v>
      </c>
      <c r="C23" s="3" t="s">
        <v>44</v>
      </c>
      <c r="D23" s="3" t="s">
        <v>69</v>
      </c>
      <c r="E23" s="3" t="s">
        <v>45</v>
      </c>
      <c r="F23" s="3" t="s">
        <v>16</v>
      </c>
      <c r="G23" s="4">
        <v>736</v>
      </c>
    </row>
    <row r="24" spans="1:7" x14ac:dyDescent="0.2">
      <c r="A24" s="3">
        <v>800159</v>
      </c>
      <c r="B24" s="3">
        <v>124800</v>
      </c>
      <c r="C24" s="3" t="s">
        <v>54</v>
      </c>
      <c r="D24" s="3" t="s">
        <v>56</v>
      </c>
      <c r="E24" s="3" t="s">
        <v>46</v>
      </c>
      <c r="F24" s="3" t="s">
        <v>16</v>
      </c>
      <c r="G24" s="4">
        <v>300</v>
      </c>
    </row>
    <row r="25" spans="1:7" x14ac:dyDescent="0.2">
      <c r="A25" s="3">
        <v>800159</v>
      </c>
      <c r="B25" s="3">
        <v>128800</v>
      </c>
      <c r="C25" s="3" t="s">
        <v>55</v>
      </c>
      <c r="D25" s="3" t="s">
        <v>57</v>
      </c>
      <c r="E25" s="3" t="s">
        <v>46</v>
      </c>
      <c r="F25" s="3" t="s">
        <v>16</v>
      </c>
      <c r="G25" s="4">
        <v>500</v>
      </c>
    </row>
    <row r="26" spans="1:7" x14ac:dyDescent="0.2">
      <c r="A26" s="3">
        <v>800159</v>
      </c>
      <c r="B26" s="3">
        <v>128500</v>
      </c>
      <c r="C26" s="3" t="s">
        <v>44</v>
      </c>
      <c r="D26" s="3" t="s">
        <v>53</v>
      </c>
      <c r="E26" s="3" t="s">
        <v>46</v>
      </c>
      <c r="F26" s="3" t="s">
        <v>16</v>
      </c>
      <c r="G26" s="4">
        <v>700</v>
      </c>
    </row>
    <row r="27" spans="1:7" x14ac:dyDescent="0.2">
      <c r="A27" s="3">
        <v>800159</v>
      </c>
      <c r="B27" s="5">
        <v>153500</v>
      </c>
      <c r="C27" s="3" t="s">
        <v>52</v>
      </c>
      <c r="D27" s="3" t="s">
        <v>51</v>
      </c>
      <c r="E27" s="3" t="s">
        <v>47</v>
      </c>
      <c r="F27" s="3" t="s">
        <v>16</v>
      </c>
      <c r="G27" s="4">
        <v>230</v>
      </c>
    </row>
    <row r="28" spans="1:7" x14ac:dyDescent="0.2">
      <c r="A28" s="3">
        <v>800159</v>
      </c>
      <c r="B28" s="3">
        <v>10600</v>
      </c>
      <c r="C28" s="3" t="str">
        <f>LOOKUP(B28,'[1]Account Codes'!A:B)</f>
        <v>Student Fees</v>
      </c>
      <c r="D28" s="3" t="s">
        <v>48</v>
      </c>
      <c r="E28" s="3" t="s">
        <v>49</v>
      </c>
      <c r="F28" s="3" t="s">
        <v>50</v>
      </c>
      <c r="G28" s="4">
        <v>-13335</v>
      </c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48576"/>
  <sheetViews>
    <sheetView topLeftCell="A5" workbookViewId="0">
      <selection activeCell="G13" sqref="G13"/>
    </sheetView>
  </sheetViews>
  <sheetFormatPr baseColWidth="10" defaultColWidth="8.83203125" defaultRowHeight="15" x14ac:dyDescent="0.2"/>
  <cols>
    <col min="1" max="1" width="12.5" customWidth="1"/>
    <col min="4" max="4" width="12" customWidth="1"/>
  </cols>
  <sheetData>
    <row r="1" spans="1:4" x14ac:dyDescent="0.2">
      <c r="A1" s="4">
        <v>200</v>
      </c>
      <c r="D1" s="4">
        <v>200</v>
      </c>
    </row>
    <row r="2" spans="1:4" x14ac:dyDescent="0.2">
      <c r="A2" s="4">
        <v>250</v>
      </c>
      <c r="D2" s="4">
        <v>250</v>
      </c>
    </row>
    <row r="3" spans="1:4" x14ac:dyDescent="0.2">
      <c r="A3" s="4">
        <f>24.5*12</f>
        <v>294</v>
      </c>
      <c r="D3" s="4">
        <f>24.5*12</f>
        <v>294</v>
      </c>
    </row>
    <row r="4" spans="1:4" x14ac:dyDescent="0.2">
      <c r="A4" s="4">
        <v>300</v>
      </c>
      <c r="D4" s="4">
        <v>300</v>
      </c>
    </row>
    <row r="5" spans="1:4" x14ac:dyDescent="0.2">
      <c r="A5" s="4">
        <v>370</v>
      </c>
      <c r="D5" s="4">
        <v>370</v>
      </c>
    </row>
    <row r="6" spans="1:4" x14ac:dyDescent="0.2">
      <c r="A6" s="4">
        <v>420</v>
      </c>
      <c r="D6" s="4">
        <v>520</v>
      </c>
    </row>
    <row r="7" spans="1:4" x14ac:dyDescent="0.2">
      <c r="A7" s="4">
        <v>830</v>
      </c>
      <c r="D7" s="4">
        <v>830</v>
      </c>
    </row>
    <row r="8" spans="1:4" x14ac:dyDescent="0.2">
      <c r="A8" s="4">
        <v>175</v>
      </c>
      <c r="D8" s="4">
        <v>175</v>
      </c>
    </row>
    <row r="9" spans="1:4" x14ac:dyDescent="0.2">
      <c r="A9" s="4">
        <v>5325</v>
      </c>
      <c r="D9" s="4">
        <v>5325</v>
      </c>
    </row>
    <row r="10" spans="1:4" x14ac:dyDescent="0.2">
      <c r="A10" s="4">
        <v>300</v>
      </c>
      <c r="D10" s="4">
        <v>100</v>
      </c>
    </row>
    <row r="11" spans="1:4" x14ac:dyDescent="0.2">
      <c r="A11" s="4">
        <v>200</v>
      </c>
      <c r="D11" s="4">
        <v>200</v>
      </c>
    </row>
    <row r="12" spans="1:4" x14ac:dyDescent="0.2">
      <c r="A12" s="4">
        <v>200</v>
      </c>
      <c r="D12" s="4">
        <v>200</v>
      </c>
    </row>
    <row r="13" spans="1:4" x14ac:dyDescent="0.2">
      <c r="A13" s="4">
        <v>100</v>
      </c>
      <c r="D13" s="4">
        <v>100</v>
      </c>
    </row>
    <row r="14" spans="1:4" x14ac:dyDescent="0.2">
      <c r="A14" s="4">
        <v>400</v>
      </c>
      <c r="D14" s="4">
        <v>400</v>
      </c>
    </row>
    <row r="15" spans="1:4" x14ac:dyDescent="0.2">
      <c r="A15" s="4">
        <v>200</v>
      </c>
      <c r="D15" s="4">
        <v>200</v>
      </c>
    </row>
    <row r="16" spans="1:4" x14ac:dyDescent="0.2">
      <c r="A16" s="4">
        <v>200</v>
      </c>
      <c r="D16" s="4">
        <v>200</v>
      </c>
    </row>
    <row r="17" spans="1:4" x14ac:dyDescent="0.2">
      <c r="A17" s="4">
        <v>250</v>
      </c>
      <c r="D17" s="4">
        <v>250</v>
      </c>
    </row>
    <row r="18" spans="1:4" x14ac:dyDescent="0.2">
      <c r="A18" s="4">
        <v>100</v>
      </c>
      <c r="D18" s="4">
        <v>100</v>
      </c>
    </row>
    <row r="19" spans="1:4" x14ac:dyDescent="0.2">
      <c r="A19" s="4">
        <v>280</v>
      </c>
      <c r="D19" s="4">
        <v>280</v>
      </c>
    </row>
    <row r="20" spans="1:4" x14ac:dyDescent="0.2">
      <c r="A20" s="4">
        <v>375</v>
      </c>
      <c r="D20" s="4">
        <v>375</v>
      </c>
    </row>
    <row r="21" spans="1:4" x14ac:dyDescent="0.2">
      <c r="A21" s="4">
        <v>200</v>
      </c>
      <c r="D21" s="4">
        <v>200</v>
      </c>
    </row>
    <row r="22" spans="1:4" x14ac:dyDescent="0.2">
      <c r="A22" s="4">
        <v>735</v>
      </c>
      <c r="D22" s="4">
        <v>736</v>
      </c>
    </row>
    <row r="23" spans="1:4" x14ac:dyDescent="0.2">
      <c r="A23" s="4">
        <v>300</v>
      </c>
      <c r="D23" s="4">
        <v>300</v>
      </c>
    </row>
    <row r="24" spans="1:4" x14ac:dyDescent="0.2">
      <c r="A24" s="4">
        <v>500</v>
      </c>
      <c r="D24" s="4">
        <v>500</v>
      </c>
    </row>
    <row r="25" spans="1:4" x14ac:dyDescent="0.2">
      <c r="A25" s="4">
        <v>700</v>
      </c>
      <c r="D25" s="4">
        <v>700</v>
      </c>
    </row>
    <row r="26" spans="1:4" x14ac:dyDescent="0.2">
      <c r="A26" s="4">
        <v>230</v>
      </c>
      <c r="D26" s="4">
        <v>230</v>
      </c>
    </row>
    <row r="27" spans="1:4" x14ac:dyDescent="0.2">
      <c r="A27" s="6">
        <f>SUM(A1:A26)</f>
        <v>13434</v>
      </c>
      <c r="D27" s="6">
        <f>SUM(D1:D26)</f>
        <v>13335</v>
      </c>
    </row>
    <row r="1048576" spans="1:1" x14ac:dyDescent="0.2">
      <c r="A1048576" s="6">
        <f>SUM(A1:A1048575)</f>
        <v>26868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Poole</dc:creator>
  <cp:lastModifiedBy>Microsoft Office User</cp:lastModifiedBy>
  <dcterms:created xsi:type="dcterms:W3CDTF">2019-03-07T21:35:01Z</dcterms:created>
  <dcterms:modified xsi:type="dcterms:W3CDTF">2019-04-02T16:29:20Z</dcterms:modified>
</cp:coreProperties>
</file>