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mpe/Desktop/FY19 FEB Budgets/"/>
    </mc:Choice>
  </mc:AlternateContent>
  <xr:revisionPtr revIDLastSave="0" documentId="12_ncr:500000_{024AD719-217C-2944-A57C-E3118CCBA81B}" xr6:coauthVersionLast="31" xr6:coauthVersionMax="31" xr10:uidLastSave="{00000000-0000-0000-0000-000000000000}"/>
  <bookViews>
    <workbookView xWindow="-34780" yWindow="-2860" windowWidth="20820" windowHeight="16440" tabRatio="500" activeTab="2" xr2:uid="{00000000-000D-0000-FFFF-FFFF00000000}"/>
  </bookViews>
  <sheets>
    <sheet name="Instructions" sheetId="1" r:id="rId1"/>
    <sheet name="Account Codes" sheetId="2" r:id="rId2"/>
    <sheet name="FY19 Pivot Table" sheetId="12" r:id="rId3"/>
    <sheet name="Account Code summary" sheetId="13" r:id="rId4"/>
    <sheet name="FY19 Budget" sheetId="3" r:id="rId5"/>
    <sheet name="Reconcile Report" sheetId="4" r:id="rId6"/>
    <sheet name="Sheet1" sheetId="9" r:id="rId7"/>
  </sheets>
  <calcPr calcId="162913"/>
  <pivotCaches>
    <pivotCache cacheId="132" r:id="rId8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3" l="1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G7" i="3"/>
  <c r="C7" i="3"/>
  <c r="G6" i="3"/>
  <c r="C6" i="3"/>
  <c r="G5" i="3"/>
  <c r="C5" i="3"/>
  <c r="G4" i="3"/>
  <c r="C4" i="3"/>
  <c r="C3" i="3"/>
  <c r="C2" i="3"/>
  <c r="B12" i="4"/>
  <c r="B24" i="4"/>
  <c r="B23" i="4"/>
  <c r="B22" i="4"/>
  <c r="B21" i="4"/>
  <c r="B20" i="4"/>
  <c r="B19" i="4"/>
  <c r="B18" i="4"/>
  <c r="B17" i="4"/>
  <c r="B16" i="4"/>
  <c r="B15" i="4"/>
  <c r="B14" i="4"/>
  <c r="B13" i="4"/>
  <c r="B11" i="4"/>
  <c r="B10" i="4"/>
  <c r="B9" i="4"/>
  <c r="B8" i="4"/>
  <c r="F7" i="4"/>
  <c r="B7" i="4"/>
  <c r="F6" i="4"/>
  <c r="B6" i="4"/>
  <c r="F5" i="4"/>
  <c r="B5" i="4"/>
  <c r="F4" i="4"/>
  <c r="B4" i="4"/>
  <c r="B3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2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<sst xmlns="http://schemas.openxmlformats.org/spreadsheetml/2006/main" count="283" uniqueCount="129">
  <si>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</si>
  <si>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</si>
  <si>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</si>
  <si>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</si>
  <si>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</si>
  <si>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</si>
  <si>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</si>
  <si>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</si>
  <si>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</si>
  <si>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</si>
  <si>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</si>
  <si>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</si>
  <si>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</si>
  <si>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</si>
  <si>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</si>
  <si>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</si>
  <si>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</si>
  <si>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</si>
  <si>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</si>
  <si>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</si>
  <si>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</si>
  <si>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</si>
  <si>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</si>
  <si>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</si>
  <si>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</si>
  <si>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</si>
  <si>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</si>
  <si>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</si>
  <si>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</si>
  <si>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</si>
  <si>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</si>
  <si>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</si>
  <si>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</si>
  <si>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</si>
  <si>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</si>
  <si>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</si>
  <si>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</si>
  <si>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</si>
  <si>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</si>
  <si>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</si>
  <si>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</si>
  <si>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</si>
  <si>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</si>
  <si>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</si>
  <si>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</si>
  <si>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</si>
  <si>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</si>
  <si>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</si>
  <si>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</si>
  <si>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</si>
  <si>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</si>
  <si>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</si>
  <si>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</si>
  <si>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</si>
  <si>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</si>
  <si>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</si>
  <si>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</si>
  <si>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</si>
  <si>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</si>
  <si>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</si>
  <si>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</si>
  <si>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</si>
  <si>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</si>
  <si>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</si>
  <si>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</si>
  <si>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</si>
  <si>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</si>
  <si>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</si>
  <si>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</si>
  <si>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</si>
  <si>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</si>
  <si>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(blank)</t>
  </si>
  <si>
    <t>Grand Total</t>
  </si>
  <si>
    <t>Row Labels</t>
  </si>
  <si>
    <t>Total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</si>
  <si>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</si>
  <si>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</si>
  <si>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70 people</t>
  </si>
  <si>
    <t>40 people</t>
  </si>
  <si>
    <t>10 people</t>
  </si>
  <si>
    <t>Training Manuals</t>
  </si>
  <si>
    <t>informational flyers-- consent week</t>
  </si>
  <si>
    <t>568-6411 (virtual line)</t>
  </si>
  <si>
    <t>830-6312 cell</t>
  </si>
  <si>
    <t>820-6351 cell</t>
  </si>
  <si>
    <t>Speakers</t>
  </si>
  <si>
    <t>2 speakers, 600 people</t>
  </si>
  <si>
    <t>Fall training</t>
  </si>
  <si>
    <t>spring training</t>
  </si>
  <si>
    <t>officer transition</t>
  </si>
  <si>
    <t>Step up for Survivor</t>
  </si>
  <si>
    <t>30 people</t>
  </si>
  <si>
    <t>tshirts</t>
  </si>
  <si>
    <t>office supplies</t>
  </si>
  <si>
    <t>TBD cell</t>
  </si>
  <si>
    <t>Training Coordinator</t>
  </si>
  <si>
    <t>Vice President</t>
  </si>
  <si>
    <t>Helpline</t>
  </si>
  <si>
    <t>1 line @ $24.50 x 12 months</t>
  </si>
  <si>
    <t>1 line @ $31.00 x 12 months</t>
  </si>
  <si>
    <t>1 line @ $46.00 x 12 months</t>
  </si>
  <si>
    <t>Copies made at Madison Printing</t>
  </si>
  <si>
    <t>consent sticker promote orgnanization</t>
  </si>
  <si>
    <t>buttons to promote organization</t>
  </si>
  <si>
    <t>&lt;$1.00 each per sticker</t>
  </si>
  <si>
    <t>&lt;$.50 each per button</t>
  </si>
  <si>
    <t>keychains to promote organzation</t>
  </si>
  <si>
    <t>&lt;$1.00 each per keychain</t>
  </si>
  <si>
    <t>grounding kits</t>
  </si>
  <si>
    <t xml:space="preserve">100 kits of miscellaneous emotional support supplies </t>
  </si>
  <si>
    <t>President</t>
  </si>
  <si>
    <t>Set price by health center</t>
  </si>
  <si>
    <t>Presentations Coordinator</t>
  </si>
  <si>
    <t>1 speaker and 6 exec members x twice a year</t>
  </si>
  <si>
    <t>Speakers per contractual agreement</t>
  </si>
  <si>
    <t>Spring Recognition of Seniors</t>
  </si>
  <si>
    <t>60 shirts @ $7.00 per shirt</t>
  </si>
  <si>
    <t>miscellaneous</t>
  </si>
  <si>
    <t>Treasurer</t>
  </si>
  <si>
    <t>yearly distribution</t>
  </si>
  <si>
    <t>SGA</t>
  </si>
  <si>
    <t>Educational presentations snacks</t>
  </si>
  <si>
    <t>300 people</t>
  </si>
  <si>
    <t>Health Center services</t>
  </si>
  <si>
    <t>Other items such as stress relief balls and wristbands</t>
  </si>
  <si>
    <t>.50 per item</t>
  </si>
  <si>
    <t>60 books</t>
  </si>
  <si>
    <t>DEPT ID</t>
  </si>
  <si>
    <t>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</si>
</sst>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2" borderId="0" xfId="1" applyFont="1" applyFill="1"/>
    <xf numFmtId="165" fontId="0" fillId="0" borderId="0" xfId="0" applyNumberFormat="1"/>
    <xf numFmtId="0" fontId="0" fillId="0" borderId="0" xfId="0" applyFill="1"/>
    <xf numFmtId="164" fontId="0" fillId="0" borderId="0" xfId="1" applyFont="1" applyFill="1"/>
    <xf numFmtId="0" fontId="0" fillId="0" borderId="0" xfId="0" applyNumberFormat="1"/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a Lam" refreshedDate="43158.558586689818" createdVersion="4" refreshedVersion="4" minRefreshableVersion="3" recordCount="24" xr:uid="{00000000-000A-0000-FFFF-FFFF0D000000}">
  <cacheSource type="worksheet">
    <worksheetSource ref="B1:G1048576" sheet="FY19 Budget"/>
  </cacheSource>
  <cacheFields count="6">
    <cacheField name="Account Code" numFmtId="0">
      <sharedItems containsString="0" containsBlank="1" containsNumber="1" containsInteger="1" minValue="10600" maxValue="137810" count="9">
        <n v="121500"/>
        <n v="121800"/>
        <n v="137810"/>
        <n v="124600"/>
        <n v="126400"/>
        <n v="131100"/>
        <n v="131200"/>
        <n v="10600"/>
        <m/>
      </sharedItems>
    </cacheField>
    <cacheField name="Title" numFmtId="0">
      <sharedItems containsBlank="1" count="9">
        <s v="Printing Services"/>
        <s v="Telecom"/>
        <s v="Promotional Supplies"/>
        <s v="Public Information &amp; Public Relations"/>
        <s v="Food &amp; Dietary Services"/>
        <s v="Apparel supplies"/>
        <s v="Office Supplies"/>
        <s v="Student Fees"/>
        <m/>
      </sharedItems>
    </cacheField>
    <cacheField name="Description" numFmtId="0">
      <sharedItems containsBlank="1"/>
    </cacheField>
    <cacheField name="Cost Breakdown" numFmtId="0">
      <sharedItems containsBlank="1" count="22">
        <s v="60 books"/>
        <s v="Copies made at Madison Printing"/>
        <s v="1 line @ $24.50 x 12 months"/>
        <s v="1 line @ $31.00 x 12 months"/>
        <s v="1 line @ $46.00 x 12 months"/>
        <s v="&lt;$1.00 each per sticker"/>
        <s v="&lt;$.50 each per button"/>
        <s v="&lt;$1.00 each per keychain"/>
        <s v="100 kits of miscellaneous emotional support supplies "/>
        <s v=".50 per item"/>
        <s v="Set price by health center"/>
        <s v="2 speakers, 600 people"/>
        <s v="30 people"/>
        <s v="10 people"/>
        <s v="300 people"/>
        <s v="70 people"/>
        <s v="1 speaker and 6 exec members x twice a year"/>
        <s v="40 people"/>
        <s v="60 shirts @ $7.00 per shirt"/>
        <s v="miscellaneous"/>
        <s v="yearly distribution"/>
        <m/>
      </sharedItems>
    </cacheField>
    <cacheField name="Event/Committee" numFmtId="0">
      <sharedItems containsBlank="1" count="8">
        <s v="Training Coordinator"/>
        <s v="Vice President"/>
        <s v="Helpline"/>
        <s v="Treasurer"/>
        <s v="President"/>
        <s v="Presentations Coordinator"/>
        <s v="SGA"/>
        <m/>
      </sharedItems>
    </cacheField>
    <cacheField name="Amount" numFmtId="164">
      <sharedItems containsString="0" containsBlank="1" containsNumber="1" containsInteger="1" minValue="-13335" maxValue="5650" count="17">
        <n v="50"/>
        <n v="300"/>
        <n v="294"/>
        <n v="372"/>
        <n v="552"/>
        <n v="200"/>
        <n v="370"/>
        <n v="350"/>
        <n v="1000"/>
        <n v="1500"/>
        <n v="175"/>
        <n v="5650"/>
        <n v="250"/>
        <n v="100"/>
        <n v="420"/>
        <n v="-1333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s v="Training Manuals"/>
    <x v="0"/>
    <x v="0"/>
    <x v="0"/>
  </r>
  <r>
    <x v="0"/>
    <x v="0"/>
    <s v="informational flyers-- consent week"/>
    <x v="1"/>
    <x v="1"/>
    <x v="1"/>
  </r>
  <r>
    <x v="1"/>
    <x v="1"/>
    <s v="568-6411 (virtual line)"/>
    <x v="2"/>
    <x v="2"/>
    <x v="2"/>
  </r>
  <r>
    <x v="1"/>
    <x v="1"/>
    <s v="830-6312 cell"/>
    <x v="3"/>
    <x v="2"/>
    <x v="3"/>
  </r>
  <r>
    <x v="1"/>
    <x v="1"/>
    <s v="TBD cell"/>
    <x v="4"/>
    <x v="2"/>
    <x v="4"/>
  </r>
  <r>
    <x v="1"/>
    <x v="1"/>
    <s v="820-6351 cell"/>
    <x v="4"/>
    <x v="2"/>
    <x v="4"/>
  </r>
  <r>
    <x v="2"/>
    <x v="2"/>
    <s v="consent sticker promote orgnanization"/>
    <x v="5"/>
    <x v="3"/>
    <x v="5"/>
  </r>
  <r>
    <x v="2"/>
    <x v="2"/>
    <s v="buttons to promote organization"/>
    <x v="6"/>
    <x v="3"/>
    <x v="6"/>
  </r>
  <r>
    <x v="2"/>
    <x v="2"/>
    <s v="keychains to promote organzation"/>
    <x v="7"/>
    <x v="3"/>
    <x v="7"/>
  </r>
  <r>
    <x v="2"/>
    <x v="2"/>
    <s v="grounding kits"/>
    <x v="8"/>
    <x v="4"/>
    <x v="8"/>
  </r>
  <r>
    <x v="2"/>
    <x v="2"/>
    <s v="Other items such as stress relief balls and wristbands"/>
    <x v="9"/>
    <x v="3"/>
    <x v="9"/>
  </r>
  <r>
    <x v="3"/>
    <x v="3"/>
    <s v="Health Center services"/>
    <x v="10"/>
    <x v="4"/>
    <x v="10"/>
  </r>
  <r>
    <x v="3"/>
    <x v="3"/>
    <s v="Speakers"/>
    <x v="11"/>
    <x v="4"/>
    <x v="11"/>
  </r>
  <r>
    <x v="4"/>
    <x v="4"/>
    <s v="Fall training"/>
    <x v="12"/>
    <x v="0"/>
    <x v="12"/>
  </r>
  <r>
    <x v="4"/>
    <x v="4"/>
    <s v="spring training"/>
    <x v="12"/>
    <x v="0"/>
    <x v="12"/>
  </r>
  <r>
    <x v="4"/>
    <x v="4"/>
    <s v="officer transition"/>
    <x v="13"/>
    <x v="4"/>
    <x v="0"/>
  </r>
  <r>
    <x v="4"/>
    <x v="4"/>
    <s v="Educational presentations snacks"/>
    <x v="14"/>
    <x v="5"/>
    <x v="5"/>
  </r>
  <r>
    <x v="4"/>
    <x v="4"/>
    <s v="Step up for Survivor"/>
    <x v="15"/>
    <x v="1"/>
    <x v="12"/>
  </r>
  <r>
    <x v="4"/>
    <x v="4"/>
    <s v="Speakers per contractual agreement"/>
    <x v="16"/>
    <x v="4"/>
    <x v="12"/>
  </r>
  <r>
    <x v="4"/>
    <x v="4"/>
    <s v="Spring Recognition of Seniors"/>
    <x v="17"/>
    <x v="4"/>
    <x v="13"/>
  </r>
  <r>
    <x v="5"/>
    <x v="5"/>
    <s v="tshirts"/>
    <x v="18"/>
    <x v="3"/>
    <x v="14"/>
  </r>
  <r>
    <x v="6"/>
    <x v="6"/>
    <s v="office supplies"/>
    <x v="19"/>
    <x v="3"/>
    <x v="5"/>
  </r>
  <r>
    <x v="7"/>
    <x v="7"/>
    <s v="SGA Allocation"/>
    <x v="20"/>
    <x v="6"/>
    <x v="15"/>
  </r>
  <r>
    <x v="8"/>
    <x v="8"/>
    <m/>
    <x v="21"/>
    <x v="7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3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67" firstHeaderRow="2" firstDataRow="2" firstDataCol="1"/>
  <pivotFields count="6">
    <pivotField axis="axisRow" showAll="0">
      <items count="10">
        <item x="7"/>
        <item x="0"/>
        <item x="1"/>
        <item x="3"/>
        <item x="4"/>
        <item x="5"/>
        <item x="6"/>
        <item x="2"/>
        <item x="8"/>
        <item t="default"/>
      </items>
    </pivotField>
    <pivotField axis="axisRow" showAll="0" defaultSubtotal="0">
      <items count="9">
        <item x="5"/>
        <item x="4"/>
        <item x="6"/>
        <item x="0"/>
        <item x="2"/>
        <item x="3"/>
        <item x="7"/>
        <item x="1"/>
        <item x="8"/>
      </items>
    </pivotField>
    <pivotField showAll="0"/>
    <pivotField axis="axisRow" showAll="0" defaultSubtotal="0">
      <items count="22">
        <item x="9"/>
        <item x="6"/>
        <item x="7"/>
        <item x="5"/>
        <item x="2"/>
        <item x="3"/>
        <item x="4"/>
        <item x="16"/>
        <item x="13"/>
        <item x="8"/>
        <item x="11"/>
        <item x="12"/>
        <item x="14"/>
        <item x="17"/>
        <item x="0"/>
        <item x="18"/>
        <item x="15"/>
        <item x="1"/>
        <item x="19"/>
        <item x="10"/>
        <item x="20"/>
        <item x="21"/>
      </items>
    </pivotField>
    <pivotField axis="axisRow" showAll="0" defaultSubtotal="0">
      <items count="8">
        <item x="2"/>
        <item x="5"/>
        <item x="4"/>
        <item x="6"/>
        <item x="0"/>
        <item x="3"/>
        <item x="1"/>
        <item x="7"/>
      </items>
    </pivotField>
    <pivotField dataField="1" showAll="0"/>
  </pivotFields>
  <rowFields count="4">
    <field x="0"/>
    <field x="1"/>
    <field x="3"/>
    <field x="4"/>
  </rowFields>
  <rowItems count="63">
    <i>
      <x/>
    </i>
    <i r="1">
      <x v="6"/>
    </i>
    <i r="2">
      <x v="20"/>
    </i>
    <i r="3">
      <x v="3"/>
    </i>
    <i>
      <x v="1"/>
    </i>
    <i r="1">
      <x v="3"/>
    </i>
    <i r="2">
      <x v="14"/>
    </i>
    <i r="3">
      <x v="4"/>
    </i>
    <i r="2">
      <x v="17"/>
    </i>
    <i r="3">
      <x v="6"/>
    </i>
    <i>
      <x v="2"/>
    </i>
    <i r="1">
      <x v="7"/>
    </i>
    <i r="2">
      <x v="4"/>
    </i>
    <i r="3">
      <x/>
    </i>
    <i r="2">
      <x v="5"/>
    </i>
    <i r="3">
      <x/>
    </i>
    <i r="2">
      <x v="6"/>
    </i>
    <i r="3">
      <x/>
    </i>
    <i>
      <x v="3"/>
    </i>
    <i r="1">
      <x v="5"/>
    </i>
    <i r="2">
      <x v="10"/>
    </i>
    <i r="3">
      <x v="2"/>
    </i>
    <i r="2">
      <x v="19"/>
    </i>
    <i r="3">
      <x v="2"/>
    </i>
    <i>
      <x v="4"/>
    </i>
    <i r="1">
      <x v="1"/>
    </i>
    <i r="2">
      <x v="7"/>
    </i>
    <i r="3">
      <x v="2"/>
    </i>
    <i r="2">
      <x v="8"/>
    </i>
    <i r="3">
      <x v="2"/>
    </i>
    <i r="2">
      <x v="11"/>
    </i>
    <i r="3">
      <x v="4"/>
    </i>
    <i r="2">
      <x v="12"/>
    </i>
    <i r="3">
      <x v="1"/>
    </i>
    <i r="2">
      <x v="13"/>
    </i>
    <i r="3">
      <x v="2"/>
    </i>
    <i r="2">
      <x v="16"/>
    </i>
    <i r="3">
      <x v="6"/>
    </i>
    <i>
      <x v="5"/>
    </i>
    <i r="1">
      <x/>
    </i>
    <i r="2">
      <x v="15"/>
    </i>
    <i r="3">
      <x v="5"/>
    </i>
    <i>
      <x v="6"/>
    </i>
    <i r="1">
      <x v="2"/>
    </i>
    <i r="2">
      <x v="18"/>
    </i>
    <i r="3">
      <x v="5"/>
    </i>
    <i>
      <x v="7"/>
    </i>
    <i r="1">
      <x v="4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2"/>
    </i>
    <i>
      <x v="8"/>
    </i>
    <i r="1">
      <x v="8"/>
    </i>
    <i r="2">
      <x v="21"/>
    </i>
    <i r="3">
      <x v="7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0C1907-59E6-6941-8048-147EE38DA4BD}" name="PivotTable2" cacheId="13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3" firstHeaderRow="1" firstDataRow="1" firstDataCol="1"/>
  <pivotFields count="6">
    <pivotField axis="axisRow" showAll="0">
      <items count="10">
        <item x="7"/>
        <item x="0"/>
        <item x="1"/>
        <item x="3"/>
        <item x="4"/>
        <item x="5"/>
        <item x="6"/>
        <item x="2"/>
        <item x="8"/>
        <item t="default"/>
      </items>
    </pivotField>
    <pivotField showAll="0"/>
    <pivotField showAll="0"/>
    <pivotField showAll="0"/>
    <pivotField showAll="0"/>
    <pivotField dataField="1" showAll="0">
      <items count="18">
        <item x="15"/>
        <item x="0"/>
        <item x="13"/>
        <item x="10"/>
        <item x="5"/>
        <item x="12"/>
        <item x="2"/>
        <item x="1"/>
        <item x="7"/>
        <item x="6"/>
        <item x="3"/>
        <item x="14"/>
        <item x="4"/>
        <item x="8"/>
        <item x="9"/>
        <item x="11"/>
        <item x="16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Amount" fld="5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topLeftCell="A16" workbookViewId="0">
      <selection activeCell="C17" sqref="C17"/>
    </sheetView>
  </sheetViews>
  <sheetFormatPr baseColWidth="10" defaultColWidth="11" defaultRowHeight="16" x14ac:dyDescent="0.2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 x14ac:dyDescent="0.2">
      <c r="A1" s="1" t="s">
        <v>1</v>
      </c>
      <c r="B1" s="1" t="s">
        <v>2</v>
      </c>
      <c r="C1" s="1" t="s">
        <v>3</v>
      </c>
    </row>
    <row r="2" spans="1:3" s="2" customFormat="1" x14ac:dyDescent="0.2">
      <c r="A2" s="2">
        <v>10600</v>
      </c>
      <c r="B2" s="2" t="s">
        <v>55</v>
      </c>
      <c r="C2" s="2" t="s">
        <v>56</v>
      </c>
    </row>
    <row r="3" spans="1:3" s="1" customFormat="1" x14ac:dyDescent="0.2">
      <c r="A3" s="2">
        <v>11570</v>
      </c>
      <c r="B3" s="2" t="s">
        <v>47</v>
      </c>
      <c r="C3" s="10" t="s">
        <v>52</v>
      </c>
    </row>
    <row r="4" spans="1:3" s="1" customFormat="1" x14ac:dyDescent="0.2">
      <c r="A4" s="2">
        <v>11710</v>
      </c>
      <c r="B4" s="2" t="s">
        <v>53</v>
      </c>
      <c r="C4" s="2" t="s">
        <v>54</v>
      </c>
    </row>
    <row r="5" spans="1:3" s="2" customFormat="1" x14ac:dyDescent="0.2">
      <c r="A5" s="2">
        <v>119900</v>
      </c>
      <c r="B5" s="2" t="s">
        <v>43</v>
      </c>
      <c r="C5" s="2" t="s">
        <v>44</v>
      </c>
    </row>
    <row r="6" spans="1:3" x14ac:dyDescent="0.2">
      <c r="A6">
        <v>121200</v>
      </c>
      <c r="B6" t="s">
        <v>0</v>
      </c>
      <c r="C6" s="11" t="s">
        <v>51</v>
      </c>
    </row>
    <row r="7" spans="1:3" x14ac:dyDescent="0.2">
      <c r="A7">
        <v>121400</v>
      </c>
      <c r="B7" t="s">
        <v>4</v>
      </c>
      <c r="C7" t="s">
        <v>5</v>
      </c>
    </row>
    <row r="8" spans="1:3" x14ac:dyDescent="0.2">
      <c r="A8">
        <v>121500</v>
      </c>
      <c r="B8" t="s">
        <v>6</v>
      </c>
      <c r="C8" t="s">
        <v>7</v>
      </c>
    </row>
    <row r="9" spans="1:3" x14ac:dyDescent="0.2">
      <c r="A9">
        <v>121800</v>
      </c>
      <c r="B9" t="s">
        <v>8</v>
      </c>
      <c r="C9" t="s">
        <v>9</v>
      </c>
    </row>
    <row r="10" spans="1:3" x14ac:dyDescent="0.2">
      <c r="A10">
        <v>121900</v>
      </c>
      <c r="B10" t="s">
        <v>10</v>
      </c>
      <c r="C10" t="s">
        <v>11</v>
      </c>
    </row>
    <row r="11" spans="1:3" x14ac:dyDescent="0.2">
      <c r="A11">
        <v>122100</v>
      </c>
      <c r="B11" t="s">
        <v>12</v>
      </c>
      <c r="C11" t="s">
        <v>13</v>
      </c>
    </row>
    <row r="12" spans="1:3" x14ac:dyDescent="0.2">
      <c r="A12">
        <v>122200</v>
      </c>
      <c r="B12" t="s">
        <v>14</v>
      </c>
      <c r="C12" t="s">
        <v>15</v>
      </c>
    </row>
    <row r="13" spans="1:3" x14ac:dyDescent="0.2">
      <c r="A13">
        <v>124600</v>
      </c>
      <c r="B13" t="s">
        <v>27</v>
      </c>
      <c r="C13" t="s">
        <v>30</v>
      </c>
    </row>
    <row r="14" spans="1:3" x14ac:dyDescent="0.2">
      <c r="A14">
        <v>126140</v>
      </c>
      <c r="B14" t="s">
        <v>57</v>
      </c>
      <c r="C14" t="s">
        <v>58</v>
      </c>
    </row>
    <row r="15" spans="1:3" x14ac:dyDescent="0.2">
      <c r="A15">
        <v>126400</v>
      </c>
      <c r="B15" t="s">
        <v>26</v>
      </c>
      <c r="C15" s="11" t="s">
        <v>76</v>
      </c>
    </row>
    <row r="16" spans="1:3" x14ac:dyDescent="0.2">
      <c r="A16">
        <v>127400</v>
      </c>
      <c r="B16" t="s">
        <v>66</v>
      </c>
      <c r="C16" t="s">
        <v>64</v>
      </c>
    </row>
    <row r="17" spans="1:3" x14ac:dyDescent="0.2">
      <c r="A17">
        <v>127500</v>
      </c>
      <c r="B17" t="s">
        <v>67</v>
      </c>
      <c r="C17" t="s">
        <v>65</v>
      </c>
    </row>
    <row r="18" spans="1:3" x14ac:dyDescent="0.2">
      <c r="A18">
        <v>128200</v>
      </c>
      <c r="B18" t="s">
        <v>16</v>
      </c>
      <c r="C18" t="s">
        <v>17</v>
      </c>
    </row>
    <row r="19" spans="1:3" x14ac:dyDescent="0.2">
      <c r="A19">
        <v>128300</v>
      </c>
      <c r="B19" t="s">
        <v>18</v>
      </c>
      <c r="C19" t="s">
        <v>21</v>
      </c>
    </row>
    <row r="20" spans="1:3" x14ac:dyDescent="0.2">
      <c r="A20">
        <v>128400</v>
      </c>
      <c r="B20" t="s">
        <v>19</v>
      </c>
      <c r="C20" t="s">
        <v>20</v>
      </c>
    </row>
    <row r="21" spans="1:3" x14ac:dyDescent="0.2">
      <c r="A21">
        <v>128500</v>
      </c>
      <c r="B21" t="s">
        <v>22</v>
      </c>
      <c r="C21" t="s">
        <v>23</v>
      </c>
    </row>
    <row r="22" spans="1:3" x14ac:dyDescent="0.2">
      <c r="A22">
        <v>128800</v>
      </c>
      <c r="B22" t="s">
        <v>24</v>
      </c>
      <c r="C22" t="s">
        <v>25</v>
      </c>
    </row>
    <row r="23" spans="1:3" x14ac:dyDescent="0.2">
      <c r="A23">
        <v>131100</v>
      </c>
      <c r="B23" t="s">
        <v>28</v>
      </c>
      <c r="C23" t="s">
        <v>29</v>
      </c>
    </row>
    <row r="24" spans="1:3" x14ac:dyDescent="0.2">
      <c r="A24">
        <v>131200</v>
      </c>
      <c r="B24" t="s">
        <v>31</v>
      </c>
      <c r="C24" s="10" t="s">
        <v>32</v>
      </c>
    </row>
    <row r="25" spans="1:3" x14ac:dyDescent="0.2">
      <c r="A25">
        <v>131300</v>
      </c>
      <c r="B25" t="s">
        <v>33</v>
      </c>
      <c r="C25" t="s">
        <v>34</v>
      </c>
    </row>
    <row r="26" spans="1:3" x14ac:dyDescent="0.2">
      <c r="A26">
        <v>137700</v>
      </c>
      <c r="B26" t="s">
        <v>35</v>
      </c>
      <c r="C26" t="s">
        <v>36</v>
      </c>
    </row>
    <row r="27" spans="1:3" x14ac:dyDescent="0.2">
      <c r="A27">
        <v>136200</v>
      </c>
      <c r="B27" t="s">
        <v>37</v>
      </c>
      <c r="C27" t="s">
        <v>38</v>
      </c>
    </row>
    <row r="28" spans="1:3" x14ac:dyDescent="0.2">
      <c r="A28">
        <v>136400</v>
      </c>
      <c r="B28" t="s">
        <v>59</v>
      </c>
      <c r="C28" t="s">
        <v>60</v>
      </c>
    </row>
    <row r="29" spans="1:3" x14ac:dyDescent="0.2">
      <c r="A29">
        <v>137800</v>
      </c>
      <c r="B29" t="s">
        <v>39</v>
      </c>
      <c r="C29" t="s">
        <v>40</v>
      </c>
    </row>
    <row r="30" spans="1:3" x14ac:dyDescent="0.2">
      <c r="A30">
        <v>137810</v>
      </c>
      <c r="B30" t="s">
        <v>41</v>
      </c>
      <c r="C30" s="11" t="s">
        <v>49</v>
      </c>
    </row>
    <row r="31" spans="1:3" x14ac:dyDescent="0.2">
      <c r="A31">
        <v>141300</v>
      </c>
      <c r="B31" t="s">
        <v>42</v>
      </c>
      <c r="C31" s="11" t="s">
        <v>50</v>
      </c>
    </row>
    <row r="32" spans="1:3" x14ac:dyDescent="0.2">
      <c r="A32">
        <v>153400</v>
      </c>
      <c r="B32" t="s">
        <v>45</v>
      </c>
      <c r="C32" t="s">
        <v>63</v>
      </c>
    </row>
    <row r="33" spans="1:3" x14ac:dyDescent="0.2">
      <c r="A33">
        <v>153500</v>
      </c>
      <c r="B33" t="s">
        <v>46</v>
      </c>
      <c r="C33" s="11" t="s">
        <v>48</v>
      </c>
    </row>
    <row r="34" spans="1:3" x14ac:dyDescent="0.2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67"/>
  <sheetViews>
    <sheetView tabSelected="1" zoomScale="150" zoomScaleNormal="150" zoomScalePageLayoutView="150" workbookViewId="0">
      <selection activeCell="A3" sqref="A3"/>
    </sheetView>
  </sheetViews>
  <sheetFormatPr baseColWidth="10" defaultRowHeight="16" x14ac:dyDescent="0.2"/>
  <cols>
    <col min="2" max="2" width="52.1640625" bestFit="1" customWidth="1"/>
    <col min="3" max="3" width="11" bestFit="1" customWidth="1"/>
  </cols>
  <sheetData>
    <row r="1" spans="2:3" x14ac:dyDescent="0.2">
      <c r="B1" t="s">
        <v>128</v>
      </c>
    </row>
    <row r="3" spans="2:3" x14ac:dyDescent="0.2">
      <c r="B3" s="5" t="s">
        <v>75</v>
      </c>
    </row>
    <row r="4" spans="2:3" x14ac:dyDescent="0.2">
      <c r="B4" s="5" t="s">
        <v>73</v>
      </c>
      <c r="C4" t="s">
        <v>74</v>
      </c>
    </row>
    <row r="5" spans="2:3" x14ac:dyDescent="0.2">
      <c r="B5" s="6">
        <v>10600</v>
      </c>
      <c r="C5" s="13">
        <v>-13335</v>
      </c>
    </row>
    <row r="6" spans="2:3" x14ac:dyDescent="0.2">
      <c r="B6" s="7" t="s">
        <v>55</v>
      </c>
      <c r="C6" s="13"/>
    </row>
    <row r="7" spans="2:3" x14ac:dyDescent="0.2">
      <c r="B7" s="8" t="s">
        <v>119</v>
      </c>
      <c r="C7" s="13"/>
    </row>
    <row r="8" spans="2:3" x14ac:dyDescent="0.2">
      <c r="B8" s="9" t="s">
        <v>120</v>
      </c>
      <c r="C8" s="13">
        <v>-13335</v>
      </c>
    </row>
    <row r="9" spans="2:3" x14ac:dyDescent="0.2">
      <c r="B9" s="6">
        <v>121500</v>
      </c>
      <c r="C9" s="13">
        <v>350</v>
      </c>
    </row>
    <row r="10" spans="2:3" x14ac:dyDescent="0.2">
      <c r="B10" s="7" t="s">
        <v>6</v>
      </c>
      <c r="C10" s="13"/>
    </row>
    <row r="11" spans="2:3" x14ac:dyDescent="0.2">
      <c r="B11" s="8" t="s">
        <v>126</v>
      </c>
      <c r="C11" s="13"/>
    </row>
    <row r="12" spans="2:3" x14ac:dyDescent="0.2">
      <c r="B12" s="9" t="s">
        <v>95</v>
      </c>
      <c r="C12" s="13">
        <v>50</v>
      </c>
    </row>
    <row r="13" spans="2:3" x14ac:dyDescent="0.2">
      <c r="B13" s="8" t="s">
        <v>101</v>
      </c>
      <c r="C13" s="13"/>
    </row>
    <row r="14" spans="2:3" x14ac:dyDescent="0.2">
      <c r="B14" s="9" t="s">
        <v>96</v>
      </c>
      <c r="C14" s="13">
        <v>300</v>
      </c>
    </row>
    <row r="15" spans="2:3" x14ac:dyDescent="0.2">
      <c r="B15" s="6">
        <v>121800</v>
      </c>
      <c r="C15" s="13">
        <v>1770</v>
      </c>
    </row>
    <row r="16" spans="2:3" x14ac:dyDescent="0.2">
      <c r="B16" s="7" t="s">
        <v>8</v>
      </c>
      <c r="C16" s="13"/>
    </row>
    <row r="17" spans="2:3" x14ac:dyDescent="0.2">
      <c r="B17" s="8" t="s">
        <v>98</v>
      </c>
      <c r="C17" s="13"/>
    </row>
    <row r="18" spans="2:3" x14ac:dyDescent="0.2">
      <c r="B18" s="9" t="s">
        <v>97</v>
      </c>
      <c r="C18" s="13">
        <v>294</v>
      </c>
    </row>
    <row r="19" spans="2:3" x14ac:dyDescent="0.2">
      <c r="B19" s="8" t="s">
        <v>99</v>
      </c>
      <c r="C19" s="13"/>
    </row>
    <row r="20" spans="2:3" x14ac:dyDescent="0.2">
      <c r="B20" s="9" t="s">
        <v>97</v>
      </c>
      <c r="C20" s="13">
        <v>372</v>
      </c>
    </row>
    <row r="21" spans="2:3" x14ac:dyDescent="0.2">
      <c r="B21" s="8" t="s">
        <v>100</v>
      </c>
      <c r="C21" s="13"/>
    </row>
    <row r="22" spans="2:3" x14ac:dyDescent="0.2">
      <c r="B22" s="9" t="s">
        <v>97</v>
      </c>
      <c r="C22" s="13">
        <v>1104</v>
      </c>
    </row>
    <row r="23" spans="2:3" x14ac:dyDescent="0.2">
      <c r="B23" s="6">
        <v>124600</v>
      </c>
      <c r="C23" s="13">
        <v>5825</v>
      </c>
    </row>
    <row r="24" spans="2:3" x14ac:dyDescent="0.2">
      <c r="B24" s="7" t="s">
        <v>27</v>
      </c>
      <c r="C24" s="13"/>
    </row>
    <row r="25" spans="2:3" x14ac:dyDescent="0.2">
      <c r="B25" s="8" t="s">
        <v>86</v>
      </c>
      <c r="C25" s="13"/>
    </row>
    <row r="26" spans="2:3" x14ac:dyDescent="0.2">
      <c r="B26" s="9" t="s">
        <v>110</v>
      </c>
      <c r="C26" s="13">
        <v>5650</v>
      </c>
    </row>
    <row r="27" spans="2:3" x14ac:dyDescent="0.2">
      <c r="B27" s="8" t="s">
        <v>111</v>
      </c>
      <c r="C27" s="13"/>
    </row>
    <row r="28" spans="2:3" x14ac:dyDescent="0.2">
      <c r="B28" s="9" t="s">
        <v>110</v>
      </c>
      <c r="C28" s="13">
        <v>175</v>
      </c>
    </row>
    <row r="29" spans="2:3" x14ac:dyDescent="0.2">
      <c r="B29" s="6">
        <v>126400</v>
      </c>
      <c r="C29" s="13">
        <v>1350</v>
      </c>
    </row>
    <row r="30" spans="2:3" x14ac:dyDescent="0.2">
      <c r="B30" s="7" t="s">
        <v>26</v>
      </c>
      <c r="C30" s="13"/>
    </row>
    <row r="31" spans="2:3" x14ac:dyDescent="0.2">
      <c r="B31" s="8" t="s">
        <v>113</v>
      </c>
      <c r="C31" s="13"/>
    </row>
    <row r="32" spans="2:3" x14ac:dyDescent="0.2">
      <c r="B32" s="9" t="s">
        <v>110</v>
      </c>
      <c r="C32" s="13">
        <v>250</v>
      </c>
    </row>
    <row r="33" spans="2:3" x14ac:dyDescent="0.2">
      <c r="B33" s="8" t="s">
        <v>79</v>
      </c>
      <c r="C33" s="13"/>
    </row>
    <row r="34" spans="2:3" x14ac:dyDescent="0.2">
      <c r="B34" s="9" t="s">
        <v>110</v>
      </c>
      <c r="C34" s="13">
        <v>50</v>
      </c>
    </row>
    <row r="35" spans="2:3" x14ac:dyDescent="0.2">
      <c r="B35" s="8" t="s">
        <v>91</v>
      </c>
      <c r="C35" s="13"/>
    </row>
    <row r="36" spans="2:3" x14ac:dyDescent="0.2">
      <c r="B36" s="9" t="s">
        <v>95</v>
      </c>
      <c r="C36" s="13">
        <v>500</v>
      </c>
    </row>
    <row r="37" spans="2:3" x14ac:dyDescent="0.2">
      <c r="B37" s="8" t="s">
        <v>122</v>
      </c>
      <c r="C37" s="13"/>
    </row>
    <row r="38" spans="2:3" x14ac:dyDescent="0.2">
      <c r="B38" s="9" t="s">
        <v>112</v>
      </c>
      <c r="C38" s="13">
        <v>200</v>
      </c>
    </row>
    <row r="39" spans="2:3" x14ac:dyDescent="0.2">
      <c r="B39" s="8" t="s">
        <v>78</v>
      </c>
      <c r="C39" s="13"/>
    </row>
    <row r="40" spans="2:3" x14ac:dyDescent="0.2">
      <c r="B40" s="9" t="s">
        <v>110</v>
      </c>
      <c r="C40" s="13">
        <v>100</v>
      </c>
    </row>
    <row r="41" spans="2:3" x14ac:dyDescent="0.2">
      <c r="B41" s="8" t="s">
        <v>77</v>
      </c>
      <c r="C41" s="13"/>
    </row>
    <row r="42" spans="2:3" x14ac:dyDescent="0.2">
      <c r="B42" s="9" t="s">
        <v>96</v>
      </c>
      <c r="C42" s="13">
        <v>250</v>
      </c>
    </row>
    <row r="43" spans="2:3" x14ac:dyDescent="0.2">
      <c r="B43" s="6">
        <v>131100</v>
      </c>
      <c r="C43" s="13">
        <v>420</v>
      </c>
    </row>
    <row r="44" spans="2:3" x14ac:dyDescent="0.2">
      <c r="B44" s="7" t="s">
        <v>28</v>
      </c>
      <c r="C44" s="13"/>
    </row>
    <row r="45" spans="2:3" x14ac:dyDescent="0.2">
      <c r="B45" s="8" t="s">
        <v>116</v>
      </c>
      <c r="C45" s="13"/>
    </row>
    <row r="46" spans="2:3" x14ac:dyDescent="0.2">
      <c r="B46" s="9" t="s">
        <v>118</v>
      </c>
      <c r="C46" s="13">
        <v>420</v>
      </c>
    </row>
    <row r="47" spans="2:3" x14ac:dyDescent="0.2">
      <c r="B47" s="6">
        <v>131200</v>
      </c>
      <c r="C47" s="13">
        <v>200</v>
      </c>
    </row>
    <row r="48" spans="2:3" x14ac:dyDescent="0.2">
      <c r="B48" s="7" t="s">
        <v>31</v>
      </c>
      <c r="C48" s="13"/>
    </row>
    <row r="49" spans="2:3" x14ac:dyDescent="0.2">
      <c r="B49" s="8" t="s">
        <v>117</v>
      </c>
      <c r="C49" s="13"/>
    </row>
    <row r="50" spans="2:3" x14ac:dyDescent="0.2">
      <c r="B50" s="9" t="s">
        <v>118</v>
      </c>
      <c r="C50" s="13">
        <v>200</v>
      </c>
    </row>
    <row r="51" spans="2:3" x14ac:dyDescent="0.2">
      <c r="B51" s="6">
        <v>137810</v>
      </c>
      <c r="C51" s="13">
        <v>3420</v>
      </c>
    </row>
    <row r="52" spans="2:3" x14ac:dyDescent="0.2">
      <c r="B52" s="7" t="s">
        <v>41</v>
      </c>
      <c r="C52" s="13"/>
    </row>
    <row r="53" spans="2:3" x14ac:dyDescent="0.2">
      <c r="B53" s="8" t="s">
        <v>125</v>
      </c>
      <c r="C53" s="13"/>
    </row>
    <row r="54" spans="2:3" x14ac:dyDescent="0.2">
      <c r="B54" s="9" t="s">
        <v>118</v>
      </c>
      <c r="C54" s="13">
        <v>1500</v>
      </c>
    </row>
    <row r="55" spans="2:3" x14ac:dyDescent="0.2">
      <c r="B55" s="8" t="s">
        <v>105</v>
      </c>
      <c r="C55" s="13"/>
    </row>
    <row r="56" spans="2:3" x14ac:dyDescent="0.2">
      <c r="B56" s="9" t="s">
        <v>118</v>
      </c>
      <c r="C56" s="13">
        <v>370</v>
      </c>
    </row>
    <row r="57" spans="2:3" x14ac:dyDescent="0.2">
      <c r="B57" s="8" t="s">
        <v>107</v>
      </c>
      <c r="C57" s="13"/>
    </row>
    <row r="58" spans="2:3" x14ac:dyDescent="0.2">
      <c r="B58" s="9" t="s">
        <v>118</v>
      </c>
      <c r="C58" s="13">
        <v>350</v>
      </c>
    </row>
    <row r="59" spans="2:3" x14ac:dyDescent="0.2">
      <c r="B59" s="8" t="s">
        <v>104</v>
      </c>
      <c r="C59" s="13"/>
    </row>
    <row r="60" spans="2:3" x14ac:dyDescent="0.2">
      <c r="B60" s="9" t="s">
        <v>118</v>
      </c>
      <c r="C60" s="13">
        <v>200</v>
      </c>
    </row>
    <row r="61" spans="2:3" x14ac:dyDescent="0.2">
      <c r="B61" s="8" t="s">
        <v>109</v>
      </c>
      <c r="C61" s="13"/>
    </row>
    <row r="62" spans="2:3" x14ac:dyDescent="0.2">
      <c r="B62" s="9" t="s">
        <v>110</v>
      </c>
      <c r="C62" s="13">
        <v>1000</v>
      </c>
    </row>
    <row r="63" spans="2:3" x14ac:dyDescent="0.2">
      <c r="B63" s="6" t="s">
        <v>71</v>
      </c>
      <c r="C63" s="13"/>
    </row>
    <row r="64" spans="2:3" x14ac:dyDescent="0.2">
      <c r="B64" s="7" t="s">
        <v>71</v>
      </c>
      <c r="C64" s="13"/>
    </row>
    <row r="65" spans="2:3" x14ac:dyDescent="0.2">
      <c r="B65" s="8" t="s">
        <v>71</v>
      </c>
      <c r="C65" s="13"/>
    </row>
    <row r="66" spans="2:3" x14ac:dyDescent="0.2">
      <c r="B66" s="9" t="s">
        <v>71</v>
      </c>
      <c r="C66" s="13"/>
    </row>
    <row r="67" spans="2:3" x14ac:dyDescent="0.2">
      <c r="B67" s="6" t="s">
        <v>72</v>
      </c>
      <c r="C67" s="13">
        <v>0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9861-35D2-FC4D-AF41-50D0FB95169B}">
  <dimension ref="A3:B13"/>
  <sheetViews>
    <sheetView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4" bestFit="1" customWidth="1"/>
  </cols>
  <sheetData>
    <row r="3" spans="1:2" x14ac:dyDescent="0.2">
      <c r="A3" s="5" t="s">
        <v>73</v>
      </c>
      <c r="B3" t="s">
        <v>75</v>
      </c>
    </row>
    <row r="4" spans="1:2" x14ac:dyDescent="0.2">
      <c r="A4" s="6">
        <v>10600</v>
      </c>
      <c r="B4" s="16">
        <v>-13335</v>
      </c>
    </row>
    <row r="5" spans="1:2" x14ac:dyDescent="0.2">
      <c r="A5" s="6">
        <v>121500</v>
      </c>
      <c r="B5" s="16">
        <v>350</v>
      </c>
    </row>
    <row r="6" spans="1:2" x14ac:dyDescent="0.2">
      <c r="A6" s="6">
        <v>121800</v>
      </c>
      <c r="B6" s="16">
        <v>1770</v>
      </c>
    </row>
    <row r="7" spans="1:2" x14ac:dyDescent="0.2">
      <c r="A7" s="6">
        <v>124600</v>
      </c>
      <c r="B7" s="16">
        <v>5825</v>
      </c>
    </row>
    <row r="8" spans="1:2" x14ac:dyDescent="0.2">
      <c r="A8" s="6">
        <v>126400</v>
      </c>
      <c r="B8" s="16">
        <v>1350</v>
      </c>
    </row>
    <row r="9" spans="1:2" x14ac:dyDescent="0.2">
      <c r="A9" s="6">
        <v>131100</v>
      </c>
      <c r="B9" s="16">
        <v>420</v>
      </c>
    </row>
    <row r="10" spans="1:2" x14ac:dyDescent="0.2">
      <c r="A10" s="6">
        <v>131200</v>
      </c>
      <c r="B10" s="16">
        <v>200</v>
      </c>
    </row>
    <row r="11" spans="1:2" x14ac:dyDescent="0.2">
      <c r="A11" s="6">
        <v>137810</v>
      </c>
      <c r="B11" s="16">
        <v>3420</v>
      </c>
    </row>
    <row r="12" spans="1:2" x14ac:dyDescent="0.2">
      <c r="A12" s="6" t="s">
        <v>71</v>
      </c>
      <c r="B12" s="16"/>
    </row>
    <row r="13" spans="1:2" x14ac:dyDescent="0.2">
      <c r="A13" s="6" t="s">
        <v>72</v>
      </c>
      <c r="B13" s="1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topLeftCell="B1" workbookViewId="0">
      <selection activeCell="B1" sqref="B1:G1048576"/>
    </sheetView>
  </sheetViews>
  <sheetFormatPr baseColWidth="10" defaultColWidth="11" defaultRowHeight="16" x14ac:dyDescent="0.2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19.83203125" bestFit="1" customWidth="1"/>
    <col min="7" max="7" width="11.5" style="4" bestFit="1" customWidth="1"/>
  </cols>
  <sheetData>
    <row r="1" spans="1:7" s="1" customFormat="1" x14ac:dyDescent="0.2">
      <c r="A1" s="1" t="s">
        <v>127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3" t="s">
        <v>69</v>
      </c>
    </row>
    <row r="2" spans="1:7" x14ac:dyDescent="0.2">
      <c r="A2">
        <v>800159</v>
      </c>
      <c r="B2">
        <v>121500</v>
      </c>
      <c r="C2" t="str">
        <f>LOOKUP(B2,'Account Codes'!A:B)</f>
        <v>Printing Services</v>
      </c>
      <c r="D2" t="s">
        <v>80</v>
      </c>
      <c r="E2" t="s">
        <v>126</v>
      </c>
      <c r="F2" t="s">
        <v>95</v>
      </c>
      <c r="G2" s="4">
        <v>50</v>
      </c>
    </row>
    <row r="3" spans="1:7" s="11" customFormat="1" x14ac:dyDescent="0.2">
      <c r="A3" s="11">
        <v>800159</v>
      </c>
      <c r="B3" s="11">
        <v>121500</v>
      </c>
      <c r="C3" s="11" t="str">
        <f>LOOKUP(B3,'Account Codes'!A:B)</f>
        <v>Printing Services</v>
      </c>
      <c r="D3" s="11" t="s">
        <v>81</v>
      </c>
      <c r="E3" s="11" t="s">
        <v>101</v>
      </c>
      <c r="F3" s="11" t="s">
        <v>96</v>
      </c>
      <c r="G3" s="12">
        <v>300</v>
      </c>
    </row>
    <row r="4" spans="1:7" x14ac:dyDescent="0.2">
      <c r="A4">
        <v>800159</v>
      </c>
      <c r="B4">
        <v>121800</v>
      </c>
      <c r="C4" t="str">
        <f>LOOKUP(B4,'Account Codes'!A:B)</f>
        <v>Telecom</v>
      </c>
      <c r="D4" t="s">
        <v>82</v>
      </c>
      <c r="E4" t="s">
        <v>98</v>
      </c>
      <c r="F4" t="s">
        <v>97</v>
      </c>
      <c r="G4" s="4">
        <f>24.5*12</f>
        <v>294</v>
      </c>
    </row>
    <row r="5" spans="1:7" x14ac:dyDescent="0.2">
      <c r="A5">
        <v>800159</v>
      </c>
      <c r="B5">
        <v>121800</v>
      </c>
      <c r="C5" t="str">
        <f>LOOKUP(B5,'Account Codes'!A:B)</f>
        <v>Telecom</v>
      </c>
      <c r="D5" t="s">
        <v>83</v>
      </c>
      <c r="E5" t="s">
        <v>99</v>
      </c>
      <c r="F5" t="s">
        <v>97</v>
      </c>
      <c r="G5" s="4">
        <f>31*12</f>
        <v>372</v>
      </c>
    </row>
    <row r="6" spans="1:7" s="14" customFormat="1" x14ac:dyDescent="0.2">
      <c r="A6" s="14">
        <v>800159</v>
      </c>
      <c r="B6" s="14">
        <v>121800</v>
      </c>
      <c r="C6" s="14" t="str">
        <f>LOOKUP(B6,'Account Codes'!A:B)</f>
        <v>Telecom</v>
      </c>
      <c r="D6" s="14" t="s">
        <v>94</v>
      </c>
      <c r="E6" s="14" t="s">
        <v>100</v>
      </c>
      <c r="F6" s="14" t="s">
        <v>97</v>
      </c>
      <c r="G6" s="15">
        <f>46*12</f>
        <v>552</v>
      </c>
    </row>
    <row r="7" spans="1:7" x14ac:dyDescent="0.2">
      <c r="A7">
        <v>800159</v>
      </c>
      <c r="B7">
        <v>121800</v>
      </c>
      <c r="C7" t="str">
        <f>LOOKUP(B7,'Account Codes'!A:B)</f>
        <v>Telecom</v>
      </c>
      <c r="D7" t="s">
        <v>84</v>
      </c>
      <c r="E7" t="s">
        <v>100</v>
      </c>
      <c r="F7" t="s">
        <v>97</v>
      </c>
      <c r="G7" s="4">
        <f>46*12</f>
        <v>552</v>
      </c>
    </row>
    <row r="8" spans="1:7" x14ac:dyDescent="0.2">
      <c r="A8">
        <v>800159</v>
      </c>
      <c r="B8">
        <v>137810</v>
      </c>
      <c r="C8" t="str">
        <f>LOOKUP(B8,'Account Codes'!A:B)</f>
        <v>Promotional Supplies</v>
      </c>
      <c r="D8" t="s">
        <v>102</v>
      </c>
      <c r="E8" t="s">
        <v>104</v>
      </c>
      <c r="F8" t="s">
        <v>118</v>
      </c>
      <c r="G8" s="4">
        <v>200</v>
      </c>
    </row>
    <row r="9" spans="1:7" x14ac:dyDescent="0.2">
      <c r="A9">
        <v>800159</v>
      </c>
      <c r="B9">
        <v>137810</v>
      </c>
      <c r="C9" t="str">
        <f>LOOKUP(B9,'Account Codes'!A:B)</f>
        <v>Promotional Supplies</v>
      </c>
      <c r="D9" t="s">
        <v>103</v>
      </c>
      <c r="E9" t="s">
        <v>105</v>
      </c>
      <c r="F9" t="s">
        <v>118</v>
      </c>
      <c r="G9" s="4">
        <v>370</v>
      </c>
    </row>
    <row r="10" spans="1:7" x14ac:dyDescent="0.2">
      <c r="A10">
        <v>800159</v>
      </c>
      <c r="B10">
        <v>137810</v>
      </c>
      <c r="C10" t="str">
        <f>LOOKUP(B10,'Account Codes'!A:B)</f>
        <v>Promotional Supplies</v>
      </c>
      <c r="D10" t="s">
        <v>106</v>
      </c>
      <c r="E10" t="s">
        <v>107</v>
      </c>
      <c r="F10" t="s">
        <v>118</v>
      </c>
      <c r="G10" s="4">
        <v>350</v>
      </c>
    </row>
    <row r="11" spans="1:7" s="14" customFormat="1" x14ac:dyDescent="0.2">
      <c r="A11" s="14">
        <v>800159</v>
      </c>
      <c r="B11" s="14">
        <v>137810</v>
      </c>
      <c r="C11" s="14" t="str">
        <f>LOOKUP(B11,'Account Codes'!A:B)</f>
        <v>Promotional Supplies</v>
      </c>
      <c r="D11" s="14" t="s">
        <v>108</v>
      </c>
      <c r="E11" s="14" t="s">
        <v>109</v>
      </c>
      <c r="F11" s="14" t="s">
        <v>110</v>
      </c>
      <c r="G11" s="15">
        <v>1000</v>
      </c>
    </row>
    <row r="12" spans="1:7" s="14" customFormat="1" x14ac:dyDescent="0.2">
      <c r="A12" s="14">
        <v>800159</v>
      </c>
      <c r="B12" s="14">
        <v>137810</v>
      </c>
      <c r="C12" s="14" t="str">
        <f>LOOKUP(B12,'Account Codes'!A:B)</f>
        <v>Promotional Supplies</v>
      </c>
      <c r="D12" s="14" t="s">
        <v>124</v>
      </c>
      <c r="E12" s="14" t="s">
        <v>125</v>
      </c>
      <c r="F12" s="14" t="s">
        <v>118</v>
      </c>
      <c r="G12" s="15">
        <v>1500</v>
      </c>
    </row>
    <row r="13" spans="1:7" x14ac:dyDescent="0.2">
      <c r="A13">
        <v>800159</v>
      </c>
      <c r="B13">
        <v>124600</v>
      </c>
      <c r="C13" t="str">
        <f>LOOKUP(B13,'Account Codes'!A:B)</f>
        <v>Public Information &amp; Public Relations</v>
      </c>
      <c r="D13" t="s">
        <v>123</v>
      </c>
      <c r="E13" t="s">
        <v>111</v>
      </c>
      <c r="F13" t="s">
        <v>110</v>
      </c>
      <c r="G13" s="4">
        <v>175</v>
      </c>
    </row>
    <row r="14" spans="1:7" s="11" customFormat="1" x14ac:dyDescent="0.2">
      <c r="A14" s="11">
        <v>800159</v>
      </c>
      <c r="B14" s="11">
        <v>124600</v>
      </c>
      <c r="C14" s="11" t="str">
        <f>LOOKUP(B14,'Account Codes'!A:B)</f>
        <v>Public Information &amp; Public Relations</v>
      </c>
      <c r="D14" s="11" t="s">
        <v>85</v>
      </c>
      <c r="E14" s="11" t="s">
        <v>86</v>
      </c>
      <c r="F14" s="11" t="s">
        <v>110</v>
      </c>
      <c r="G14" s="12">
        <v>5650</v>
      </c>
    </row>
    <row r="15" spans="1:7" x14ac:dyDescent="0.2">
      <c r="A15">
        <v>800159</v>
      </c>
      <c r="B15">
        <v>126400</v>
      </c>
      <c r="C15" t="str">
        <f>LOOKUP(B15,'Account Codes'!A:B)</f>
        <v>Food &amp; Dietary Services</v>
      </c>
      <c r="D15" t="s">
        <v>87</v>
      </c>
      <c r="E15" t="s">
        <v>91</v>
      </c>
      <c r="F15" t="s">
        <v>95</v>
      </c>
      <c r="G15" s="4">
        <v>250</v>
      </c>
    </row>
    <row r="16" spans="1:7" x14ac:dyDescent="0.2">
      <c r="A16">
        <v>800159</v>
      </c>
      <c r="B16">
        <v>126400</v>
      </c>
      <c r="C16" t="str">
        <f>LOOKUP(B16,'Account Codes'!A:B)</f>
        <v>Food &amp; Dietary Services</v>
      </c>
      <c r="D16" t="s">
        <v>88</v>
      </c>
      <c r="E16" t="s">
        <v>91</v>
      </c>
      <c r="F16" t="s">
        <v>95</v>
      </c>
      <c r="G16" s="4">
        <v>250</v>
      </c>
    </row>
    <row r="17" spans="1:7" x14ac:dyDescent="0.2">
      <c r="A17">
        <v>800159</v>
      </c>
      <c r="B17">
        <v>126400</v>
      </c>
      <c r="C17" t="str">
        <f>LOOKUP(B17,'Account Codes'!A:B)</f>
        <v>Food &amp; Dietary Services</v>
      </c>
      <c r="D17" t="s">
        <v>89</v>
      </c>
      <c r="E17" t="s">
        <v>79</v>
      </c>
      <c r="F17" t="s">
        <v>110</v>
      </c>
      <c r="G17" s="4">
        <v>50</v>
      </c>
    </row>
    <row r="18" spans="1:7" x14ac:dyDescent="0.2">
      <c r="A18">
        <v>800159</v>
      </c>
      <c r="B18">
        <v>126400</v>
      </c>
      <c r="C18" t="str">
        <f>LOOKUP(B18,'Account Codes'!A:B)</f>
        <v>Food &amp; Dietary Services</v>
      </c>
      <c r="D18" t="s">
        <v>121</v>
      </c>
      <c r="E18" t="s">
        <v>122</v>
      </c>
      <c r="F18" t="s">
        <v>112</v>
      </c>
      <c r="G18" s="4">
        <v>200</v>
      </c>
    </row>
    <row r="19" spans="1:7" x14ac:dyDescent="0.2">
      <c r="A19">
        <v>800159</v>
      </c>
      <c r="B19">
        <v>126400</v>
      </c>
      <c r="C19" t="str">
        <f>LOOKUP(B19,'Account Codes'!A:B)</f>
        <v>Food &amp; Dietary Services</v>
      </c>
      <c r="D19" t="s">
        <v>90</v>
      </c>
      <c r="E19" t="s">
        <v>77</v>
      </c>
      <c r="F19" t="s">
        <v>96</v>
      </c>
      <c r="G19" s="4">
        <v>250</v>
      </c>
    </row>
    <row r="20" spans="1:7" x14ac:dyDescent="0.2">
      <c r="A20">
        <v>800159</v>
      </c>
      <c r="B20">
        <v>126400</v>
      </c>
      <c r="C20" t="str">
        <f>LOOKUP(B20,'Account Codes'!A:B)</f>
        <v>Food &amp; Dietary Services</v>
      </c>
      <c r="D20" t="s">
        <v>114</v>
      </c>
      <c r="E20" t="s">
        <v>113</v>
      </c>
      <c r="F20" t="s">
        <v>110</v>
      </c>
      <c r="G20" s="4">
        <v>250</v>
      </c>
    </row>
    <row r="21" spans="1:7" x14ac:dyDescent="0.2">
      <c r="A21">
        <v>800159</v>
      </c>
      <c r="B21">
        <v>126400</v>
      </c>
      <c r="C21" t="str">
        <f>LOOKUP(B21,'Account Codes'!A:B)</f>
        <v>Food &amp; Dietary Services</v>
      </c>
      <c r="D21" t="s">
        <v>115</v>
      </c>
      <c r="E21" t="s">
        <v>78</v>
      </c>
      <c r="F21" t="s">
        <v>110</v>
      </c>
      <c r="G21" s="4">
        <v>100</v>
      </c>
    </row>
    <row r="22" spans="1:7" s="14" customFormat="1" x14ac:dyDescent="0.2">
      <c r="A22" s="14">
        <v>800159</v>
      </c>
      <c r="B22" s="14">
        <v>131100</v>
      </c>
      <c r="C22" s="14" t="str">
        <f>LOOKUP(B22,'Account Codes'!A:B)</f>
        <v>Apparel supplies</v>
      </c>
      <c r="D22" s="14" t="s">
        <v>92</v>
      </c>
      <c r="E22" s="14" t="s">
        <v>116</v>
      </c>
      <c r="F22" s="14" t="s">
        <v>118</v>
      </c>
      <c r="G22" s="15">
        <v>420</v>
      </c>
    </row>
    <row r="23" spans="1:7" x14ac:dyDescent="0.2">
      <c r="A23">
        <v>800159</v>
      </c>
      <c r="B23">
        <v>131200</v>
      </c>
      <c r="C23" t="str">
        <f>LOOKUP(B23,'Account Codes'!A:B)</f>
        <v>Office Supplies</v>
      </c>
      <c r="D23" t="s">
        <v>93</v>
      </c>
      <c r="E23" t="s">
        <v>117</v>
      </c>
      <c r="F23" t="s">
        <v>118</v>
      </c>
      <c r="G23" s="4">
        <v>200</v>
      </c>
    </row>
    <row r="24" spans="1:7" x14ac:dyDescent="0.2">
      <c r="A24">
        <v>800159</v>
      </c>
      <c r="B24">
        <v>10600</v>
      </c>
      <c r="C24" t="str">
        <f>LOOKUP(B24,'Account Codes'!A:B)</f>
        <v>Student Fees</v>
      </c>
      <c r="D24" t="s">
        <v>56</v>
      </c>
      <c r="E24" t="s">
        <v>119</v>
      </c>
      <c r="F24" t="s">
        <v>120</v>
      </c>
      <c r="G24" s="4">
        <v>-13335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2" workbookViewId="0">
      <selection sqref="A1:XFD1048576"/>
    </sheetView>
  </sheetViews>
  <sheetFormatPr baseColWidth="10" defaultColWidth="11" defaultRowHeight="16" x14ac:dyDescent="0.2"/>
  <cols>
    <col min="1" max="1" width="12.6640625" bestFit="1" customWidth="1"/>
    <col min="2" max="2" width="33.1640625" customWidth="1"/>
    <col min="3" max="3" width="50.33203125" bestFit="1" customWidth="1"/>
    <col min="4" max="4" width="50.33203125" customWidth="1"/>
    <col min="5" max="5" width="19.83203125" bestFit="1" customWidth="1"/>
    <col min="6" max="6" width="11.5" style="4" bestFit="1" customWidth="1"/>
  </cols>
  <sheetData>
    <row r="1" spans="1:6" s="1" customFormat="1" x14ac:dyDescent="0.2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6" x14ac:dyDescent="0.2">
      <c r="A2">
        <v>121500</v>
      </c>
      <c r="B2" t="str">
        <f>LOOKUP(A2,'Account Codes'!A:B)</f>
        <v>Printing Services</v>
      </c>
      <c r="C2" t="s">
        <v>80</v>
      </c>
      <c r="D2" t="s">
        <v>126</v>
      </c>
      <c r="E2" t="s">
        <v>95</v>
      </c>
      <c r="F2" s="4">
        <v>50</v>
      </c>
    </row>
    <row r="3" spans="1:6" x14ac:dyDescent="0.2">
      <c r="A3">
        <v>121500</v>
      </c>
      <c r="B3" t="str">
        <f>LOOKUP(A3,'Account Codes'!A:B)</f>
        <v>Printing Services</v>
      </c>
      <c r="C3" t="s">
        <v>81</v>
      </c>
      <c r="D3" t="s">
        <v>101</v>
      </c>
      <c r="E3" t="s">
        <v>96</v>
      </c>
      <c r="F3" s="4">
        <v>450</v>
      </c>
    </row>
    <row r="4" spans="1:6" x14ac:dyDescent="0.2">
      <c r="A4">
        <v>121800</v>
      </c>
      <c r="B4" t="str">
        <f>LOOKUP(A4,'Account Codes'!A:B)</f>
        <v>Telecom</v>
      </c>
      <c r="C4" t="s">
        <v>82</v>
      </c>
      <c r="D4" t="s">
        <v>98</v>
      </c>
      <c r="E4" t="s">
        <v>97</v>
      </c>
      <c r="F4" s="4">
        <f>24.5*12</f>
        <v>294</v>
      </c>
    </row>
    <row r="5" spans="1:6" x14ac:dyDescent="0.2">
      <c r="A5">
        <v>121800</v>
      </c>
      <c r="B5" t="str">
        <f>LOOKUP(A5,'Account Codes'!A:B)</f>
        <v>Telecom</v>
      </c>
      <c r="C5" t="s">
        <v>83</v>
      </c>
      <c r="D5" t="s">
        <v>99</v>
      </c>
      <c r="E5" t="s">
        <v>97</v>
      </c>
      <c r="F5" s="4">
        <f>31*12</f>
        <v>372</v>
      </c>
    </row>
    <row r="6" spans="1:6" s="11" customFormat="1" x14ac:dyDescent="0.2">
      <c r="A6" s="11">
        <v>121800</v>
      </c>
      <c r="B6" s="11" t="str">
        <f>LOOKUP(A6,'Account Codes'!A:B)</f>
        <v>Telecom</v>
      </c>
      <c r="C6" s="11" t="s">
        <v>94</v>
      </c>
      <c r="D6" s="11" t="s">
        <v>100</v>
      </c>
      <c r="E6" s="11" t="s">
        <v>97</v>
      </c>
      <c r="F6" s="12">
        <f>46*12</f>
        <v>552</v>
      </c>
    </row>
    <row r="7" spans="1:6" x14ac:dyDescent="0.2">
      <c r="A7">
        <v>121800</v>
      </c>
      <c r="B7" t="str">
        <f>LOOKUP(A7,'Account Codes'!A:B)</f>
        <v>Telecom</v>
      </c>
      <c r="C7" t="s">
        <v>84</v>
      </c>
      <c r="D7" t="s">
        <v>100</v>
      </c>
      <c r="E7" t="s">
        <v>97</v>
      </c>
      <c r="F7" s="4">
        <f>46*12</f>
        <v>552</v>
      </c>
    </row>
    <row r="8" spans="1:6" x14ac:dyDescent="0.2">
      <c r="A8">
        <v>137810</v>
      </c>
      <c r="B8" t="str">
        <f>LOOKUP(A8,'Account Codes'!A:B)</f>
        <v>Promotional Supplies</v>
      </c>
      <c r="C8" t="s">
        <v>102</v>
      </c>
      <c r="D8" t="s">
        <v>104</v>
      </c>
      <c r="E8" t="s">
        <v>118</v>
      </c>
      <c r="F8" s="4">
        <v>200</v>
      </c>
    </row>
    <row r="9" spans="1:6" x14ac:dyDescent="0.2">
      <c r="A9">
        <v>137810</v>
      </c>
      <c r="B9" t="str">
        <f>LOOKUP(A9,'Account Codes'!A:B)</f>
        <v>Promotional Supplies</v>
      </c>
      <c r="C9" t="s">
        <v>103</v>
      </c>
      <c r="D9" t="s">
        <v>105</v>
      </c>
      <c r="E9" t="s">
        <v>118</v>
      </c>
      <c r="F9" s="4">
        <v>370</v>
      </c>
    </row>
    <row r="10" spans="1:6" x14ac:dyDescent="0.2">
      <c r="A10">
        <v>137810</v>
      </c>
      <c r="B10" t="str">
        <f>LOOKUP(A10,'Account Codes'!A:B)</f>
        <v>Promotional Supplies</v>
      </c>
      <c r="C10" t="s">
        <v>106</v>
      </c>
      <c r="D10" t="s">
        <v>107</v>
      </c>
      <c r="E10" t="s">
        <v>118</v>
      </c>
      <c r="F10" s="4">
        <v>350</v>
      </c>
    </row>
    <row r="11" spans="1:6" s="11" customFormat="1" x14ac:dyDescent="0.2">
      <c r="A11" s="11">
        <v>137810</v>
      </c>
      <c r="B11" s="11" t="str">
        <f>LOOKUP(A11,'Account Codes'!A:B)</f>
        <v>Promotional Supplies</v>
      </c>
      <c r="C11" s="11" t="s">
        <v>108</v>
      </c>
      <c r="D11" s="11" t="s">
        <v>109</v>
      </c>
      <c r="E11" s="11" t="s">
        <v>110</v>
      </c>
      <c r="F11" s="12">
        <v>1000</v>
      </c>
    </row>
    <row r="12" spans="1:6" s="11" customFormat="1" x14ac:dyDescent="0.2">
      <c r="A12" s="11">
        <v>137810</v>
      </c>
      <c r="B12" s="11" t="str">
        <f>LOOKUP(A12,'Account Codes'!A:B)</f>
        <v>Promotional Supplies</v>
      </c>
      <c r="C12" s="11" t="s">
        <v>124</v>
      </c>
      <c r="D12" s="11" t="s">
        <v>125</v>
      </c>
      <c r="E12" s="11" t="s">
        <v>118</v>
      </c>
      <c r="F12" s="12">
        <v>1500</v>
      </c>
    </row>
    <row r="13" spans="1:6" x14ac:dyDescent="0.2">
      <c r="A13">
        <v>124600</v>
      </c>
      <c r="B13" t="str">
        <f>LOOKUP(A13,'Account Codes'!A:B)</f>
        <v>Public Information &amp; Public Relations</v>
      </c>
      <c r="C13" t="s">
        <v>123</v>
      </c>
      <c r="D13" t="s">
        <v>111</v>
      </c>
      <c r="E13" t="s">
        <v>110</v>
      </c>
      <c r="F13" s="4">
        <v>175</v>
      </c>
    </row>
    <row r="14" spans="1:6" x14ac:dyDescent="0.2">
      <c r="A14">
        <v>124600</v>
      </c>
      <c r="B14" t="str">
        <f>LOOKUP(A14,'Account Codes'!A:B)</f>
        <v>Public Information &amp; Public Relations</v>
      </c>
      <c r="C14" t="s">
        <v>85</v>
      </c>
      <c r="D14" t="s">
        <v>86</v>
      </c>
      <c r="E14" t="s">
        <v>110</v>
      </c>
      <c r="F14" s="4">
        <v>5500</v>
      </c>
    </row>
    <row r="15" spans="1:6" x14ac:dyDescent="0.2">
      <c r="A15">
        <v>126400</v>
      </c>
      <c r="B15" t="str">
        <f>LOOKUP(A15,'Account Codes'!A:B)</f>
        <v>Food &amp; Dietary Services</v>
      </c>
      <c r="C15" t="s">
        <v>87</v>
      </c>
      <c r="D15" t="s">
        <v>91</v>
      </c>
      <c r="E15" t="s">
        <v>95</v>
      </c>
      <c r="F15" s="4">
        <v>250</v>
      </c>
    </row>
    <row r="16" spans="1:6" x14ac:dyDescent="0.2">
      <c r="A16">
        <v>126400</v>
      </c>
      <c r="B16" t="str">
        <f>LOOKUP(A16,'Account Codes'!A:B)</f>
        <v>Food &amp; Dietary Services</v>
      </c>
      <c r="C16" t="s">
        <v>88</v>
      </c>
      <c r="D16" t="s">
        <v>91</v>
      </c>
      <c r="E16" t="s">
        <v>95</v>
      </c>
      <c r="F16" s="4">
        <v>250</v>
      </c>
    </row>
    <row r="17" spans="1:6" x14ac:dyDescent="0.2">
      <c r="A17">
        <v>126400</v>
      </c>
      <c r="B17" t="str">
        <f>LOOKUP(A17,'Account Codes'!A:B)</f>
        <v>Food &amp; Dietary Services</v>
      </c>
      <c r="C17" t="s">
        <v>89</v>
      </c>
      <c r="D17" t="s">
        <v>79</v>
      </c>
      <c r="E17" t="s">
        <v>110</v>
      </c>
      <c r="F17" s="4">
        <v>50</v>
      </c>
    </row>
    <row r="18" spans="1:6" x14ac:dyDescent="0.2">
      <c r="A18">
        <v>126400</v>
      </c>
      <c r="B18" t="str">
        <f>LOOKUP(A18,'Account Codes'!A:B)</f>
        <v>Food &amp; Dietary Services</v>
      </c>
      <c r="C18" t="s">
        <v>121</v>
      </c>
      <c r="D18" t="s">
        <v>122</v>
      </c>
      <c r="E18" t="s">
        <v>112</v>
      </c>
      <c r="F18" s="4">
        <v>200</v>
      </c>
    </row>
    <row r="19" spans="1:6" x14ac:dyDescent="0.2">
      <c r="A19">
        <v>126400</v>
      </c>
      <c r="B19" t="str">
        <f>LOOKUP(A19,'Account Codes'!A:B)</f>
        <v>Food &amp; Dietary Services</v>
      </c>
      <c r="C19" t="s">
        <v>90</v>
      </c>
      <c r="D19" t="s">
        <v>77</v>
      </c>
      <c r="E19" t="s">
        <v>96</v>
      </c>
      <c r="F19" s="4">
        <v>250</v>
      </c>
    </row>
    <row r="20" spans="1:6" x14ac:dyDescent="0.2">
      <c r="A20">
        <v>126400</v>
      </c>
      <c r="B20" t="str">
        <f>LOOKUP(A20,'Account Codes'!A:B)</f>
        <v>Food &amp; Dietary Services</v>
      </c>
      <c r="C20" t="s">
        <v>114</v>
      </c>
      <c r="D20" t="s">
        <v>113</v>
      </c>
      <c r="E20" t="s">
        <v>110</v>
      </c>
      <c r="F20" s="4">
        <v>250</v>
      </c>
    </row>
    <row r="21" spans="1:6" x14ac:dyDescent="0.2">
      <c r="A21">
        <v>126400</v>
      </c>
      <c r="B21" t="str">
        <f>LOOKUP(A21,'Account Codes'!A:B)</f>
        <v>Food &amp; Dietary Services</v>
      </c>
      <c r="C21" t="s">
        <v>115</v>
      </c>
      <c r="D21" t="s">
        <v>78</v>
      </c>
      <c r="E21" t="s">
        <v>110</v>
      </c>
      <c r="F21" s="4">
        <v>100</v>
      </c>
    </row>
    <row r="22" spans="1:6" s="11" customFormat="1" x14ac:dyDescent="0.2">
      <c r="A22" s="11">
        <v>131100</v>
      </c>
      <c r="B22" s="11" t="str">
        <f>LOOKUP(A22,'Account Codes'!A:B)</f>
        <v>Apparel supplies</v>
      </c>
      <c r="C22" s="11" t="s">
        <v>92</v>
      </c>
      <c r="D22" s="11" t="s">
        <v>116</v>
      </c>
      <c r="E22" s="11" t="s">
        <v>118</v>
      </c>
      <c r="F22" s="12">
        <v>420</v>
      </c>
    </row>
    <row r="23" spans="1:6" x14ac:dyDescent="0.2">
      <c r="A23">
        <v>131200</v>
      </c>
      <c r="B23" t="str">
        <f>LOOKUP(A23,'Account Codes'!A:B)</f>
        <v>Office Supplies</v>
      </c>
      <c r="C23" t="s">
        <v>93</v>
      </c>
      <c r="D23" t="s">
        <v>117</v>
      </c>
      <c r="E23" t="s">
        <v>118</v>
      </c>
      <c r="F23" s="4">
        <v>200</v>
      </c>
    </row>
    <row r="24" spans="1:6" x14ac:dyDescent="0.2">
      <c r="A24">
        <v>10600</v>
      </c>
      <c r="B24" t="str">
        <f>LOOKUP(A24,'Account Codes'!A:B)</f>
        <v>Student Fees</v>
      </c>
      <c r="C24" t="s">
        <v>56</v>
      </c>
      <c r="D24" t="s">
        <v>119</v>
      </c>
      <c r="E24" t="s">
        <v>120</v>
      </c>
      <c r="F24" s="4">
        <v>-13335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Account Codes</vt:lpstr>
      <vt:lpstr>FY19 Pivot Table</vt:lpstr>
      <vt:lpstr>Account Code summary</vt:lpstr>
      <vt:lpstr>FY19 Budget</vt:lpstr>
      <vt:lpstr>Reconcile Report</vt:lpstr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Microsoft Office User</cp:lastModifiedBy>
  <cp:lastPrinted>2018-03-15T19:57:39Z</cp:lastPrinted>
  <dcterms:created xsi:type="dcterms:W3CDTF">2017-01-20T16:42:08Z</dcterms:created>
  <dcterms:modified xsi:type="dcterms:W3CDTF">2018-03-15T19:57:40Z</dcterms:modified>
</cp:coreProperties>
</file>