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CE4BC9F4-008A-7344-90AE-D33A66C8E68B}" xr6:coauthVersionLast="36" xr6:coauthVersionMax="36" xr10:uidLastSave="{00000000-0000-0000-0000-000000000000}"/>
  <bookViews>
    <workbookView xWindow="-32820" yWindow="-940" windowWidth="24080" windowHeight="19360" xr2:uid="{00000000-000D-0000-FFFF-FFFF00000000}"/>
  </bookViews>
  <sheets>
    <sheet name="Sheet1" sheetId="2" r:id="rId1"/>
    <sheet name="FY 20 Budget" sheetId="1" r:id="rId2"/>
  </sheets>
  <externalReferences>
    <externalReference r:id="rId3"/>
  </externalReferences>
  <definedNames>
    <definedName name="_xlnm._FilterDatabase" localSheetId="1" hidden="1">'FY 20 Budget'!$A$1:$G$61</definedName>
  </definedNames>
  <calcPr calcId="181029"/>
  <pivotCaches>
    <pivotCache cacheId="10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B61" i="1"/>
  <c r="B59" i="1"/>
  <c r="B56" i="1"/>
  <c r="B55" i="1"/>
  <c r="B53" i="1"/>
  <c r="B52" i="1"/>
  <c r="B51" i="1"/>
  <c r="B50" i="1"/>
  <c r="B49" i="1"/>
  <c r="B48" i="1"/>
  <c r="B47" i="1"/>
  <c r="B46" i="1"/>
  <c r="B44" i="1"/>
  <c r="B43" i="1"/>
  <c r="B41" i="1"/>
  <c r="B38" i="1"/>
  <c r="B37" i="1"/>
  <c r="B36" i="1"/>
  <c r="B35" i="1"/>
  <c r="B32" i="1"/>
  <c r="B29" i="1"/>
  <c r="B27" i="1"/>
  <c r="B26" i="1"/>
  <c r="B25" i="1"/>
  <c r="B14" i="1"/>
  <c r="B13" i="1"/>
  <c r="B12" i="1"/>
  <c r="B11" i="1"/>
  <c r="B10" i="1"/>
  <c r="B9" i="1"/>
  <c r="B8" i="1"/>
  <c r="B7" i="1"/>
  <c r="B6" i="1"/>
  <c r="B5" i="1"/>
  <c r="F4" i="1"/>
  <c r="B4" i="1"/>
  <c r="B3" i="1"/>
  <c r="B2" i="1"/>
</calcChain>
</file>

<file path=xl/sharedStrings.xml><?xml version="1.0" encoding="utf-8"?>
<sst xmlns="http://schemas.openxmlformats.org/spreadsheetml/2006/main" count="291" uniqueCount="139">
  <si>
    <t>Account Code</t>
  </si>
  <si>
    <t>Title</t>
  </si>
  <si>
    <t>Description</t>
  </si>
  <si>
    <t>Cost Breakdown</t>
  </si>
  <si>
    <t>Event/Committee</t>
  </si>
  <si>
    <t>Amount</t>
  </si>
  <si>
    <t>Recruitment books</t>
  </si>
  <si>
    <t>1,200 copies @ $2.50 each</t>
  </si>
  <si>
    <t>Sorority Recruitment</t>
  </si>
  <si>
    <t>Recruitment selection cards</t>
  </si>
  <si>
    <t>1,000 copies @ $0.40 each</t>
  </si>
  <si>
    <t>National Panhellenic Conference Dues</t>
  </si>
  <si>
    <t>Annual dues at $65 per member x 13 members</t>
  </si>
  <si>
    <t>Organization Membership</t>
  </si>
  <si>
    <t>Coalition for Collegiate Women's Leadership (formerly SEPC) Dues</t>
  </si>
  <si>
    <t xml:space="preserve">Annual dues for organization </t>
  </si>
  <si>
    <t>Officer Development</t>
  </si>
  <si>
    <t>Travel to Undergraduate Interfraternity Institute</t>
  </si>
  <si>
    <t>Two members in summer</t>
  </si>
  <si>
    <t>Recruitment Lodging</t>
  </si>
  <si>
    <t>Lodging for 80 sorority leaders</t>
  </si>
  <si>
    <t>Coalition for Collegiate Women's Leadership Conference for 5 students and advisor</t>
  </si>
  <si>
    <t>vehicle from transportation pool</t>
  </si>
  <si>
    <t>registration and lodging at perdiem rates</t>
  </si>
  <si>
    <t>Coalition for Collegiate Women's Leadership Conferencefor 5 students and advisor</t>
  </si>
  <si>
    <t>meals at perdiem rates</t>
  </si>
  <si>
    <t>Alternative Spring Break</t>
  </si>
  <si>
    <t>Community Development</t>
  </si>
  <si>
    <t>Undergraduate Interfraternity Institute</t>
  </si>
  <si>
    <t>registration and lodging for conference in summer</t>
  </si>
  <si>
    <t>Educational Speaker for JMU students</t>
  </si>
  <si>
    <t>Contractual</t>
  </si>
  <si>
    <t>Junior Panhellenic Educational Speaker</t>
  </si>
  <si>
    <t>Food &amp; Dietary Services</t>
  </si>
  <si>
    <t>Panhellenic Executive Council Retreat</t>
  </si>
  <si>
    <t>14 attendees  @ 15.00 each</t>
  </si>
  <si>
    <t>Training</t>
  </si>
  <si>
    <t>Junior Panhellenic Council Retreat</t>
  </si>
  <si>
    <t>17 attendees @ $15.00 each</t>
  </si>
  <si>
    <t>Joint Panhellenic &amp; Junior Panhellenic Retreat</t>
  </si>
  <si>
    <t>Recruitment Counselor Training Fall</t>
  </si>
  <si>
    <t>80 attendees @ $3.75 each</t>
  </si>
  <si>
    <t>Recruitment Counselor Training Spring</t>
  </si>
  <si>
    <t>Recruitment Dinners</t>
  </si>
  <si>
    <t>80 staff members @$11.00 each x 5 meals</t>
  </si>
  <si>
    <t>Trick or Treat on the Row</t>
  </si>
  <si>
    <t>200 attendees @ $1.00 each</t>
  </si>
  <si>
    <t>Egg Hunt on the Row</t>
  </si>
  <si>
    <t xml:space="preserve">Be Beautiful Campaign </t>
  </si>
  <si>
    <t>500 attendees @ $0.40 each</t>
  </si>
  <si>
    <t>Junior Panhellenic Council Meet and Greet</t>
  </si>
  <si>
    <t>500 attendees @ $0.60 each</t>
  </si>
  <si>
    <t>Promotional supplies</t>
  </si>
  <si>
    <t>Supplies promoting recruitment and general council business</t>
  </si>
  <si>
    <t>Organization Promotion</t>
  </si>
  <si>
    <t>Be Beautiful promotional supplies</t>
  </si>
  <si>
    <t>Supplies promoting the Be Beautiful Campaign</t>
  </si>
  <si>
    <t>Event Promotion</t>
  </si>
  <si>
    <t>Junior Panhellenic Promotion supplies</t>
  </si>
  <si>
    <t>Supplies promoting Junior Panhellenic Council</t>
  </si>
  <si>
    <t>Promotional Supplies</t>
  </si>
  <si>
    <t xml:space="preserve">National Hazing Prevention Week </t>
  </si>
  <si>
    <t xml:space="preserve">Supplies promoting National Hazing Prevention </t>
  </si>
  <si>
    <t>Philanthropy Event Team Registration</t>
  </si>
  <si>
    <t>Panhellenic Council supporting community events</t>
  </si>
  <si>
    <t>Apparel supplies</t>
  </si>
  <si>
    <t>Panhellenic Sweatshirts</t>
  </si>
  <si>
    <t>12 sweatshirts @ 20.00 each</t>
  </si>
  <si>
    <t>80 shirts @ $15.00 each</t>
  </si>
  <si>
    <t>Recruitment Staff shirts - fall</t>
  </si>
  <si>
    <t xml:space="preserve">Recruitment counselor staff shirts - fall </t>
  </si>
  <si>
    <t>Executive Recruitment Staff shirts - fall</t>
  </si>
  <si>
    <t xml:space="preserve">14 shirts @ $20.00 each </t>
  </si>
  <si>
    <t>Recruitment potential new member shirts - fall</t>
  </si>
  <si>
    <t>1200 shirts @ $4.00 each</t>
  </si>
  <si>
    <t>Panhellenic Exec polos - spring</t>
  </si>
  <si>
    <t>Organization Apparel</t>
  </si>
  <si>
    <t>Jr. Panhellenic Exec shirts - spring</t>
  </si>
  <si>
    <t>Panhellenic Be Involved shirt</t>
  </si>
  <si>
    <t>12 shirts @ $15.00 each</t>
  </si>
  <si>
    <t>Office Supplies</t>
  </si>
  <si>
    <t>General Office</t>
  </si>
  <si>
    <t>Premiums</t>
  </si>
  <si>
    <t>Awards For Sorority Academic Performance</t>
  </si>
  <si>
    <t>gift baskets for academic excellence among sorority members</t>
  </si>
  <si>
    <t>Recognition</t>
  </si>
  <si>
    <t xml:space="preserve">Judicial Incentives </t>
  </si>
  <si>
    <t xml:space="preserve">incentive for meeting criteria </t>
  </si>
  <si>
    <t>Stipends</t>
  </si>
  <si>
    <t>President</t>
  </si>
  <si>
    <t>President Elect Stipend</t>
  </si>
  <si>
    <t>VP of Scholarship</t>
  </si>
  <si>
    <t>VP of Internal</t>
  </si>
  <si>
    <t>VP of  Member Educaiton</t>
  </si>
  <si>
    <t>VP of Finance</t>
  </si>
  <si>
    <t>VP of Recruitment</t>
  </si>
  <si>
    <t>VP of Standards</t>
  </si>
  <si>
    <t>VP of Community Service</t>
  </si>
  <si>
    <t>VP of Rho Gamma</t>
  </si>
  <si>
    <t>VP of Public Relations</t>
  </si>
  <si>
    <t>Recruitment Elect</t>
  </si>
  <si>
    <t>Computer Software</t>
  </si>
  <si>
    <t>Interactive Collegiate Solutions System</t>
  </si>
  <si>
    <t>recruitment system: 13 Chapters @ $100 each</t>
  </si>
  <si>
    <t>Interactive Collegiate Solutions System Usage Fee</t>
  </si>
  <si>
    <t>recruitment system 1000 x $2.00 per person</t>
  </si>
  <si>
    <t>LaunchPoint Potential New Member Orientation Video</t>
  </si>
  <si>
    <t>videos: 1,110 x $20.00 per person</t>
  </si>
  <si>
    <t>Public Information &amp; Public Relations</t>
  </si>
  <si>
    <t xml:space="preserve">Photographer/Videographer </t>
  </si>
  <si>
    <t>pictures and videos for PR purposes for recruitment</t>
  </si>
  <si>
    <t>miscellaneous Revenue</t>
  </si>
  <si>
    <t>sorority dues</t>
  </si>
  <si>
    <t>fall $7 x 220 x 13</t>
  </si>
  <si>
    <t>Revenue</t>
  </si>
  <si>
    <t>spring $7 x 212 x 13</t>
  </si>
  <si>
    <t>Miscellaneous Revenue</t>
  </si>
  <si>
    <t>soroity dues for associate member</t>
  </si>
  <si>
    <t>$7 x13 x 2</t>
  </si>
  <si>
    <t>Recruitment revenue</t>
  </si>
  <si>
    <t>$60 x 1,000 students</t>
  </si>
  <si>
    <t>Spring $416/Fall $416</t>
  </si>
  <si>
    <t>Spring $216/ Fall $216</t>
  </si>
  <si>
    <t xml:space="preserve">12 shirts @ $21.00 each </t>
  </si>
  <si>
    <t>64 shirts @ $21.00 each</t>
  </si>
  <si>
    <t>Recruiment Staff shirt - fall go greek tee</t>
  </si>
  <si>
    <t>79 shirts @ $15.22 each</t>
  </si>
  <si>
    <t>15 shirts @ $20.00 each</t>
  </si>
  <si>
    <t>31 attendees @ $15.00 each</t>
  </si>
  <si>
    <t>Row Labels</t>
  </si>
  <si>
    <t>(blank)</t>
  </si>
  <si>
    <t>Grand Total</t>
  </si>
  <si>
    <t>Sum of Amount</t>
  </si>
  <si>
    <t>Printing Services</t>
  </si>
  <si>
    <t>Organization Memberships</t>
  </si>
  <si>
    <t>Commercial Air</t>
  </si>
  <si>
    <t>State Vehicle</t>
  </si>
  <si>
    <t>Regisration and Lodging</t>
  </si>
  <si>
    <t>Travel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</si>
</sst>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164" fontId="3" fillId="0" borderId="0" xfId="1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 applyFill="1"/>
    <xf numFmtId="164" fontId="4" fillId="0" borderId="0" xfId="1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8" fontId="0" fillId="0" borderId="0" xfId="0" applyNumberFormat="1" applyFill="1"/>
    <xf numFmtId="4" fontId="0" fillId="0" borderId="0" xfId="0" applyNumberFormat="1" applyFill="1"/>
    <xf numFmtId="4" fontId="0" fillId="0" borderId="0" xfId="0" applyNumberFormat="1"/>
    <xf numFmtId="0" fontId="4" fillId="0" borderId="0" xfId="0" applyFont="1"/>
    <xf numFmtId="164" fontId="4" fillId="0" borderId="0" xfId="1" applyFont="1"/>
    <xf numFmtId="164" fontId="3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1/SA/UU/UU-Common/FSL/Panhellenic/Budgets:Financial%20Docs/FY19/FY19%20Panhellenic%20Budge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count Codes"/>
      <sheetName val="FY18 Budget"/>
      <sheetName val="account code pivot"/>
      <sheetName val="Reconcile Report"/>
      <sheetName val="Pivot Table"/>
    </sheetNames>
    <sheetDataSet>
      <sheetData sheetId="0"/>
      <sheetData sheetId="1">
        <row r="1">
          <cell r="A1" t="str">
            <v>Account Code</v>
          </cell>
          <cell r="B1" t="str">
            <v>Title</v>
          </cell>
        </row>
        <row r="2">
          <cell r="A2">
            <v>10600</v>
          </cell>
          <cell r="B2" t="str">
            <v>Student Fees</v>
          </cell>
        </row>
        <row r="3">
          <cell r="A3">
            <v>11570</v>
          </cell>
          <cell r="B3" t="str">
            <v>Miscellaneous Revenue</v>
          </cell>
        </row>
        <row r="4">
          <cell r="A4">
            <v>11710</v>
          </cell>
          <cell r="B4" t="str">
            <v>Ticket Sales</v>
          </cell>
        </row>
        <row r="5">
          <cell r="A5">
            <v>119900</v>
          </cell>
          <cell r="B5" t="str">
            <v>Stipends</v>
          </cell>
        </row>
        <row r="6">
          <cell r="A6">
            <v>121200</v>
          </cell>
          <cell r="B6" t="str">
            <v>Media Services</v>
          </cell>
        </row>
        <row r="7">
          <cell r="A7">
            <v>121400</v>
          </cell>
          <cell r="B7" t="str">
            <v>Postal Services</v>
          </cell>
        </row>
        <row r="8">
          <cell r="A8">
            <v>121500</v>
          </cell>
          <cell r="B8" t="str">
            <v>Printing Services</v>
          </cell>
        </row>
        <row r="9">
          <cell r="A9">
            <v>121800</v>
          </cell>
          <cell r="B9" t="str">
            <v>Telecom</v>
          </cell>
        </row>
        <row r="10">
          <cell r="A10">
            <v>121900</v>
          </cell>
          <cell r="B10" t="str">
            <v>Inbound Freight</v>
          </cell>
        </row>
        <row r="11">
          <cell r="A11">
            <v>122100</v>
          </cell>
          <cell r="B11" t="str">
            <v>Organization Memberships</v>
          </cell>
        </row>
        <row r="12">
          <cell r="A12">
            <v>122200</v>
          </cell>
          <cell r="B12" t="str">
            <v>Publication Subcriptions</v>
          </cell>
        </row>
        <row r="13">
          <cell r="A13">
            <v>124600</v>
          </cell>
          <cell r="B13" t="str">
            <v>Public Information &amp; Public Relations</v>
          </cell>
        </row>
        <row r="14">
          <cell r="A14">
            <v>126140</v>
          </cell>
          <cell r="B14" t="str">
            <v>Architectural Services</v>
          </cell>
        </row>
        <row r="15">
          <cell r="A15">
            <v>126400</v>
          </cell>
          <cell r="B15" t="str">
            <v>Food &amp; Dietary Services</v>
          </cell>
        </row>
        <row r="16">
          <cell r="A16">
            <v>127400</v>
          </cell>
          <cell r="B16" t="str">
            <v>Computer Hardware Maintenance</v>
          </cell>
        </row>
        <row r="17">
          <cell r="A17">
            <v>127500</v>
          </cell>
          <cell r="B17" t="str">
            <v>Computer Software Maintenance</v>
          </cell>
        </row>
        <row r="18">
          <cell r="A18">
            <v>128200</v>
          </cell>
          <cell r="B18" t="str">
            <v>Personal Vehicle</v>
          </cell>
        </row>
        <row r="19">
          <cell r="A19">
            <v>128300</v>
          </cell>
          <cell r="B19" t="str">
            <v>Commercial Air</v>
          </cell>
        </row>
        <row r="20">
          <cell r="A20">
            <v>128400</v>
          </cell>
          <cell r="B20" t="str">
            <v>State Vehicle</v>
          </cell>
        </row>
        <row r="21">
          <cell r="A21">
            <v>128500</v>
          </cell>
          <cell r="B21" t="str">
            <v>Regisration and Lodging</v>
          </cell>
        </row>
        <row r="22">
          <cell r="A22">
            <v>128800</v>
          </cell>
          <cell r="B22" t="str">
            <v>Travel Meals</v>
          </cell>
        </row>
        <row r="23">
          <cell r="A23">
            <v>131100</v>
          </cell>
          <cell r="B23" t="str">
            <v>Apparel supplies</v>
          </cell>
        </row>
        <row r="24">
          <cell r="A24">
            <v>131200</v>
          </cell>
          <cell r="B24" t="str">
            <v>Office Supplies</v>
          </cell>
        </row>
        <row r="25">
          <cell r="A25">
            <v>131300</v>
          </cell>
          <cell r="B25" t="str">
            <v>Sationary</v>
          </cell>
        </row>
        <row r="26">
          <cell r="A26">
            <v>137400</v>
          </cell>
          <cell r="B26" t="str">
            <v>Educational Supplies</v>
          </cell>
        </row>
        <row r="27">
          <cell r="A27">
            <v>137700</v>
          </cell>
          <cell r="B27" t="str">
            <v>Photographic Supplies</v>
          </cell>
        </row>
        <row r="28">
          <cell r="A28">
            <v>136200</v>
          </cell>
          <cell r="B28" t="str">
            <v>Food/Dietary Supplies</v>
          </cell>
        </row>
        <row r="29">
          <cell r="A29">
            <v>136400</v>
          </cell>
          <cell r="B29" t="str">
            <v>Laundry and Linen</v>
          </cell>
        </row>
        <row r="30">
          <cell r="A30">
            <v>137800</v>
          </cell>
          <cell r="B30" t="str">
            <v>Recreational Supplies</v>
          </cell>
        </row>
        <row r="31">
          <cell r="A31">
            <v>137810</v>
          </cell>
          <cell r="B31" t="str">
            <v>Promotional Supplies</v>
          </cell>
        </row>
        <row r="32">
          <cell r="A32">
            <v>141300</v>
          </cell>
          <cell r="B32" t="str">
            <v>Premiums</v>
          </cell>
        </row>
        <row r="33">
          <cell r="A33">
            <v>153400</v>
          </cell>
          <cell r="B33" t="str">
            <v>Equipment Rentals</v>
          </cell>
        </row>
        <row r="34">
          <cell r="A34">
            <v>153500</v>
          </cell>
          <cell r="B34" t="str">
            <v>Building Rental</v>
          </cell>
        </row>
        <row r="35">
          <cell r="A35">
            <v>221800</v>
          </cell>
          <cell r="B35" t="str">
            <v>Computer Software</v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476589004633" createdVersion="6" refreshedVersion="6" minRefreshableVersion="3" recordCount="101" xr:uid="{505439B1-36E4-0D4D-8956-5A61C4E9764C}">
  <cacheSource type="worksheet">
    <worksheetSource ref="A1:F1048576" sheet="FY 20 Budget"/>
  </cacheSource>
  <cacheFields count="6">
    <cacheField name="Account Code" numFmtId="0">
      <sharedItems containsString="0" containsBlank="1" containsNumber="1" containsInteger="1" minValue="11570" maxValue="221801" count="17">
        <n v="121500"/>
        <n v="122100"/>
        <n v="128300"/>
        <n v="128500"/>
        <n v="128400"/>
        <n v="128800"/>
        <n v="124600"/>
        <n v="126400"/>
        <n v="137810"/>
        <n v="131100"/>
        <n v="131200"/>
        <n v="141300"/>
        <n v="119900"/>
        <n v="221800"/>
        <n v="221801"/>
        <n v="11570"/>
        <m/>
      </sharedItems>
    </cacheField>
    <cacheField name="Title" numFmtId="0">
      <sharedItems containsBlank="1" count="16">
        <s v="Printing Services"/>
        <s v="Organization Memberships"/>
        <s v="Commercial Air"/>
        <s v="Regisration and Lodging"/>
        <s v="State Vehicle"/>
        <s v="Travel Meals"/>
        <s v="Public Information &amp; Public Relations"/>
        <s v="Food &amp; Dietary Services"/>
        <s v="Promotional Supplies"/>
        <s v="Apparel supplies"/>
        <s v="Office Supplies"/>
        <s v="Premiums"/>
        <s v="Stipends"/>
        <s v="Computer Software"/>
        <s v="miscellaneous Revenue"/>
        <m/>
      </sharedItems>
    </cacheField>
    <cacheField name="Description" numFmtId="0">
      <sharedItems containsBlank="1" count="59">
        <s v="Recruitment books"/>
        <s v="Recruitment selection cards"/>
        <s v="National Panhellenic Conference Dues"/>
        <s v="Coalition for Collegiate Women's Leadership (formerly SEPC) Dues"/>
        <s v="Travel to Undergraduate Interfraternity Institute"/>
        <s v="Recruitment Lodging"/>
        <s v="Coalition for Collegiate Women's Leadership Conference for 5 students and advisor"/>
        <s v="Coalition for Collegiate Women's Leadership Conferencefor 5 students and advisor"/>
        <s v="Alternative Spring Break"/>
        <s v="Undergraduate Interfraternity Institute"/>
        <s v="Educational Speaker for JMU students"/>
        <s v="Junior Panhellenic Educational Speaker"/>
        <s v="Panhellenic Executive Council Retreat"/>
        <s v="Junior Panhellenic Council Retreat"/>
        <s v="Joint Panhellenic &amp; Junior Panhellenic Retreat"/>
        <s v="Recruitment Counselor Training Fall"/>
        <s v="Recruitment Counselor Training Spring"/>
        <s v="Recruitment Dinners"/>
        <s v="Trick or Treat on the Row"/>
        <s v="Egg Hunt on the Row"/>
        <s v="Be Beautiful Campaign "/>
        <s v="Junior Panhellenic Council Meet and Greet"/>
        <s v="Promotional supplies"/>
        <s v="Be Beautiful promotional supplies"/>
        <s v="Junior Panhellenic Promotion supplies"/>
        <s v="National Hazing Prevention Week "/>
        <s v="Philanthropy Event Team Registration"/>
        <s v="Panhellenic Sweatshirts"/>
        <s v="Recruiment Staff shirt - fall go greek tee"/>
        <s v="Recruitment Staff shirts - fall"/>
        <s v="Recruitment counselor staff shirts - fall "/>
        <s v="Executive Recruitment Staff shirts - fall"/>
        <s v="Recruitment potential new member shirts - fall"/>
        <s v="Panhellenic Exec polos - spring"/>
        <s v="Jr. Panhellenic Exec shirts - spring"/>
        <s v="Panhellenic Be Involved shirt"/>
        <s v="Office Supplies"/>
        <s v="Awards For Sorority Academic Performance"/>
        <s v="Judicial Incentives "/>
        <s v="President"/>
        <s v="President Elect Stipend"/>
        <s v="VP of Scholarship"/>
        <s v="VP of Internal"/>
        <s v="VP of  Member Educaiton"/>
        <s v="VP of Finance"/>
        <s v="VP of Recruitment"/>
        <s v="VP of Standards"/>
        <s v="VP of Community Service"/>
        <s v="VP of Rho Gamma"/>
        <s v="VP of Public Relations"/>
        <s v="Recruitment Elect"/>
        <s v="Interactive Collegiate Solutions System"/>
        <s v="Interactive Collegiate Solutions System Usage Fee"/>
        <s v="LaunchPoint Potential New Member Orientation Video"/>
        <s v="Photographer/Videographer "/>
        <s v="sorority dues"/>
        <s v="soroity dues for associate member"/>
        <s v="Recruitment revenue"/>
        <m/>
      </sharedItems>
    </cacheField>
    <cacheField name="Cost Breakdown" numFmtId="0">
      <sharedItems containsBlank="1"/>
    </cacheField>
    <cacheField name="Event/Committee" numFmtId="0">
      <sharedItems containsBlank="1"/>
    </cacheField>
    <cacheField name="Amount" numFmtId="0">
      <sharedItems containsString="0" containsBlank="1" containsNumber="1" minValue="-99494" maxValue="22200" count="39">
        <n v="3250"/>
        <n v="600"/>
        <n v="845"/>
        <n v="250"/>
        <n v="800"/>
        <n v="12600"/>
        <n v="270"/>
        <n v="4000"/>
        <n v="1300"/>
        <n v="3500"/>
        <n v="1200"/>
        <n v="11750"/>
        <n v="210"/>
        <n v="255"/>
        <n v="465"/>
        <n v="400"/>
        <n v="4600"/>
        <n v="300"/>
        <n v="1000"/>
        <n v="2416.62"/>
        <n v="500"/>
        <n v="200"/>
        <n v="240"/>
        <n v="1202.3800000000001"/>
        <n v="1344"/>
        <n v="252"/>
        <n v="4800"/>
        <n v="280"/>
        <n v="180"/>
        <n v="832"/>
        <n v="432"/>
        <n v="2000"/>
        <n v="22200"/>
        <n v="-20020"/>
        <n v="-19292"/>
        <n v="-182"/>
        <n v="-60000"/>
        <n v="-9949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x v="0"/>
    <x v="0"/>
    <s v="1,200 copies @ $2.50 each"/>
    <s v="Sorority Recruitment"/>
    <x v="0"/>
  </r>
  <r>
    <x v="0"/>
    <x v="0"/>
    <x v="1"/>
    <s v="1,000 copies @ $0.40 each"/>
    <s v="Sorority Recruitment"/>
    <x v="1"/>
  </r>
  <r>
    <x v="1"/>
    <x v="1"/>
    <x v="2"/>
    <s v="Annual dues at $65 per member x 13 members"/>
    <s v="Organization Membership"/>
    <x v="2"/>
  </r>
  <r>
    <x v="1"/>
    <x v="1"/>
    <x v="3"/>
    <s v="Annual dues for organization "/>
    <s v="Officer Development"/>
    <x v="3"/>
  </r>
  <r>
    <x v="2"/>
    <x v="2"/>
    <x v="4"/>
    <s v="Two members in summer"/>
    <s v="Officer Development"/>
    <x v="4"/>
  </r>
  <r>
    <x v="3"/>
    <x v="3"/>
    <x v="5"/>
    <s v="Lodging for 80 sorority leaders"/>
    <s v="Sorority Recruitment"/>
    <x v="5"/>
  </r>
  <r>
    <x v="4"/>
    <x v="4"/>
    <x v="6"/>
    <s v="vehicle from transportation pool"/>
    <s v="Officer Development"/>
    <x v="6"/>
  </r>
  <r>
    <x v="3"/>
    <x v="3"/>
    <x v="6"/>
    <s v="registration and lodging at perdiem rates"/>
    <s v="Officer Development"/>
    <x v="7"/>
  </r>
  <r>
    <x v="5"/>
    <x v="5"/>
    <x v="7"/>
    <s v="meals at perdiem rates"/>
    <s v="Officer Development"/>
    <x v="8"/>
  </r>
  <r>
    <x v="4"/>
    <x v="4"/>
    <x v="8"/>
    <s v="vehicle from transportation pool"/>
    <s v="Community Development"/>
    <x v="9"/>
  </r>
  <r>
    <x v="3"/>
    <x v="3"/>
    <x v="9"/>
    <s v="registration and lodging for conference in summer"/>
    <s v="Officer Development"/>
    <x v="10"/>
  </r>
  <r>
    <x v="6"/>
    <x v="6"/>
    <x v="10"/>
    <s v="Contractual"/>
    <s v="Community Development"/>
    <x v="11"/>
  </r>
  <r>
    <x v="6"/>
    <x v="6"/>
    <x v="11"/>
    <s v="Contractual"/>
    <s v="Community Development"/>
    <x v="9"/>
  </r>
  <r>
    <x v="7"/>
    <x v="7"/>
    <x v="12"/>
    <s v="14 attendees  @ 15.00 each"/>
    <s v="Training"/>
    <x v="12"/>
  </r>
  <r>
    <x v="7"/>
    <x v="7"/>
    <x v="13"/>
    <s v="17 attendees @ $15.00 each"/>
    <s v="Training"/>
    <x v="13"/>
  </r>
  <r>
    <x v="7"/>
    <x v="7"/>
    <x v="14"/>
    <s v="31 attendees @ $15.00 each"/>
    <s v="Training"/>
    <x v="14"/>
  </r>
  <r>
    <x v="7"/>
    <x v="7"/>
    <x v="15"/>
    <s v="80 attendees @ $3.75 each"/>
    <s v="Training"/>
    <x v="15"/>
  </r>
  <r>
    <x v="7"/>
    <x v="7"/>
    <x v="16"/>
    <s v="80 attendees @ $3.75 each"/>
    <s v="Training"/>
    <x v="15"/>
  </r>
  <r>
    <x v="7"/>
    <x v="7"/>
    <x v="17"/>
    <s v="80 staff members @$11.00 each x 5 meals"/>
    <s v="Sorority Recruitment"/>
    <x v="16"/>
  </r>
  <r>
    <x v="7"/>
    <x v="7"/>
    <x v="18"/>
    <s v="200 attendees @ $1.00 each"/>
    <s v="Community Development"/>
    <x v="17"/>
  </r>
  <r>
    <x v="7"/>
    <x v="7"/>
    <x v="19"/>
    <s v="200 attendees @ $1.00 each"/>
    <s v="Community Development"/>
    <x v="17"/>
  </r>
  <r>
    <x v="7"/>
    <x v="7"/>
    <x v="20"/>
    <s v="500 attendees @ $0.40 each"/>
    <s v="Community Development"/>
    <x v="18"/>
  </r>
  <r>
    <x v="7"/>
    <x v="7"/>
    <x v="21"/>
    <s v="500 attendees @ $0.60 each"/>
    <s v="Community Development"/>
    <x v="17"/>
  </r>
  <r>
    <x v="8"/>
    <x v="8"/>
    <x v="22"/>
    <s v="Supplies promoting recruitment and general council business"/>
    <s v="Organization Promotion"/>
    <x v="19"/>
  </r>
  <r>
    <x v="8"/>
    <x v="8"/>
    <x v="23"/>
    <s v="Supplies promoting the Be Beautiful Campaign"/>
    <s v="Event Promotion"/>
    <x v="20"/>
  </r>
  <r>
    <x v="8"/>
    <x v="8"/>
    <x v="24"/>
    <s v="Supplies promoting Junior Panhellenic Council"/>
    <s v="Organization Promotion"/>
    <x v="21"/>
  </r>
  <r>
    <x v="8"/>
    <x v="8"/>
    <x v="25"/>
    <s v="Supplies promoting National Hazing Prevention "/>
    <s v="Event Promotion"/>
    <x v="20"/>
  </r>
  <r>
    <x v="6"/>
    <x v="6"/>
    <x v="26"/>
    <s v="Panhellenic Council supporting community events"/>
    <s v="Community Development"/>
    <x v="20"/>
  </r>
  <r>
    <x v="9"/>
    <x v="9"/>
    <x v="27"/>
    <s v="12 sweatshirts @ 20.00 each"/>
    <s v="Sorority Recruitment"/>
    <x v="22"/>
  </r>
  <r>
    <x v="9"/>
    <x v="9"/>
    <x v="28"/>
    <s v="79 shirts @ $15.22 each"/>
    <s v="Sorority Recruitment"/>
    <x v="23"/>
  </r>
  <r>
    <x v="9"/>
    <x v="9"/>
    <x v="29"/>
    <s v="80 shirts @ $15.00 each"/>
    <s v="Sorority Recruitment"/>
    <x v="10"/>
  </r>
  <r>
    <x v="9"/>
    <x v="9"/>
    <x v="30"/>
    <s v="64 shirts @ $21.00 each"/>
    <s v="Sorority Recruitment"/>
    <x v="24"/>
  </r>
  <r>
    <x v="9"/>
    <x v="9"/>
    <x v="31"/>
    <s v="12 shirts @ $21.00 each "/>
    <s v="Sorority Recruitment"/>
    <x v="25"/>
  </r>
  <r>
    <x v="8"/>
    <x v="9"/>
    <x v="32"/>
    <s v="1200 shirts @ $4.00 each"/>
    <s v="Sorority Recruitment"/>
    <x v="26"/>
  </r>
  <r>
    <x v="9"/>
    <x v="8"/>
    <x v="33"/>
    <s v="14 shirts @ $20.00 each "/>
    <s v="Organization Apparel"/>
    <x v="27"/>
  </r>
  <r>
    <x v="9"/>
    <x v="9"/>
    <x v="34"/>
    <s v="15 shirts @ $20.00 each"/>
    <s v="Organization Apparel"/>
    <x v="17"/>
  </r>
  <r>
    <x v="9"/>
    <x v="9"/>
    <x v="35"/>
    <s v="12 shirts @ $15.00 each"/>
    <s v="Organization Apparel"/>
    <x v="28"/>
  </r>
  <r>
    <x v="10"/>
    <x v="10"/>
    <x v="36"/>
    <m/>
    <s v="General Office"/>
    <x v="20"/>
  </r>
  <r>
    <x v="11"/>
    <x v="11"/>
    <x v="37"/>
    <s v="gift baskets for academic excellence among sorority members"/>
    <s v="Recognition"/>
    <x v="1"/>
  </r>
  <r>
    <x v="11"/>
    <x v="11"/>
    <x v="38"/>
    <s v="incentive for meeting criteria "/>
    <s v="Recognition"/>
    <x v="17"/>
  </r>
  <r>
    <x v="12"/>
    <x v="12"/>
    <x v="39"/>
    <s v="Spring $416/Fall $416"/>
    <s v="Recognition"/>
    <x v="29"/>
  </r>
  <r>
    <x v="12"/>
    <x v="12"/>
    <x v="40"/>
    <s v="Spring $216/ Fall $216"/>
    <s v="Recognition"/>
    <x v="30"/>
  </r>
  <r>
    <x v="12"/>
    <x v="12"/>
    <x v="41"/>
    <s v="Spring $216/ Fall $216"/>
    <s v="Recognition"/>
    <x v="30"/>
  </r>
  <r>
    <x v="12"/>
    <x v="12"/>
    <x v="42"/>
    <s v="Spring $216/ Fall $216"/>
    <s v="Recognition"/>
    <x v="30"/>
  </r>
  <r>
    <x v="12"/>
    <x v="12"/>
    <x v="43"/>
    <s v="Spring $216/ Fall $216"/>
    <s v="Recognition"/>
    <x v="30"/>
  </r>
  <r>
    <x v="12"/>
    <x v="12"/>
    <x v="44"/>
    <s v="Spring $216/ Fall $216"/>
    <s v="Recognition"/>
    <x v="30"/>
  </r>
  <r>
    <x v="12"/>
    <x v="12"/>
    <x v="45"/>
    <s v="Spring $216/ Fall $216"/>
    <s v="Recognition"/>
    <x v="30"/>
  </r>
  <r>
    <x v="12"/>
    <x v="12"/>
    <x v="46"/>
    <s v="Spring $216/ Fall $216"/>
    <s v="Recognition"/>
    <x v="30"/>
  </r>
  <r>
    <x v="12"/>
    <x v="12"/>
    <x v="47"/>
    <s v="Spring $216/ Fall $216"/>
    <s v="Recognition"/>
    <x v="30"/>
  </r>
  <r>
    <x v="12"/>
    <x v="12"/>
    <x v="48"/>
    <s v="Spring $216/ Fall $216"/>
    <s v="Recognition"/>
    <x v="30"/>
  </r>
  <r>
    <x v="12"/>
    <x v="12"/>
    <x v="49"/>
    <s v="Spring $216/ Fall $216"/>
    <s v="Recognition"/>
    <x v="30"/>
  </r>
  <r>
    <x v="12"/>
    <x v="12"/>
    <x v="50"/>
    <s v="Spring $216/ Fall $216"/>
    <s v="Recognition"/>
    <x v="30"/>
  </r>
  <r>
    <x v="13"/>
    <x v="13"/>
    <x v="51"/>
    <s v="recruitment system: 13 Chapters @ $100 each"/>
    <s v="Sorority Recruitment"/>
    <x v="8"/>
  </r>
  <r>
    <x v="13"/>
    <x v="13"/>
    <x v="52"/>
    <s v="recruitment system 1000 x $2.00 per person"/>
    <s v="Sorority Recruitment"/>
    <x v="31"/>
  </r>
  <r>
    <x v="14"/>
    <x v="13"/>
    <x v="53"/>
    <s v="videos: 1,110 x $20.00 per person"/>
    <s v="Sorority Recruitment"/>
    <x v="32"/>
  </r>
  <r>
    <x v="6"/>
    <x v="6"/>
    <x v="54"/>
    <s v="pictures and videos for PR purposes for recruitment"/>
    <s v="Organization Promotion"/>
    <x v="18"/>
  </r>
  <r>
    <x v="15"/>
    <x v="14"/>
    <x v="55"/>
    <s v="fall $7 x 220 x 13"/>
    <s v="Revenue"/>
    <x v="33"/>
  </r>
  <r>
    <x v="15"/>
    <x v="14"/>
    <x v="55"/>
    <s v="spring $7 x 212 x 13"/>
    <s v="Revenue"/>
    <x v="34"/>
  </r>
  <r>
    <x v="15"/>
    <x v="14"/>
    <x v="56"/>
    <s v="$7 x13 x 2"/>
    <s v="Revenue"/>
    <x v="35"/>
  </r>
  <r>
    <x v="15"/>
    <x v="14"/>
    <x v="57"/>
    <s v="$60 x 1,000 students"/>
    <s v="Revenue"/>
    <x v="36"/>
  </r>
  <r>
    <x v="16"/>
    <x v="15"/>
    <x v="58"/>
    <m/>
    <m/>
    <x v="37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  <r>
    <x v="16"/>
    <x v="15"/>
    <x v="58"/>
    <m/>
    <m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7F48ED-09B8-E54D-B7A2-C7FFA5B3DF3E}" name="PivotTable4" cacheId="10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0" firstHeaderRow="1" firstDataRow="1" firstDataCol="1"/>
  <pivotFields count="6">
    <pivotField axis="axisRow" showAll="0">
      <items count="18">
        <item x="15"/>
        <item x="12"/>
        <item x="0"/>
        <item x="1"/>
        <item x="6"/>
        <item x="7"/>
        <item x="2"/>
        <item x="4"/>
        <item x="3"/>
        <item x="5"/>
        <item x="9"/>
        <item x="10"/>
        <item x="8"/>
        <item x="11"/>
        <item x="13"/>
        <item x="14"/>
        <item x="16"/>
        <item t="default"/>
      </items>
    </pivotField>
    <pivotField axis="axisRow" showAll="0" defaultSubtotal="0">
      <items count="16">
        <item x="9"/>
        <item x="2"/>
        <item x="13"/>
        <item x="7"/>
        <item x="14"/>
        <item x="10"/>
        <item x="1"/>
        <item x="11"/>
        <item x="0"/>
        <item x="8"/>
        <item x="6"/>
        <item x="3"/>
        <item x="4"/>
        <item x="12"/>
        <item x="5"/>
        <item x="15"/>
      </items>
    </pivotField>
    <pivotField axis="axisRow" showAll="0" defaultSubtotal="0">
      <items count="59">
        <item x="8"/>
        <item x="37"/>
        <item x="20"/>
        <item x="23"/>
        <item x="3"/>
        <item x="6"/>
        <item x="7"/>
        <item x="10"/>
        <item x="19"/>
        <item x="31"/>
        <item x="51"/>
        <item x="52"/>
        <item x="14"/>
        <item x="34"/>
        <item x="38"/>
        <item x="21"/>
        <item x="13"/>
        <item x="11"/>
        <item x="24"/>
        <item x="53"/>
        <item x="25"/>
        <item x="2"/>
        <item x="36"/>
        <item x="35"/>
        <item x="33"/>
        <item x="12"/>
        <item x="27"/>
        <item x="26"/>
        <item x="54"/>
        <item x="39"/>
        <item x="40"/>
        <item x="22"/>
        <item x="28"/>
        <item x="0"/>
        <item x="30"/>
        <item x="15"/>
        <item x="16"/>
        <item x="17"/>
        <item x="50"/>
        <item x="5"/>
        <item x="32"/>
        <item x="57"/>
        <item x="1"/>
        <item x="29"/>
        <item x="56"/>
        <item x="55"/>
        <item x="4"/>
        <item x="18"/>
        <item x="9"/>
        <item x="43"/>
        <item x="47"/>
        <item x="44"/>
        <item x="42"/>
        <item x="49"/>
        <item x="45"/>
        <item x="48"/>
        <item x="41"/>
        <item x="46"/>
        <item x="58"/>
      </items>
    </pivotField>
    <pivotField showAll="0"/>
    <pivotField showAll="0"/>
    <pivotField dataField="1" showAll="0">
      <items count="40">
        <item x="37"/>
        <item x="36"/>
        <item x="33"/>
        <item x="34"/>
        <item x="35"/>
        <item x="28"/>
        <item x="21"/>
        <item x="12"/>
        <item x="22"/>
        <item x="3"/>
        <item x="25"/>
        <item x="13"/>
        <item x="6"/>
        <item x="27"/>
        <item x="17"/>
        <item x="15"/>
        <item x="30"/>
        <item x="14"/>
        <item x="20"/>
        <item x="1"/>
        <item x="4"/>
        <item x="29"/>
        <item x="2"/>
        <item x="18"/>
        <item x="10"/>
        <item x="23"/>
        <item x="8"/>
        <item x="24"/>
        <item x="31"/>
        <item x="19"/>
        <item x="0"/>
        <item x="9"/>
        <item x="7"/>
        <item x="16"/>
        <item x="26"/>
        <item x="11"/>
        <item x="5"/>
        <item x="32"/>
        <item x="38"/>
        <item t="default"/>
      </items>
    </pivotField>
  </pivotFields>
  <rowFields count="3">
    <field x="0"/>
    <field x="1"/>
    <field x="2"/>
  </rowFields>
  <rowItems count="97">
    <i>
      <x/>
    </i>
    <i r="1">
      <x v="4"/>
    </i>
    <i r="2">
      <x v="41"/>
    </i>
    <i r="2">
      <x v="44"/>
    </i>
    <i r="2">
      <x v="45"/>
    </i>
    <i>
      <x v="1"/>
    </i>
    <i r="1">
      <x v="13"/>
    </i>
    <i r="2">
      <x v="29"/>
    </i>
    <i r="2">
      <x v="30"/>
    </i>
    <i r="2">
      <x v="3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>
      <x v="2"/>
    </i>
    <i r="1">
      <x v="8"/>
    </i>
    <i r="2">
      <x v="33"/>
    </i>
    <i r="2">
      <x v="42"/>
    </i>
    <i>
      <x v="3"/>
    </i>
    <i r="1">
      <x v="6"/>
    </i>
    <i r="2">
      <x v="4"/>
    </i>
    <i r="2">
      <x v="21"/>
    </i>
    <i>
      <x v="4"/>
    </i>
    <i r="1">
      <x v="10"/>
    </i>
    <i r="2">
      <x v="7"/>
    </i>
    <i r="2">
      <x v="17"/>
    </i>
    <i r="2">
      <x v="27"/>
    </i>
    <i r="2">
      <x v="28"/>
    </i>
    <i>
      <x v="5"/>
    </i>
    <i r="1">
      <x v="3"/>
    </i>
    <i r="2">
      <x v="2"/>
    </i>
    <i r="2">
      <x v="8"/>
    </i>
    <i r="2">
      <x v="12"/>
    </i>
    <i r="2">
      <x v="15"/>
    </i>
    <i r="2">
      <x v="16"/>
    </i>
    <i r="2">
      <x v="25"/>
    </i>
    <i r="2">
      <x v="35"/>
    </i>
    <i r="2">
      <x v="36"/>
    </i>
    <i r="2">
      <x v="37"/>
    </i>
    <i r="2">
      <x v="47"/>
    </i>
    <i>
      <x v="6"/>
    </i>
    <i r="1">
      <x v="1"/>
    </i>
    <i r="2">
      <x v="46"/>
    </i>
    <i>
      <x v="7"/>
    </i>
    <i r="1">
      <x v="12"/>
    </i>
    <i r="2">
      <x/>
    </i>
    <i r="2">
      <x v="5"/>
    </i>
    <i>
      <x v="8"/>
    </i>
    <i r="1">
      <x v="11"/>
    </i>
    <i r="2">
      <x v="5"/>
    </i>
    <i r="2">
      <x v="39"/>
    </i>
    <i r="2">
      <x v="48"/>
    </i>
    <i>
      <x v="9"/>
    </i>
    <i r="1">
      <x v="14"/>
    </i>
    <i r="2">
      <x v="6"/>
    </i>
    <i>
      <x v="10"/>
    </i>
    <i r="1">
      <x/>
    </i>
    <i r="2">
      <x v="9"/>
    </i>
    <i r="2">
      <x v="13"/>
    </i>
    <i r="2">
      <x v="23"/>
    </i>
    <i r="2">
      <x v="26"/>
    </i>
    <i r="2">
      <x v="32"/>
    </i>
    <i r="2">
      <x v="34"/>
    </i>
    <i r="2">
      <x v="43"/>
    </i>
    <i r="1">
      <x v="9"/>
    </i>
    <i r="2">
      <x v="24"/>
    </i>
    <i>
      <x v="11"/>
    </i>
    <i r="1">
      <x v="5"/>
    </i>
    <i r="2">
      <x v="22"/>
    </i>
    <i>
      <x v="12"/>
    </i>
    <i r="1">
      <x/>
    </i>
    <i r="2">
      <x v="40"/>
    </i>
    <i r="1">
      <x v="9"/>
    </i>
    <i r="2">
      <x v="3"/>
    </i>
    <i r="2">
      <x v="18"/>
    </i>
    <i r="2">
      <x v="20"/>
    </i>
    <i r="2">
      <x v="31"/>
    </i>
    <i>
      <x v="13"/>
    </i>
    <i r="1">
      <x v="7"/>
    </i>
    <i r="2">
      <x v="1"/>
    </i>
    <i r="2">
      <x v="14"/>
    </i>
    <i>
      <x v="14"/>
    </i>
    <i r="1">
      <x v="2"/>
    </i>
    <i r="2">
      <x v="10"/>
    </i>
    <i r="2">
      <x v="11"/>
    </i>
    <i>
      <x v="15"/>
    </i>
    <i r="1">
      <x v="2"/>
    </i>
    <i r="2">
      <x v="19"/>
    </i>
    <i>
      <x v="16"/>
    </i>
    <i r="1">
      <x v="15"/>
    </i>
    <i r="2">
      <x v="58"/>
    </i>
    <i t="grand">
      <x/>
    </i>
  </rowItems>
  <colItems count="1">
    <i/>
  </colItems>
  <dataFields count="1">
    <dataField name="Sum of Amount" fld="5" baseField="0" baseItem="0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F164-5EAE-2C4F-A07A-3CF1E155C2B6}">
  <dimension ref="A3:B100"/>
  <sheetViews>
    <sheetView tabSelected="1" workbookViewId="0">
      <selection activeCell="H34" sqref="H34"/>
    </sheetView>
  </sheetViews>
  <sheetFormatPr baseColWidth="10" defaultRowHeight="16" x14ac:dyDescent="0.2"/>
  <cols>
    <col min="1" max="1" width="50" customWidth="1"/>
    <col min="2" max="2" width="14" bestFit="1" customWidth="1"/>
  </cols>
  <sheetData>
    <row r="3" spans="1:2" x14ac:dyDescent="0.2">
      <c r="A3" s="15" t="s">
        <v>129</v>
      </c>
      <c r="B3" t="s">
        <v>132</v>
      </c>
    </row>
    <row r="4" spans="1:2" x14ac:dyDescent="0.2">
      <c r="A4" s="16">
        <v>11570</v>
      </c>
      <c r="B4" s="17">
        <v>-99494</v>
      </c>
    </row>
    <row r="5" spans="1:2" x14ac:dyDescent="0.2">
      <c r="A5" s="18" t="s">
        <v>111</v>
      </c>
      <c r="B5" s="17"/>
    </row>
    <row r="6" spans="1:2" x14ac:dyDescent="0.2">
      <c r="A6" s="19" t="s">
        <v>119</v>
      </c>
      <c r="B6" s="17">
        <v>-60000</v>
      </c>
    </row>
    <row r="7" spans="1:2" x14ac:dyDescent="0.2">
      <c r="A7" s="19" t="s">
        <v>117</v>
      </c>
      <c r="B7" s="17">
        <v>-182</v>
      </c>
    </row>
    <row r="8" spans="1:2" x14ac:dyDescent="0.2">
      <c r="A8" s="19" t="s">
        <v>112</v>
      </c>
      <c r="B8" s="17">
        <v>-39312</v>
      </c>
    </row>
    <row r="9" spans="1:2" x14ac:dyDescent="0.2">
      <c r="A9" s="16">
        <v>119900</v>
      </c>
      <c r="B9" s="17">
        <v>5584</v>
      </c>
    </row>
    <row r="10" spans="1:2" x14ac:dyDescent="0.2">
      <c r="A10" s="18" t="s">
        <v>88</v>
      </c>
      <c r="B10" s="17"/>
    </row>
    <row r="11" spans="1:2" x14ac:dyDescent="0.2">
      <c r="A11" s="19" t="s">
        <v>89</v>
      </c>
      <c r="B11" s="17">
        <v>832</v>
      </c>
    </row>
    <row r="12" spans="1:2" x14ac:dyDescent="0.2">
      <c r="A12" s="19" t="s">
        <v>90</v>
      </c>
      <c r="B12" s="17">
        <v>432</v>
      </c>
    </row>
    <row r="13" spans="1:2" x14ac:dyDescent="0.2">
      <c r="A13" s="19" t="s">
        <v>100</v>
      </c>
      <c r="B13" s="17">
        <v>432</v>
      </c>
    </row>
    <row r="14" spans="1:2" x14ac:dyDescent="0.2">
      <c r="A14" s="19" t="s">
        <v>93</v>
      </c>
      <c r="B14" s="17">
        <v>432</v>
      </c>
    </row>
    <row r="15" spans="1:2" x14ac:dyDescent="0.2">
      <c r="A15" s="19" t="s">
        <v>97</v>
      </c>
      <c r="B15" s="17">
        <v>432</v>
      </c>
    </row>
    <row r="16" spans="1:2" x14ac:dyDescent="0.2">
      <c r="A16" s="19" t="s">
        <v>94</v>
      </c>
      <c r="B16" s="17">
        <v>432</v>
      </c>
    </row>
    <row r="17" spans="1:2" x14ac:dyDescent="0.2">
      <c r="A17" s="19" t="s">
        <v>92</v>
      </c>
      <c r="B17" s="17">
        <v>432</v>
      </c>
    </row>
    <row r="18" spans="1:2" x14ac:dyDescent="0.2">
      <c r="A18" s="19" t="s">
        <v>99</v>
      </c>
      <c r="B18" s="17">
        <v>432</v>
      </c>
    </row>
    <row r="19" spans="1:2" x14ac:dyDescent="0.2">
      <c r="A19" s="19" t="s">
        <v>95</v>
      </c>
      <c r="B19" s="17">
        <v>432</v>
      </c>
    </row>
    <row r="20" spans="1:2" x14ac:dyDescent="0.2">
      <c r="A20" s="19" t="s">
        <v>98</v>
      </c>
      <c r="B20" s="17">
        <v>432</v>
      </c>
    </row>
    <row r="21" spans="1:2" x14ac:dyDescent="0.2">
      <c r="A21" s="19" t="s">
        <v>91</v>
      </c>
      <c r="B21" s="17">
        <v>432</v>
      </c>
    </row>
    <row r="22" spans="1:2" x14ac:dyDescent="0.2">
      <c r="A22" s="19" t="s">
        <v>96</v>
      </c>
      <c r="B22" s="17">
        <v>432</v>
      </c>
    </row>
    <row r="23" spans="1:2" x14ac:dyDescent="0.2">
      <c r="A23" s="16">
        <v>121500</v>
      </c>
      <c r="B23" s="17">
        <v>3850</v>
      </c>
    </row>
    <row r="24" spans="1:2" x14ac:dyDescent="0.2">
      <c r="A24" s="18" t="s">
        <v>133</v>
      </c>
      <c r="B24" s="17"/>
    </row>
    <row r="25" spans="1:2" x14ac:dyDescent="0.2">
      <c r="A25" s="19" t="s">
        <v>6</v>
      </c>
      <c r="B25" s="17">
        <v>3250</v>
      </c>
    </row>
    <row r="26" spans="1:2" x14ac:dyDescent="0.2">
      <c r="A26" s="19" t="s">
        <v>9</v>
      </c>
      <c r="B26" s="17">
        <v>600</v>
      </c>
    </row>
    <row r="27" spans="1:2" x14ac:dyDescent="0.2">
      <c r="A27" s="16">
        <v>122100</v>
      </c>
      <c r="B27" s="17">
        <v>1095</v>
      </c>
    </row>
    <row r="28" spans="1:2" x14ac:dyDescent="0.2">
      <c r="A28" s="18" t="s">
        <v>134</v>
      </c>
      <c r="B28" s="17"/>
    </row>
    <row r="29" spans="1:2" x14ac:dyDescent="0.2">
      <c r="A29" s="19" t="s">
        <v>14</v>
      </c>
      <c r="B29" s="17">
        <v>250</v>
      </c>
    </row>
    <row r="30" spans="1:2" x14ac:dyDescent="0.2">
      <c r="A30" s="19" t="s">
        <v>11</v>
      </c>
      <c r="B30" s="17">
        <v>845</v>
      </c>
    </row>
    <row r="31" spans="1:2" x14ac:dyDescent="0.2">
      <c r="A31" s="16">
        <v>124600</v>
      </c>
      <c r="B31" s="17">
        <v>16750</v>
      </c>
    </row>
    <row r="32" spans="1:2" x14ac:dyDescent="0.2">
      <c r="A32" s="18" t="s">
        <v>108</v>
      </c>
      <c r="B32" s="17"/>
    </row>
    <row r="33" spans="1:2" x14ac:dyDescent="0.2">
      <c r="A33" s="19" t="s">
        <v>30</v>
      </c>
      <c r="B33" s="17">
        <v>11750</v>
      </c>
    </row>
    <row r="34" spans="1:2" x14ac:dyDescent="0.2">
      <c r="A34" s="19" t="s">
        <v>32</v>
      </c>
      <c r="B34" s="17">
        <v>3500</v>
      </c>
    </row>
    <row r="35" spans="1:2" x14ac:dyDescent="0.2">
      <c r="A35" s="19" t="s">
        <v>63</v>
      </c>
      <c r="B35" s="17">
        <v>500</v>
      </c>
    </row>
    <row r="36" spans="1:2" x14ac:dyDescent="0.2">
      <c r="A36" s="19" t="s">
        <v>109</v>
      </c>
      <c r="B36" s="17">
        <v>1000</v>
      </c>
    </row>
    <row r="37" spans="1:2" x14ac:dyDescent="0.2">
      <c r="A37" s="16">
        <v>126400</v>
      </c>
      <c r="B37" s="17">
        <v>8230</v>
      </c>
    </row>
    <row r="38" spans="1:2" x14ac:dyDescent="0.2">
      <c r="A38" s="18" t="s">
        <v>33</v>
      </c>
      <c r="B38" s="17"/>
    </row>
    <row r="39" spans="1:2" x14ac:dyDescent="0.2">
      <c r="A39" s="19" t="s">
        <v>48</v>
      </c>
      <c r="B39" s="17">
        <v>1000</v>
      </c>
    </row>
    <row r="40" spans="1:2" x14ac:dyDescent="0.2">
      <c r="A40" s="19" t="s">
        <v>47</v>
      </c>
      <c r="B40" s="17">
        <v>300</v>
      </c>
    </row>
    <row r="41" spans="1:2" x14ac:dyDescent="0.2">
      <c r="A41" s="19" t="s">
        <v>39</v>
      </c>
      <c r="B41" s="17">
        <v>465</v>
      </c>
    </row>
    <row r="42" spans="1:2" x14ac:dyDescent="0.2">
      <c r="A42" s="19" t="s">
        <v>50</v>
      </c>
      <c r="B42" s="17">
        <v>300</v>
      </c>
    </row>
    <row r="43" spans="1:2" x14ac:dyDescent="0.2">
      <c r="A43" s="19" t="s">
        <v>37</v>
      </c>
      <c r="B43" s="17">
        <v>255</v>
      </c>
    </row>
    <row r="44" spans="1:2" x14ac:dyDescent="0.2">
      <c r="A44" s="19" t="s">
        <v>34</v>
      </c>
      <c r="B44" s="17">
        <v>210</v>
      </c>
    </row>
    <row r="45" spans="1:2" x14ac:dyDescent="0.2">
      <c r="A45" s="19" t="s">
        <v>40</v>
      </c>
      <c r="B45" s="17">
        <v>400</v>
      </c>
    </row>
    <row r="46" spans="1:2" x14ac:dyDescent="0.2">
      <c r="A46" s="19" t="s">
        <v>42</v>
      </c>
      <c r="B46" s="17">
        <v>400</v>
      </c>
    </row>
    <row r="47" spans="1:2" x14ac:dyDescent="0.2">
      <c r="A47" s="19" t="s">
        <v>43</v>
      </c>
      <c r="B47" s="17">
        <v>4600</v>
      </c>
    </row>
    <row r="48" spans="1:2" x14ac:dyDescent="0.2">
      <c r="A48" s="19" t="s">
        <v>45</v>
      </c>
      <c r="B48" s="17">
        <v>300</v>
      </c>
    </row>
    <row r="49" spans="1:2" x14ac:dyDescent="0.2">
      <c r="A49" s="16">
        <v>128300</v>
      </c>
      <c r="B49" s="17">
        <v>800</v>
      </c>
    </row>
    <row r="50" spans="1:2" x14ac:dyDescent="0.2">
      <c r="A50" s="18" t="s">
        <v>135</v>
      </c>
      <c r="B50" s="17"/>
    </row>
    <row r="51" spans="1:2" x14ac:dyDescent="0.2">
      <c r="A51" s="19" t="s">
        <v>17</v>
      </c>
      <c r="B51" s="17">
        <v>800</v>
      </c>
    </row>
    <row r="52" spans="1:2" x14ac:dyDescent="0.2">
      <c r="A52" s="16">
        <v>128400</v>
      </c>
      <c r="B52" s="17">
        <v>3770</v>
      </c>
    </row>
    <row r="53" spans="1:2" x14ac:dyDescent="0.2">
      <c r="A53" s="18" t="s">
        <v>136</v>
      </c>
      <c r="B53" s="17"/>
    </row>
    <row r="54" spans="1:2" x14ac:dyDescent="0.2">
      <c r="A54" s="19" t="s">
        <v>26</v>
      </c>
      <c r="B54" s="17">
        <v>3500</v>
      </c>
    </row>
    <row r="55" spans="1:2" x14ac:dyDescent="0.2">
      <c r="A55" s="19" t="s">
        <v>21</v>
      </c>
      <c r="B55" s="17">
        <v>270</v>
      </c>
    </row>
    <row r="56" spans="1:2" x14ac:dyDescent="0.2">
      <c r="A56" s="16">
        <v>128500</v>
      </c>
      <c r="B56" s="17">
        <v>17800</v>
      </c>
    </row>
    <row r="57" spans="1:2" x14ac:dyDescent="0.2">
      <c r="A57" s="18" t="s">
        <v>137</v>
      </c>
      <c r="B57" s="17"/>
    </row>
    <row r="58" spans="1:2" x14ac:dyDescent="0.2">
      <c r="A58" s="19" t="s">
        <v>21</v>
      </c>
      <c r="B58" s="17">
        <v>4000</v>
      </c>
    </row>
    <row r="59" spans="1:2" x14ac:dyDescent="0.2">
      <c r="A59" s="19" t="s">
        <v>19</v>
      </c>
      <c r="B59" s="17">
        <v>12600</v>
      </c>
    </row>
    <row r="60" spans="1:2" x14ac:dyDescent="0.2">
      <c r="A60" s="19" t="s">
        <v>28</v>
      </c>
      <c r="B60" s="17">
        <v>1200</v>
      </c>
    </row>
    <row r="61" spans="1:2" x14ac:dyDescent="0.2">
      <c r="A61" s="16">
        <v>128800</v>
      </c>
      <c r="B61" s="17">
        <v>1300</v>
      </c>
    </row>
    <row r="62" spans="1:2" x14ac:dyDescent="0.2">
      <c r="A62" s="18" t="s">
        <v>138</v>
      </c>
      <c r="B62" s="17"/>
    </row>
    <row r="63" spans="1:2" x14ac:dyDescent="0.2">
      <c r="A63" s="19" t="s">
        <v>24</v>
      </c>
      <c r="B63" s="17">
        <v>1300</v>
      </c>
    </row>
    <row r="64" spans="1:2" x14ac:dyDescent="0.2">
      <c r="A64" s="16">
        <v>131100</v>
      </c>
      <c r="B64" s="17">
        <v>4998.38</v>
      </c>
    </row>
    <row r="65" spans="1:2" x14ac:dyDescent="0.2">
      <c r="A65" s="18" t="s">
        <v>65</v>
      </c>
      <c r="B65" s="17"/>
    </row>
    <row r="66" spans="1:2" x14ac:dyDescent="0.2">
      <c r="A66" s="19" t="s">
        <v>71</v>
      </c>
      <c r="B66" s="17">
        <v>252</v>
      </c>
    </row>
    <row r="67" spans="1:2" x14ac:dyDescent="0.2">
      <c r="A67" s="19" t="s">
        <v>77</v>
      </c>
      <c r="B67" s="17">
        <v>300</v>
      </c>
    </row>
    <row r="68" spans="1:2" x14ac:dyDescent="0.2">
      <c r="A68" s="19" t="s">
        <v>78</v>
      </c>
      <c r="B68" s="17">
        <v>180</v>
      </c>
    </row>
    <row r="69" spans="1:2" x14ac:dyDescent="0.2">
      <c r="A69" s="19" t="s">
        <v>66</v>
      </c>
      <c r="B69" s="17">
        <v>240</v>
      </c>
    </row>
    <row r="70" spans="1:2" x14ac:dyDescent="0.2">
      <c r="A70" s="19" t="s">
        <v>125</v>
      </c>
      <c r="B70" s="17">
        <v>1202.3800000000001</v>
      </c>
    </row>
    <row r="71" spans="1:2" x14ac:dyDescent="0.2">
      <c r="A71" s="19" t="s">
        <v>70</v>
      </c>
      <c r="B71" s="17">
        <v>1344</v>
      </c>
    </row>
    <row r="72" spans="1:2" x14ac:dyDescent="0.2">
      <c r="A72" s="19" t="s">
        <v>69</v>
      </c>
      <c r="B72" s="17">
        <v>1200</v>
      </c>
    </row>
    <row r="73" spans="1:2" x14ac:dyDescent="0.2">
      <c r="A73" s="18" t="s">
        <v>60</v>
      </c>
      <c r="B73" s="17"/>
    </row>
    <row r="74" spans="1:2" x14ac:dyDescent="0.2">
      <c r="A74" s="19" t="s">
        <v>75</v>
      </c>
      <c r="B74" s="17">
        <v>280</v>
      </c>
    </row>
    <row r="75" spans="1:2" x14ac:dyDescent="0.2">
      <c r="A75" s="16">
        <v>131200</v>
      </c>
      <c r="B75" s="17">
        <v>500</v>
      </c>
    </row>
    <row r="76" spans="1:2" x14ac:dyDescent="0.2">
      <c r="A76" s="18" t="s">
        <v>80</v>
      </c>
      <c r="B76" s="17"/>
    </row>
    <row r="77" spans="1:2" x14ac:dyDescent="0.2">
      <c r="A77" s="19" t="s">
        <v>80</v>
      </c>
      <c r="B77" s="17">
        <v>500</v>
      </c>
    </row>
    <row r="78" spans="1:2" x14ac:dyDescent="0.2">
      <c r="A78" s="16">
        <v>137810</v>
      </c>
      <c r="B78" s="17">
        <v>8416.619999999999</v>
      </c>
    </row>
    <row r="79" spans="1:2" x14ac:dyDescent="0.2">
      <c r="A79" s="18" t="s">
        <v>65</v>
      </c>
      <c r="B79" s="17"/>
    </row>
    <row r="80" spans="1:2" x14ac:dyDescent="0.2">
      <c r="A80" s="19" t="s">
        <v>73</v>
      </c>
      <c r="B80" s="17">
        <v>4800</v>
      </c>
    </row>
    <row r="81" spans="1:2" x14ac:dyDescent="0.2">
      <c r="A81" s="18" t="s">
        <v>60</v>
      </c>
      <c r="B81" s="17"/>
    </row>
    <row r="82" spans="1:2" x14ac:dyDescent="0.2">
      <c r="A82" s="19" t="s">
        <v>55</v>
      </c>
      <c r="B82" s="17">
        <v>500</v>
      </c>
    </row>
    <row r="83" spans="1:2" x14ac:dyDescent="0.2">
      <c r="A83" s="19" t="s">
        <v>58</v>
      </c>
      <c r="B83" s="17">
        <v>200</v>
      </c>
    </row>
    <row r="84" spans="1:2" x14ac:dyDescent="0.2">
      <c r="A84" s="19" t="s">
        <v>61</v>
      </c>
      <c r="B84" s="17">
        <v>500</v>
      </c>
    </row>
    <row r="85" spans="1:2" x14ac:dyDescent="0.2">
      <c r="A85" s="19" t="s">
        <v>52</v>
      </c>
      <c r="B85" s="17">
        <v>2416.62</v>
      </c>
    </row>
    <row r="86" spans="1:2" x14ac:dyDescent="0.2">
      <c r="A86" s="16">
        <v>141300</v>
      </c>
      <c r="B86" s="17">
        <v>900</v>
      </c>
    </row>
    <row r="87" spans="1:2" x14ac:dyDescent="0.2">
      <c r="A87" s="18" t="s">
        <v>82</v>
      </c>
      <c r="B87" s="17"/>
    </row>
    <row r="88" spans="1:2" x14ac:dyDescent="0.2">
      <c r="A88" s="19" t="s">
        <v>83</v>
      </c>
      <c r="B88" s="17">
        <v>600</v>
      </c>
    </row>
    <row r="89" spans="1:2" x14ac:dyDescent="0.2">
      <c r="A89" s="19" t="s">
        <v>86</v>
      </c>
      <c r="B89" s="17">
        <v>300</v>
      </c>
    </row>
    <row r="90" spans="1:2" x14ac:dyDescent="0.2">
      <c r="A90" s="16">
        <v>221800</v>
      </c>
      <c r="B90" s="17">
        <v>3300</v>
      </c>
    </row>
    <row r="91" spans="1:2" x14ac:dyDescent="0.2">
      <c r="A91" s="18" t="s">
        <v>101</v>
      </c>
      <c r="B91" s="17"/>
    </row>
    <row r="92" spans="1:2" x14ac:dyDescent="0.2">
      <c r="A92" s="19" t="s">
        <v>102</v>
      </c>
      <c r="B92" s="17">
        <v>1300</v>
      </c>
    </row>
    <row r="93" spans="1:2" x14ac:dyDescent="0.2">
      <c r="A93" s="19" t="s">
        <v>104</v>
      </c>
      <c r="B93" s="17">
        <v>2000</v>
      </c>
    </row>
    <row r="94" spans="1:2" x14ac:dyDescent="0.2">
      <c r="A94" s="16">
        <v>221801</v>
      </c>
      <c r="B94" s="17">
        <v>22200</v>
      </c>
    </row>
    <row r="95" spans="1:2" x14ac:dyDescent="0.2">
      <c r="A95" s="18" t="s">
        <v>101</v>
      </c>
      <c r="B95" s="17"/>
    </row>
    <row r="96" spans="1:2" x14ac:dyDescent="0.2">
      <c r="A96" s="19" t="s">
        <v>106</v>
      </c>
      <c r="B96" s="17">
        <v>22200</v>
      </c>
    </row>
    <row r="97" spans="1:2" x14ac:dyDescent="0.2">
      <c r="A97" s="16" t="s">
        <v>130</v>
      </c>
      <c r="B97" s="17">
        <v>-99494</v>
      </c>
    </row>
    <row r="98" spans="1:2" x14ac:dyDescent="0.2">
      <c r="A98" s="18" t="s">
        <v>130</v>
      </c>
      <c r="B98" s="17"/>
    </row>
    <row r="99" spans="1:2" x14ac:dyDescent="0.2">
      <c r="A99" s="19" t="s">
        <v>130</v>
      </c>
      <c r="B99" s="17">
        <v>-99494</v>
      </c>
    </row>
    <row r="100" spans="1:2" x14ac:dyDescent="0.2">
      <c r="A100" s="16" t="s">
        <v>131</v>
      </c>
      <c r="B100" s="17">
        <v>-99494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zoomScale="70" zoomScaleNormal="70" zoomScalePageLayoutView="96" workbookViewId="0">
      <pane xSplit="1" topLeftCell="B1" activePane="topRight" state="frozen"/>
      <selection pane="topRight" sqref="A1:F1048576"/>
    </sheetView>
  </sheetViews>
  <sheetFormatPr baseColWidth="10" defaultRowHeight="16" x14ac:dyDescent="0.2"/>
  <cols>
    <col min="1" max="1" width="8.6640625" style="12" customWidth="1"/>
    <col min="2" max="2" width="33.1640625" style="12" customWidth="1"/>
    <col min="3" max="3" width="73" style="12" customWidth="1"/>
    <col min="4" max="4" width="55.6640625" style="12" customWidth="1"/>
    <col min="5" max="5" width="24.83203125" style="12" customWidth="1"/>
    <col min="6" max="6" width="14" style="13" bestFit="1" customWidth="1"/>
  </cols>
  <sheetData>
    <row r="1" spans="1:8" s="4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</row>
    <row r="2" spans="1:8" x14ac:dyDescent="0.2">
      <c r="A2" s="5">
        <v>121500</v>
      </c>
      <c r="B2" s="5" t="str">
        <f>LOOKUP(A2,'[1]Account Codes'!A:B)</f>
        <v>Printing Services</v>
      </c>
      <c r="C2" s="5" t="s">
        <v>6</v>
      </c>
      <c r="D2" s="5" t="s">
        <v>7</v>
      </c>
      <c r="E2" s="5" t="s">
        <v>8</v>
      </c>
      <c r="F2" s="6">
        <v>3250</v>
      </c>
      <c r="G2" s="7"/>
      <c r="H2" s="7"/>
    </row>
    <row r="3" spans="1:8" x14ac:dyDescent="0.2">
      <c r="A3" s="5">
        <v>121500</v>
      </c>
      <c r="B3" s="5" t="str">
        <f>LOOKUP(A3,'[1]Account Codes'!A:B)</f>
        <v>Printing Services</v>
      </c>
      <c r="C3" s="5" t="s">
        <v>9</v>
      </c>
      <c r="D3" s="5" t="s">
        <v>10</v>
      </c>
      <c r="E3" s="5" t="s">
        <v>8</v>
      </c>
      <c r="F3" s="6">
        <v>600</v>
      </c>
      <c r="G3" s="7"/>
      <c r="H3" s="7"/>
    </row>
    <row r="4" spans="1:8" x14ac:dyDescent="0.2">
      <c r="A4" s="5">
        <v>122100</v>
      </c>
      <c r="B4" s="5" t="str">
        <f>LOOKUP(A4,'[1]Account Codes'!A:B)</f>
        <v>Organization Memberships</v>
      </c>
      <c r="C4" s="5" t="s">
        <v>11</v>
      </c>
      <c r="D4" s="5" t="s">
        <v>12</v>
      </c>
      <c r="E4" s="5" t="s">
        <v>13</v>
      </c>
      <c r="F4" s="6">
        <f>65*13</f>
        <v>845</v>
      </c>
      <c r="G4" s="7"/>
      <c r="H4" s="7"/>
    </row>
    <row r="5" spans="1:8" x14ac:dyDescent="0.2">
      <c r="A5" s="5">
        <v>122100</v>
      </c>
      <c r="B5" s="5" t="str">
        <f>LOOKUP(A5,'[1]Account Codes'!A:B)</f>
        <v>Organization Memberships</v>
      </c>
      <c r="C5" s="5" t="s">
        <v>14</v>
      </c>
      <c r="D5" s="5" t="s">
        <v>15</v>
      </c>
      <c r="E5" s="5" t="s">
        <v>16</v>
      </c>
      <c r="F5" s="6">
        <v>250</v>
      </c>
      <c r="G5" s="7"/>
      <c r="H5" s="7"/>
    </row>
    <row r="6" spans="1:8" x14ac:dyDescent="0.2">
      <c r="A6" s="5">
        <v>128300</v>
      </c>
      <c r="B6" s="5" t="str">
        <f>LOOKUP(A6,'[1]Account Codes'!A:B)</f>
        <v>Commercial Air</v>
      </c>
      <c r="C6" s="5" t="s">
        <v>17</v>
      </c>
      <c r="D6" s="5" t="s">
        <v>18</v>
      </c>
      <c r="E6" s="5" t="s">
        <v>16</v>
      </c>
      <c r="F6" s="6">
        <v>800</v>
      </c>
      <c r="G6" s="7"/>
      <c r="H6" s="7"/>
    </row>
    <row r="7" spans="1:8" x14ac:dyDescent="0.2">
      <c r="A7" s="5">
        <v>128500</v>
      </c>
      <c r="B7" s="5" t="str">
        <f>LOOKUP(A7,'[1]Account Codes'!A:B)</f>
        <v>Regisration and Lodging</v>
      </c>
      <c r="C7" s="5" t="s">
        <v>19</v>
      </c>
      <c r="D7" s="5" t="s">
        <v>20</v>
      </c>
      <c r="E7" s="5" t="s">
        <v>8</v>
      </c>
      <c r="F7" s="6">
        <v>12600</v>
      </c>
      <c r="G7" s="7"/>
      <c r="H7" s="7"/>
    </row>
    <row r="8" spans="1:8" x14ac:dyDescent="0.2">
      <c r="A8" s="5">
        <v>128400</v>
      </c>
      <c r="B8" s="5" t="str">
        <f>LOOKUP(A8,'[1]Account Codes'!A:B)</f>
        <v>State Vehicle</v>
      </c>
      <c r="C8" s="5" t="s">
        <v>21</v>
      </c>
      <c r="D8" s="5" t="s">
        <v>22</v>
      </c>
      <c r="E8" s="5" t="s">
        <v>16</v>
      </c>
      <c r="F8" s="6">
        <v>270</v>
      </c>
      <c r="G8" s="7"/>
      <c r="H8" s="7"/>
    </row>
    <row r="9" spans="1:8" x14ac:dyDescent="0.2">
      <c r="A9" s="5">
        <v>128500</v>
      </c>
      <c r="B9" s="5" t="str">
        <f>LOOKUP(A9,'[1]Account Codes'!A:B)</f>
        <v>Regisration and Lodging</v>
      </c>
      <c r="C9" s="5" t="s">
        <v>21</v>
      </c>
      <c r="D9" s="5" t="s">
        <v>23</v>
      </c>
      <c r="E9" s="5" t="s">
        <v>16</v>
      </c>
      <c r="F9" s="6">
        <v>4000</v>
      </c>
      <c r="G9" s="7"/>
      <c r="H9" s="7"/>
    </row>
    <row r="10" spans="1:8" x14ac:dyDescent="0.2">
      <c r="A10" s="5">
        <v>128800</v>
      </c>
      <c r="B10" s="5" t="str">
        <f>LOOKUP(A10,'[1]Account Codes'!A:B)</f>
        <v>Travel Meals</v>
      </c>
      <c r="C10" s="5" t="s">
        <v>24</v>
      </c>
      <c r="D10" s="5" t="s">
        <v>25</v>
      </c>
      <c r="E10" s="5" t="s">
        <v>16</v>
      </c>
      <c r="F10" s="6">
        <v>1300</v>
      </c>
      <c r="G10" s="7"/>
      <c r="H10" s="7"/>
    </row>
    <row r="11" spans="1:8" x14ac:dyDescent="0.2">
      <c r="A11" s="5">
        <v>128400</v>
      </c>
      <c r="B11" s="5" t="str">
        <f>LOOKUP(A11,'[1]Account Codes'!A:B)</f>
        <v>State Vehicle</v>
      </c>
      <c r="C11" s="5" t="s">
        <v>26</v>
      </c>
      <c r="D11" s="5" t="s">
        <v>22</v>
      </c>
      <c r="E11" s="5" t="s">
        <v>27</v>
      </c>
      <c r="F11" s="6">
        <v>3500</v>
      </c>
      <c r="G11" s="7"/>
      <c r="H11" s="7"/>
    </row>
    <row r="12" spans="1:8" x14ac:dyDescent="0.2">
      <c r="A12" s="5">
        <v>128500</v>
      </c>
      <c r="B12" s="5" t="str">
        <f>LOOKUP(A12,'[1]Account Codes'!A:B)</f>
        <v>Regisration and Lodging</v>
      </c>
      <c r="C12" s="5" t="s">
        <v>28</v>
      </c>
      <c r="D12" s="5" t="s">
        <v>29</v>
      </c>
      <c r="E12" s="5" t="s">
        <v>16</v>
      </c>
      <c r="F12" s="6">
        <v>1200</v>
      </c>
      <c r="G12" s="7"/>
      <c r="H12" s="7"/>
    </row>
    <row r="13" spans="1:8" x14ac:dyDescent="0.2">
      <c r="A13" s="5">
        <v>124600</v>
      </c>
      <c r="B13" s="5" t="str">
        <f>LOOKUP(A13,'[1]Account Codes'!A:B)</f>
        <v>Public Information &amp; Public Relations</v>
      </c>
      <c r="C13" s="5" t="s">
        <v>30</v>
      </c>
      <c r="D13" s="5" t="s">
        <v>31</v>
      </c>
      <c r="E13" s="5" t="s">
        <v>27</v>
      </c>
      <c r="F13" s="6">
        <v>11750</v>
      </c>
      <c r="G13" s="7"/>
      <c r="H13" s="7"/>
    </row>
    <row r="14" spans="1:8" x14ac:dyDescent="0.2">
      <c r="A14" s="5">
        <v>124600</v>
      </c>
      <c r="B14" s="5" t="str">
        <f>LOOKUP(A14,'[1]Account Codes'!A:B)</f>
        <v>Public Information &amp; Public Relations</v>
      </c>
      <c r="C14" s="5" t="s">
        <v>32</v>
      </c>
      <c r="D14" s="5" t="s">
        <v>31</v>
      </c>
      <c r="E14" s="5" t="s">
        <v>27</v>
      </c>
      <c r="F14" s="6">
        <v>3500</v>
      </c>
      <c r="G14" s="7"/>
      <c r="H14" s="7"/>
    </row>
    <row r="15" spans="1:8" x14ac:dyDescent="0.2">
      <c r="A15" s="5">
        <v>126400</v>
      </c>
      <c r="B15" s="5" t="s">
        <v>33</v>
      </c>
      <c r="C15" s="5" t="s">
        <v>34</v>
      </c>
      <c r="D15" s="5" t="s">
        <v>35</v>
      </c>
      <c r="E15" s="5" t="s">
        <v>36</v>
      </c>
      <c r="F15" s="6">
        <v>210</v>
      </c>
      <c r="G15" s="7"/>
      <c r="H15" s="7"/>
    </row>
    <row r="16" spans="1:8" x14ac:dyDescent="0.2">
      <c r="A16" s="5">
        <v>126400</v>
      </c>
      <c r="B16" s="5" t="s">
        <v>33</v>
      </c>
      <c r="C16" s="5" t="s">
        <v>37</v>
      </c>
      <c r="D16" s="5" t="s">
        <v>38</v>
      </c>
      <c r="E16" s="5" t="s">
        <v>36</v>
      </c>
      <c r="F16" s="6">
        <v>255</v>
      </c>
      <c r="G16" s="7"/>
      <c r="H16" s="7"/>
    </row>
    <row r="17" spans="1:8" x14ac:dyDescent="0.2">
      <c r="A17" s="5">
        <v>126400</v>
      </c>
      <c r="B17" s="5" t="s">
        <v>33</v>
      </c>
      <c r="C17" s="5" t="s">
        <v>39</v>
      </c>
      <c r="D17" s="5" t="s">
        <v>128</v>
      </c>
      <c r="E17" s="5" t="s">
        <v>36</v>
      </c>
      <c r="F17" s="6">
        <v>465</v>
      </c>
      <c r="G17" s="7"/>
      <c r="H17" s="7"/>
    </row>
    <row r="18" spans="1:8" x14ac:dyDescent="0.2">
      <c r="A18" s="5">
        <v>126400</v>
      </c>
      <c r="B18" s="5" t="s">
        <v>33</v>
      </c>
      <c r="C18" s="5" t="s">
        <v>40</v>
      </c>
      <c r="D18" s="5" t="s">
        <v>41</v>
      </c>
      <c r="E18" s="5" t="s">
        <v>36</v>
      </c>
      <c r="F18" s="6">
        <v>400</v>
      </c>
      <c r="G18" s="7"/>
      <c r="H18" s="7"/>
    </row>
    <row r="19" spans="1:8" x14ac:dyDescent="0.2">
      <c r="A19" s="5">
        <v>126400</v>
      </c>
      <c r="B19" s="5" t="s">
        <v>33</v>
      </c>
      <c r="C19" s="5" t="s">
        <v>42</v>
      </c>
      <c r="D19" s="8" t="s">
        <v>41</v>
      </c>
      <c r="E19" s="5" t="s">
        <v>36</v>
      </c>
      <c r="F19" s="6">
        <v>400</v>
      </c>
      <c r="G19" s="7"/>
      <c r="H19" s="7"/>
    </row>
    <row r="20" spans="1:8" x14ac:dyDescent="0.2">
      <c r="A20" s="5">
        <v>126400</v>
      </c>
      <c r="B20" s="5" t="s">
        <v>33</v>
      </c>
      <c r="C20" s="5" t="s">
        <v>43</v>
      </c>
      <c r="D20" s="5" t="s">
        <v>44</v>
      </c>
      <c r="E20" s="5" t="s">
        <v>8</v>
      </c>
      <c r="F20" s="6">
        <v>4600</v>
      </c>
      <c r="G20" s="7"/>
      <c r="H20" s="7"/>
    </row>
    <row r="21" spans="1:8" x14ac:dyDescent="0.2">
      <c r="A21" s="5">
        <v>126400</v>
      </c>
      <c r="B21" s="5" t="s">
        <v>33</v>
      </c>
      <c r="C21" s="5" t="s">
        <v>45</v>
      </c>
      <c r="D21" s="5" t="s">
        <v>46</v>
      </c>
      <c r="E21" s="5" t="s">
        <v>27</v>
      </c>
      <c r="F21" s="6">
        <v>300</v>
      </c>
      <c r="G21" s="7"/>
      <c r="H21" s="7"/>
    </row>
    <row r="22" spans="1:8" x14ac:dyDescent="0.2">
      <c r="A22" s="5">
        <v>126400</v>
      </c>
      <c r="B22" s="5" t="s">
        <v>33</v>
      </c>
      <c r="C22" s="5" t="s">
        <v>47</v>
      </c>
      <c r="D22" s="5" t="s">
        <v>46</v>
      </c>
      <c r="E22" s="5" t="s">
        <v>27</v>
      </c>
      <c r="F22" s="6">
        <v>300</v>
      </c>
      <c r="G22" s="7"/>
      <c r="H22" s="7"/>
    </row>
    <row r="23" spans="1:8" x14ac:dyDescent="0.2">
      <c r="A23" s="5">
        <v>126400</v>
      </c>
      <c r="B23" s="5" t="s">
        <v>33</v>
      </c>
      <c r="C23" s="5" t="s">
        <v>48</v>
      </c>
      <c r="D23" s="5" t="s">
        <v>49</v>
      </c>
      <c r="E23" s="5" t="s">
        <v>27</v>
      </c>
      <c r="F23" s="6">
        <v>1000</v>
      </c>
      <c r="G23" s="7"/>
      <c r="H23" s="7"/>
    </row>
    <row r="24" spans="1:8" x14ac:dyDescent="0.2">
      <c r="A24" s="5">
        <v>126400</v>
      </c>
      <c r="B24" s="5" t="s">
        <v>33</v>
      </c>
      <c r="C24" s="5" t="s">
        <v>50</v>
      </c>
      <c r="D24" s="5" t="s">
        <v>51</v>
      </c>
      <c r="E24" s="5" t="s">
        <v>27</v>
      </c>
      <c r="F24" s="6">
        <v>300</v>
      </c>
      <c r="G24" s="7"/>
      <c r="H24" s="7"/>
    </row>
    <row r="25" spans="1:8" x14ac:dyDescent="0.2">
      <c r="A25" s="5">
        <v>137810</v>
      </c>
      <c r="B25" s="5" t="str">
        <f>LOOKUP(A25,'[1]Account Codes'!A:B)</f>
        <v>Promotional Supplies</v>
      </c>
      <c r="C25" s="5" t="s">
        <v>52</v>
      </c>
      <c r="D25" s="5" t="s">
        <v>53</v>
      </c>
      <c r="E25" s="5" t="s">
        <v>54</v>
      </c>
      <c r="F25" s="6">
        <v>2416.62</v>
      </c>
      <c r="G25" s="9"/>
      <c r="H25" s="7"/>
    </row>
    <row r="26" spans="1:8" x14ac:dyDescent="0.2">
      <c r="A26" s="5">
        <v>137810</v>
      </c>
      <c r="B26" s="5" t="str">
        <f>LOOKUP(A26,'[1]Account Codes'!A:B)</f>
        <v>Promotional Supplies</v>
      </c>
      <c r="C26" s="5" t="s">
        <v>55</v>
      </c>
      <c r="D26" s="5" t="s">
        <v>56</v>
      </c>
      <c r="E26" s="5" t="s">
        <v>57</v>
      </c>
      <c r="F26" s="6">
        <v>500</v>
      </c>
      <c r="G26" s="7"/>
      <c r="H26" s="7"/>
    </row>
    <row r="27" spans="1:8" x14ac:dyDescent="0.2">
      <c r="A27" s="5">
        <v>137810</v>
      </c>
      <c r="B27" s="5" t="str">
        <f>LOOKUP(A27,'[1]Account Codes'!A:B)</f>
        <v>Promotional Supplies</v>
      </c>
      <c r="C27" s="5" t="s">
        <v>58</v>
      </c>
      <c r="D27" s="5" t="s">
        <v>59</v>
      </c>
      <c r="E27" s="5" t="s">
        <v>54</v>
      </c>
      <c r="F27" s="6">
        <v>200</v>
      </c>
      <c r="G27" s="7"/>
      <c r="H27" s="7"/>
    </row>
    <row r="28" spans="1:8" x14ac:dyDescent="0.2">
      <c r="A28" s="5">
        <v>137810</v>
      </c>
      <c r="B28" s="5" t="s">
        <v>60</v>
      </c>
      <c r="C28" s="5" t="s">
        <v>61</v>
      </c>
      <c r="D28" s="5" t="s">
        <v>62</v>
      </c>
      <c r="E28" s="5" t="s">
        <v>57</v>
      </c>
      <c r="F28" s="6">
        <v>500</v>
      </c>
      <c r="G28" s="7"/>
      <c r="H28" s="7"/>
    </row>
    <row r="29" spans="1:8" x14ac:dyDescent="0.2">
      <c r="A29" s="5">
        <v>124600</v>
      </c>
      <c r="B29" s="5" t="str">
        <f>LOOKUP(A29,'[1]Account Codes'!A:B)</f>
        <v>Public Information &amp; Public Relations</v>
      </c>
      <c r="C29" s="5" t="s">
        <v>63</v>
      </c>
      <c r="D29" s="5" t="s">
        <v>64</v>
      </c>
      <c r="E29" s="5" t="s">
        <v>27</v>
      </c>
      <c r="F29" s="6">
        <v>500</v>
      </c>
      <c r="G29" s="7"/>
      <c r="H29" s="7"/>
    </row>
    <row r="30" spans="1:8" x14ac:dyDescent="0.2">
      <c r="A30" s="5">
        <v>131100</v>
      </c>
      <c r="B30" s="5" t="s">
        <v>65</v>
      </c>
      <c r="C30" s="5" t="s">
        <v>66</v>
      </c>
      <c r="D30" s="5" t="s">
        <v>67</v>
      </c>
      <c r="E30" s="5" t="s">
        <v>8</v>
      </c>
      <c r="F30" s="6">
        <v>240</v>
      </c>
      <c r="G30" s="7"/>
      <c r="H30" s="7"/>
    </row>
    <row r="31" spans="1:8" x14ac:dyDescent="0.2">
      <c r="A31" s="5">
        <v>131100</v>
      </c>
      <c r="B31" s="5" t="s">
        <v>65</v>
      </c>
      <c r="C31" s="5" t="s">
        <v>125</v>
      </c>
      <c r="D31" s="5" t="s">
        <v>126</v>
      </c>
      <c r="E31" s="5" t="s">
        <v>8</v>
      </c>
      <c r="F31" s="6">
        <v>1202.3800000000001</v>
      </c>
      <c r="G31" s="9"/>
      <c r="H31" s="7"/>
    </row>
    <row r="32" spans="1:8" x14ac:dyDescent="0.2">
      <c r="A32" s="5">
        <v>131100</v>
      </c>
      <c r="B32" s="5" t="str">
        <f>LOOKUP(A31,'[1]Account Codes'!A:B)</f>
        <v>Apparel supplies</v>
      </c>
      <c r="C32" s="5" t="s">
        <v>69</v>
      </c>
      <c r="D32" s="5" t="s">
        <v>68</v>
      </c>
      <c r="E32" s="5" t="s">
        <v>8</v>
      </c>
      <c r="F32" s="6">
        <v>1200</v>
      </c>
      <c r="G32" s="9"/>
      <c r="H32" s="7"/>
    </row>
    <row r="33" spans="1:8" x14ac:dyDescent="0.2">
      <c r="A33" s="5">
        <v>131100</v>
      </c>
      <c r="B33" s="5" t="s">
        <v>65</v>
      </c>
      <c r="C33" s="5" t="s">
        <v>70</v>
      </c>
      <c r="D33" s="5" t="s">
        <v>124</v>
      </c>
      <c r="E33" s="5" t="s">
        <v>8</v>
      </c>
      <c r="F33" s="6">
        <v>1344</v>
      </c>
      <c r="G33" s="10"/>
      <c r="H33" s="7"/>
    </row>
    <row r="34" spans="1:8" x14ac:dyDescent="0.2">
      <c r="A34" s="5">
        <v>131100</v>
      </c>
      <c r="B34" s="5" t="s">
        <v>65</v>
      </c>
      <c r="C34" s="5" t="s">
        <v>71</v>
      </c>
      <c r="D34" s="5" t="s">
        <v>123</v>
      </c>
      <c r="E34" s="5" t="s">
        <v>8</v>
      </c>
      <c r="F34" s="6">
        <v>252</v>
      </c>
      <c r="G34" s="9"/>
      <c r="H34" s="9"/>
    </row>
    <row r="35" spans="1:8" x14ac:dyDescent="0.2">
      <c r="A35" s="5">
        <v>137810</v>
      </c>
      <c r="B35" s="5" t="str">
        <f>LOOKUP(A34,'[1]Account Codes'!A:B)</f>
        <v>Apparel supplies</v>
      </c>
      <c r="C35" s="5" t="s">
        <v>73</v>
      </c>
      <c r="D35" s="5" t="s">
        <v>74</v>
      </c>
      <c r="E35" s="5" t="s">
        <v>8</v>
      </c>
      <c r="F35" s="6">
        <v>4800</v>
      </c>
      <c r="G35" s="9"/>
      <c r="H35" s="9"/>
    </row>
    <row r="36" spans="1:8" x14ac:dyDescent="0.2">
      <c r="A36" s="5">
        <v>131100</v>
      </c>
      <c r="B36" s="5" t="str">
        <f>LOOKUP(A35,'[1]Account Codes'!A:B)</f>
        <v>Promotional Supplies</v>
      </c>
      <c r="C36" s="5" t="s">
        <v>75</v>
      </c>
      <c r="D36" s="5" t="s">
        <v>72</v>
      </c>
      <c r="E36" s="5" t="s">
        <v>76</v>
      </c>
      <c r="F36" s="6">
        <v>280</v>
      </c>
      <c r="G36" s="7"/>
      <c r="H36" s="7"/>
    </row>
    <row r="37" spans="1:8" x14ac:dyDescent="0.2">
      <c r="A37" s="5">
        <v>131100</v>
      </c>
      <c r="B37" s="5" t="str">
        <f>LOOKUP(A36,'[1]Account Codes'!A:B)</f>
        <v>Apparel supplies</v>
      </c>
      <c r="C37" s="5" t="s">
        <v>77</v>
      </c>
      <c r="D37" s="5" t="s">
        <v>127</v>
      </c>
      <c r="E37" s="5" t="s">
        <v>76</v>
      </c>
      <c r="F37" s="6">
        <v>300</v>
      </c>
      <c r="G37" s="7"/>
      <c r="H37" s="7"/>
    </row>
    <row r="38" spans="1:8" x14ac:dyDescent="0.2">
      <c r="A38" s="5">
        <v>131100</v>
      </c>
      <c r="B38" s="5" t="str">
        <f>LOOKUP(A37,'[1]Account Codes'!A:B)</f>
        <v>Apparel supplies</v>
      </c>
      <c r="C38" s="5" t="s">
        <v>78</v>
      </c>
      <c r="D38" s="5" t="s">
        <v>79</v>
      </c>
      <c r="E38" s="5" t="s">
        <v>76</v>
      </c>
      <c r="F38" s="6">
        <v>180</v>
      </c>
      <c r="G38" s="7"/>
      <c r="H38" s="7"/>
    </row>
    <row r="39" spans="1:8" x14ac:dyDescent="0.2">
      <c r="A39" s="5">
        <v>131200</v>
      </c>
      <c r="B39" s="5" t="s">
        <v>80</v>
      </c>
      <c r="C39" s="5" t="s">
        <v>80</v>
      </c>
      <c r="D39" s="5"/>
      <c r="E39" s="5" t="s">
        <v>81</v>
      </c>
      <c r="F39" s="6">
        <v>500</v>
      </c>
      <c r="G39" s="7"/>
      <c r="H39" s="7"/>
    </row>
    <row r="40" spans="1:8" x14ac:dyDescent="0.2">
      <c r="A40" s="5">
        <v>141300</v>
      </c>
      <c r="B40" s="5" t="s">
        <v>82</v>
      </c>
      <c r="C40" s="5" t="s">
        <v>83</v>
      </c>
      <c r="D40" s="5" t="s">
        <v>84</v>
      </c>
      <c r="E40" s="5" t="s">
        <v>85</v>
      </c>
      <c r="F40" s="6">
        <v>600</v>
      </c>
      <c r="G40" s="7"/>
      <c r="H40" s="7"/>
    </row>
    <row r="41" spans="1:8" x14ac:dyDescent="0.2">
      <c r="A41" s="5">
        <v>141300</v>
      </c>
      <c r="B41" s="5" t="str">
        <f>LOOKUP(A40,'[1]Account Codes'!A:B)</f>
        <v>Premiums</v>
      </c>
      <c r="C41" s="5" t="s">
        <v>86</v>
      </c>
      <c r="D41" s="5" t="s">
        <v>87</v>
      </c>
      <c r="E41" s="5" t="s">
        <v>85</v>
      </c>
      <c r="F41" s="6">
        <v>300</v>
      </c>
      <c r="G41" s="7"/>
      <c r="H41" s="7"/>
    </row>
    <row r="42" spans="1:8" x14ac:dyDescent="0.2">
      <c r="A42" s="5">
        <v>119900</v>
      </c>
      <c r="B42" s="5" t="s">
        <v>88</v>
      </c>
      <c r="C42" s="5" t="s">
        <v>89</v>
      </c>
      <c r="D42" s="5" t="s">
        <v>121</v>
      </c>
      <c r="E42" s="5" t="s">
        <v>85</v>
      </c>
      <c r="F42" s="6">
        <v>832</v>
      </c>
      <c r="G42" s="7"/>
      <c r="H42" s="7"/>
    </row>
    <row r="43" spans="1:8" x14ac:dyDescent="0.2">
      <c r="A43" s="5">
        <v>119900</v>
      </c>
      <c r="B43" s="5" t="str">
        <f>LOOKUP(A42,'[1]Account Codes'!A:B)</f>
        <v>Stipends</v>
      </c>
      <c r="C43" s="5" t="s">
        <v>90</v>
      </c>
      <c r="D43" s="5" t="s">
        <v>122</v>
      </c>
      <c r="E43" s="5" t="s">
        <v>85</v>
      </c>
      <c r="F43" s="6">
        <v>432</v>
      </c>
      <c r="G43" s="7"/>
      <c r="H43" s="7"/>
    </row>
    <row r="44" spans="1:8" x14ac:dyDescent="0.2">
      <c r="A44" s="5">
        <v>119900</v>
      </c>
      <c r="B44" s="5" t="str">
        <f>LOOKUP(A43,'[1]Account Codes'!A:B)</f>
        <v>Stipends</v>
      </c>
      <c r="C44" s="5" t="s">
        <v>91</v>
      </c>
      <c r="D44" s="5" t="s">
        <v>122</v>
      </c>
      <c r="E44" s="5" t="s">
        <v>85</v>
      </c>
      <c r="F44" s="6">
        <v>432</v>
      </c>
      <c r="G44" s="7"/>
      <c r="H44" s="7"/>
    </row>
    <row r="45" spans="1:8" x14ac:dyDescent="0.2">
      <c r="A45" s="5">
        <v>119900</v>
      </c>
      <c r="B45" s="5" t="s">
        <v>88</v>
      </c>
      <c r="C45" s="5" t="s">
        <v>92</v>
      </c>
      <c r="D45" s="5" t="s">
        <v>122</v>
      </c>
      <c r="E45" s="5" t="s">
        <v>85</v>
      </c>
      <c r="F45" s="6">
        <v>432</v>
      </c>
      <c r="G45" s="7"/>
      <c r="H45" s="7"/>
    </row>
    <row r="46" spans="1:8" x14ac:dyDescent="0.2">
      <c r="A46" s="5">
        <v>119900</v>
      </c>
      <c r="B46" s="5" t="str">
        <f>LOOKUP(A44,'[1]Account Codes'!A:B)</f>
        <v>Stipends</v>
      </c>
      <c r="C46" s="5" t="s">
        <v>93</v>
      </c>
      <c r="D46" s="5" t="s">
        <v>122</v>
      </c>
      <c r="E46" s="5" t="s">
        <v>85</v>
      </c>
      <c r="F46" s="6">
        <v>432</v>
      </c>
      <c r="G46" s="7"/>
      <c r="H46" s="7"/>
    </row>
    <row r="47" spans="1:8" x14ac:dyDescent="0.2">
      <c r="A47" s="5">
        <v>119900</v>
      </c>
      <c r="B47" s="5" t="str">
        <f>LOOKUP(A46,'[1]Account Codes'!A:B)</f>
        <v>Stipends</v>
      </c>
      <c r="C47" s="5" t="s">
        <v>94</v>
      </c>
      <c r="D47" s="5" t="s">
        <v>122</v>
      </c>
      <c r="E47" s="5" t="s">
        <v>85</v>
      </c>
      <c r="F47" s="6">
        <v>432</v>
      </c>
      <c r="G47" s="7"/>
      <c r="H47" s="7"/>
    </row>
    <row r="48" spans="1:8" x14ac:dyDescent="0.2">
      <c r="A48" s="5">
        <v>119900</v>
      </c>
      <c r="B48" s="5" t="str">
        <f>LOOKUP(A47,'[1]Account Codes'!A:B)</f>
        <v>Stipends</v>
      </c>
      <c r="C48" s="5" t="s">
        <v>95</v>
      </c>
      <c r="D48" s="5" t="s">
        <v>122</v>
      </c>
      <c r="E48" s="5" t="s">
        <v>85</v>
      </c>
      <c r="F48" s="6">
        <v>432</v>
      </c>
      <c r="G48" s="7"/>
      <c r="H48" s="7"/>
    </row>
    <row r="49" spans="1:8" x14ac:dyDescent="0.2">
      <c r="A49" s="5">
        <v>119900</v>
      </c>
      <c r="B49" s="5" t="str">
        <f>LOOKUP(A48,'[1]Account Codes'!A:B)</f>
        <v>Stipends</v>
      </c>
      <c r="C49" s="5" t="s">
        <v>96</v>
      </c>
      <c r="D49" s="5" t="s">
        <v>122</v>
      </c>
      <c r="E49" s="5" t="s">
        <v>85</v>
      </c>
      <c r="F49" s="6">
        <v>432</v>
      </c>
      <c r="G49" s="7"/>
      <c r="H49" s="7"/>
    </row>
    <row r="50" spans="1:8" x14ac:dyDescent="0.2">
      <c r="A50" s="5">
        <v>119900</v>
      </c>
      <c r="B50" s="5" t="str">
        <f>LOOKUP(A49,'[1]Account Codes'!A:B)</f>
        <v>Stipends</v>
      </c>
      <c r="C50" s="5" t="s">
        <v>97</v>
      </c>
      <c r="D50" s="5" t="s">
        <v>122</v>
      </c>
      <c r="E50" s="5" t="s">
        <v>85</v>
      </c>
      <c r="F50" s="6">
        <v>432</v>
      </c>
      <c r="G50" s="7"/>
      <c r="H50" s="7"/>
    </row>
    <row r="51" spans="1:8" x14ac:dyDescent="0.2">
      <c r="A51" s="5">
        <v>119900</v>
      </c>
      <c r="B51" s="5" t="str">
        <f>LOOKUP(A50,'[1]Account Codes'!A:B)</f>
        <v>Stipends</v>
      </c>
      <c r="C51" s="5" t="s">
        <v>98</v>
      </c>
      <c r="D51" s="5" t="s">
        <v>122</v>
      </c>
      <c r="E51" s="5" t="s">
        <v>85</v>
      </c>
      <c r="F51" s="6">
        <v>432</v>
      </c>
      <c r="G51" s="7"/>
      <c r="H51" s="7"/>
    </row>
    <row r="52" spans="1:8" x14ac:dyDescent="0.2">
      <c r="A52" s="5">
        <v>119900</v>
      </c>
      <c r="B52" s="5" t="str">
        <f>LOOKUP(A51,'[1]Account Codes'!A:B)</f>
        <v>Stipends</v>
      </c>
      <c r="C52" s="5" t="s">
        <v>99</v>
      </c>
      <c r="D52" s="5" t="s">
        <v>122</v>
      </c>
      <c r="E52" s="5" t="s">
        <v>85</v>
      </c>
      <c r="F52" s="6">
        <v>432</v>
      </c>
      <c r="G52" s="7"/>
      <c r="H52" s="7"/>
    </row>
    <row r="53" spans="1:8" x14ac:dyDescent="0.2">
      <c r="A53" s="5">
        <v>119900</v>
      </c>
      <c r="B53" s="5" t="str">
        <f>LOOKUP(A52,'[1]Account Codes'!A:B)</f>
        <v>Stipends</v>
      </c>
      <c r="C53" s="5" t="s">
        <v>100</v>
      </c>
      <c r="D53" s="5" t="s">
        <v>122</v>
      </c>
      <c r="E53" s="5" t="s">
        <v>85</v>
      </c>
      <c r="F53" s="6">
        <v>432</v>
      </c>
      <c r="G53" s="7"/>
      <c r="H53" s="7"/>
    </row>
    <row r="54" spans="1:8" x14ac:dyDescent="0.2">
      <c r="A54" s="5">
        <v>221800</v>
      </c>
      <c r="B54" s="5" t="s">
        <v>101</v>
      </c>
      <c r="C54" s="5" t="s">
        <v>102</v>
      </c>
      <c r="D54" s="5" t="s">
        <v>103</v>
      </c>
      <c r="E54" s="5" t="s">
        <v>8</v>
      </c>
      <c r="F54" s="6">
        <v>1300</v>
      </c>
      <c r="G54" s="7"/>
      <c r="H54" s="7"/>
    </row>
    <row r="55" spans="1:8" x14ac:dyDescent="0.2">
      <c r="A55" s="5">
        <v>221800</v>
      </c>
      <c r="B55" s="5" t="str">
        <f>LOOKUP(A54,'[1]Account Codes'!A:B)</f>
        <v>Computer Software</v>
      </c>
      <c r="C55" s="5" t="s">
        <v>104</v>
      </c>
      <c r="D55" s="5" t="s">
        <v>105</v>
      </c>
      <c r="E55" s="5" t="s">
        <v>8</v>
      </c>
      <c r="F55" s="6">
        <v>2000</v>
      </c>
      <c r="G55" s="7"/>
      <c r="H55" s="7"/>
    </row>
    <row r="56" spans="1:8" x14ac:dyDescent="0.2">
      <c r="A56" s="5">
        <v>221801</v>
      </c>
      <c r="B56" s="5" t="str">
        <f>LOOKUP(A55,'[1]Account Codes'!A:B)</f>
        <v>Computer Software</v>
      </c>
      <c r="C56" s="5" t="s">
        <v>106</v>
      </c>
      <c r="D56" s="5" t="s">
        <v>107</v>
      </c>
      <c r="E56" s="5" t="s">
        <v>8</v>
      </c>
      <c r="F56" s="6">
        <v>22200</v>
      </c>
      <c r="G56" s="7"/>
      <c r="H56" s="7"/>
    </row>
    <row r="57" spans="1:8" x14ac:dyDescent="0.2">
      <c r="A57" s="5">
        <v>124600</v>
      </c>
      <c r="B57" s="5" t="s">
        <v>108</v>
      </c>
      <c r="C57" s="5" t="s">
        <v>109</v>
      </c>
      <c r="D57" s="5" t="s">
        <v>110</v>
      </c>
      <c r="E57" s="5" t="s">
        <v>54</v>
      </c>
      <c r="F57" s="6">
        <v>1000</v>
      </c>
      <c r="G57" s="7"/>
      <c r="H57" s="7"/>
    </row>
    <row r="58" spans="1:8" x14ac:dyDescent="0.2">
      <c r="A58" s="5">
        <v>11570</v>
      </c>
      <c r="B58" s="5" t="s">
        <v>111</v>
      </c>
      <c r="C58" s="5" t="s">
        <v>112</v>
      </c>
      <c r="D58" s="5" t="s">
        <v>113</v>
      </c>
      <c r="E58" s="5" t="s">
        <v>114</v>
      </c>
      <c r="F58" s="6">
        <v>-20020</v>
      </c>
      <c r="G58" s="11"/>
    </row>
    <row r="59" spans="1:8" x14ac:dyDescent="0.2">
      <c r="A59" s="5">
        <v>11570</v>
      </c>
      <c r="B59" s="5" t="str">
        <f>LOOKUP(A58,'[1]Account Codes'!A:B)</f>
        <v>Miscellaneous Revenue</v>
      </c>
      <c r="C59" s="5" t="s">
        <v>112</v>
      </c>
      <c r="D59" s="5" t="s">
        <v>115</v>
      </c>
      <c r="E59" s="5" t="s">
        <v>114</v>
      </c>
      <c r="F59" s="6">
        <v>-19292</v>
      </c>
    </row>
    <row r="60" spans="1:8" x14ac:dyDescent="0.2">
      <c r="A60" s="5">
        <v>11570</v>
      </c>
      <c r="B60" s="5" t="s">
        <v>116</v>
      </c>
      <c r="C60" s="5" t="s">
        <v>117</v>
      </c>
      <c r="D60" s="5" t="s">
        <v>118</v>
      </c>
      <c r="E60" s="5" t="s">
        <v>114</v>
      </c>
      <c r="F60" s="6">
        <v>-182</v>
      </c>
    </row>
    <row r="61" spans="1:8" x14ac:dyDescent="0.2">
      <c r="A61" s="5">
        <v>11570</v>
      </c>
      <c r="B61" s="5" t="str">
        <f>LOOKUP(A60,'[1]Account Codes'!A:B)</f>
        <v>Miscellaneous Revenue</v>
      </c>
      <c r="C61" s="5" t="s">
        <v>119</v>
      </c>
      <c r="D61" s="5" t="s">
        <v>120</v>
      </c>
      <c r="E61" s="5" t="s">
        <v>114</v>
      </c>
      <c r="F61" s="6">
        <v>-60000</v>
      </c>
    </row>
    <row r="62" spans="1:8" x14ac:dyDescent="0.2">
      <c r="F62" s="14">
        <f>SUM(F58:F61)</f>
        <v>-99494</v>
      </c>
    </row>
    <row r="70" spans="6:6" x14ac:dyDescent="0.2">
      <c r="F70" s="12"/>
    </row>
    <row r="71" spans="6:6" x14ac:dyDescent="0.2">
      <c r="F71" s="12"/>
    </row>
    <row r="72" spans="6:6" x14ac:dyDescent="0.2">
      <c r="F72" s="12"/>
    </row>
    <row r="73" spans="6:6" x14ac:dyDescent="0.2">
      <c r="F73" s="12"/>
    </row>
    <row r="74" spans="6:6" x14ac:dyDescent="0.2">
      <c r="F74" s="12"/>
    </row>
    <row r="75" spans="6:6" x14ac:dyDescent="0.2">
      <c r="F75" s="12"/>
    </row>
    <row r="76" spans="6:6" x14ac:dyDescent="0.2">
      <c r="F76" s="12"/>
    </row>
    <row r="77" spans="6:6" x14ac:dyDescent="0.2">
      <c r="F77" s="12"/>
    </row>
    <row r="78" spans="6:6" x14ac:dyDescent="0.2">
      <c r="F78" s="12"/>
    </row>
    <row r="79" spans="6:6" x14ac:dyDescent="0.2">
      <c r="F79" s="12"/>
    </row>
    <row r="80" spans="6:6" x14ac:dyDescent="0.2">
      <c r="F80" s="12"/>
    </row>
    <row r="81" spans="6:6" x14ac:dyDescent="0.2">
      <c r="F81" s="12"/>
    </row>
    <row r="82" spans="6:6" x14ac:dyDescent="0.2">
      <c r="F82" s="12"/>
    </row>
    <row r="83" spans="6:6" x14ac:dyDescent="0.2">
      <c r="F83" s="12"/>
    </row>
    <row r="84" spans="6:6" x14ac:dyDescent="0.2">
      <c r="F84" s="12"/>
    </row>
    <row r="85" spans="6:6" x14ac:dyDescent="0.2">
      <c r="F85" s="12"/>
    </row>
    <row r="86" spans="6:6" x14ac:dyDescent="0.2">
      <c r="F86" s="12"/>
    </row>
    <row r="87" spans="6:6" x14ac:dyDescent="0.2">
      <c r="F87" s="12"/>
    </row>
    <row r="88" spans="6:6" x14ac:dyDescent="0.2">
      <c r="F88" s="12"/>
    </row>
    <row r="89" spans="6:6" x14ac:dyDescent="0.2">
      <c r="F89" s="12"/>
    </row>
    <row r="90" spans="6:6" x14ac:dyDescent="0.2">
      <c r="F90" s="12"/>
    </row>
    <row r="91" spans="6:6" x14ac:dyDescent="0.2">
      <c r="F91" s="12"/>
    </row>
    <row r="92" spans="6:6" x14ac:dyDescent="0.2">
      <c r="F92" s="12"/>
    </row>
    <row r="93" spans="6:6" x14ac:dyDescent="0.2">
      <c r="F93" s="12"/>
    </row>
    <row r="94" spans="6:6" x14ac:dyDescent="0.2">
      <c r="F94" s="12"/>
    </row>
    <row r="95" spans="6:6" x14ac:dyDescent="0.2">
      <c r="F95" s="12"/>
    </row>
    <row r="96" spans="6:6" x14ac:dyDescent="0.2">
      <c r="F96" s="12"/>
    </row>
    <row r="97" spans="6:6" x14ac:dyDescent="0.2">
      <c r="F97" s="12"/>
    </row>
    <row r="98" spans="6:6" x14ac:dyDescent="0.2">
      <c r="F98" s="12"/>
    </row>
  </sheetData>
  <autoFilter ref="A1:G61" xr:uid="{00000000-0009-0000-0000-000000000000}"/>
  <pageMargins left="0.75" right="0.75" top="1" bottom="1" header="0.5" footer="0.5"/>
  <pageSetup scale="39" fitToHeight="2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FY 20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Destiny Savage</dc:creator>
  <cp:lastModifiedBy>Microsoft Office User</cp:lastModifiedBy>
  <dcterms:created xsi:type="dcterms:W3CDTF">2019-02-07T15:20:55Z</dcterms:created>
  <dcterms:modified xsi:type="dcterms:W3CDTF">2019-04-02T16:57:37Z</dcterms:modified>
</cp:coreProperties>
</file>